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<sst xmlns="http://schemas.openxmlformats.org/spreadsheetml/2006/main" count="108" uniqueCount="88">
  <si>
    <t>Önkormányzati szabálysértési ügyintézés</t>
  </si>
  <si>
    <t>ÖSSZEFOGLALÓ ADATOK</t>
  </si>
  <si>
    <t>I. tábla</t>
  </si>
  <si>
    <t xml:space="preserve">  1. Tárgyévben beérkezett feljelentések (ügyek) száma összesen</t>
  </si>
  <si>
    <t xml:space="preserve">  2. Tárgyévben feljelentett személyek száma összesen</t>
  </si>
  <si>
    <t xml:space="preserve">  3. Áttétel más szervhez (Sztv. 40. §)</t>
  </si>
  <si>
    <t xml:space="preserve">  4. Megszüntetések száma összesen</t>
  </si>
  <si>
    <t xml:space="preserve">  5. Ebből: - szabálysértés hiánya  [Sztv. 84. § (1) bek. a) pont]</t>
  </si>
  <si>
    <t xml:space="preserve">  6.             - bizonyíték hiánya stb. [Sztv. 84. § (1) bek. b) pont]</t>
  </si>
  <si>
    <t xml:space="preserve">  7.             - egyéb ok miatt</t>
  </si>
  <si>
    <t xml:space="preserve">  8. Figyelmeztetések száma összesen</t>
  </si>
  <si>
    <t xml:space="preserve">  9. Pénzbírságot kiszabó határozatok száma</t>
  </si>
  <si>
    <t>10. Kifogások száma</t>
  </si>
  <si>
    <t>11. Elfogadva - visszavonással</t>
  </si>
  <si>
    <t>12.                   - módosítással</t>
  </si>
  <si>
    <t>13. Elkésett, nem jogosult kifogás, elutasítás  [Sztv. 90. § (1) bek.]</t>
  </si>
  <si>
    <t>14. Bírósághoz áttett kifogás száma</t>
  </si>
  <si>
    <t xml:space="preserve">15. Panaszok száma a szabálysértési hatóság határozata ellen (Sztv. 86. §) </t>
  </si>
  <si>
    <t>16. Elfogadott panaszok száma</t>
  </si>
  <si>
    <t>17. Ügyészi intézkedés száma az el nem fogadott panasz alapján</t>
  </si>
  <si>
    <t>18. Bíróság intézkedése a kifogás alapján (Sztv. 93. §)</t>
  </si>
  <si>
    <t>19. Bíróság határozata a kifogás elbírálásáról (Sztv. 94. §)</t>
  </si>
  <si>
    <t>20. Ebből: - határozat hatályban tartása, kifogás elutasítása</t>
  </si>
  <si>
    <t>21.             - határozat megváltoztatása</t>
  </si>
  <si>
    <t>22.</t>
  </si>
  <si>
    <t>23. Adók módjára történő behajtás száma</t>
  </si>
  <si>
    <t>24. Közérdekű munkára átváltoztató határozat száma</t>
  </si>
  <si>
    <t>25. Bíróság által elzárásra átváltoztatott bírságolás száma</t>
  </si>
  <si>
    <t>26. Letöltött elzárások száma</t>
  </si>
  <si>
    <t>27. Végrehajtás mellőzése méltányosságból [Sztv. 116. § (2) bek. a) pont]</t>
  </si>
  <si>
    <t>28. Feljelentett fiatalkorúak száma</t>
  </si>
  <si>
    <t>29. Feljelentett külföldiek száma</t>
  </si>
  <si>
    <t>30. Fennálló hátralék a kiszabott pénzbírság %-ában összesen</t>
  </si>
  <si>
    <t>II. tábla</t>
  </si>
  <si>
    <t>EGYES SZABÁLYSÉRTÉSEK</t>
  </si>
  <si>
    <t>Szabálysértési ügyfajták</t>
  </si>
  <si>
    <t>Ügyek száma</t>
  </si>
  <si>
    <t>Szem. száma</t>
  </si>
  <si>
    <t>Átté- tel</t>
  </si>
  <si>
    <t>Meg- szün-tetés</t>
  </si>
  <si>
    <t>Ebből:</t>
  </si>
  <si>
    <t>Figyel- mez- tetés</t>
  </si>
  <si>
    <t>Pénzb. kisz. hat.</t>
  </si>
  <si>
    <t>Elb. szem.</t>
  </si>
  <si>
    <t>Birságolt</t>
  </si>
  <si>
    <t>Pénzbírság</t>
  </si>
  <si>
    <t>Fennálló hátralék</t>
  </si>
  <si>
    <t>Szab. hiánya</t>
  </si>
  <si>
    <t>Biz. hiánya</t>
  </si>
  <si>
    <t>Egyéb ok</t>
  </si>
  <si>
    <t>fiatal- korú</t>
  </si>
  <si>
    <t>külf. áll.p.</t>
  </si>
  <si>
    <t>összege Ft</t>
  </si>
  <si>
    <t>átlaga Ft</t>
  </si>
  <si>
    <t>%</t>
  </si>
  <si>
    <t>Ft</t>
  </si>
  <si>
    <t>Becsületsértés (Sztv. 138. §)</t>
  </si>
  <si>
    <t>Természetvédelmi szabálysértés (Sztv. 147. §), Környezetvédelmi szabálysértés (Sztv. 148. §)</t>
  </si>
  <si>
    <t>Csendháborítás (R. 6. §)</t>
  </si>
  <si>
    <t>Köztisztasági szabálysértés (R. 7. §)</t>
  </si>
  <si>
    <t>Tűzvédelmi szabálysértés (R. 20. §)</t>
  </si>
  <si>
    <t>A honvédelmi, a polgári védelmi és a rendészeti igazgatás rendjét veszélyeztető szabálysértések (R. 32-40. §)</t>
  </si>
  <si>
    <t>Közlekedésügyi szabálysértések (kivéve R. 61. §, 64. § , 64/A. §)</t>
  </si>
  <si>
    <t>Áru hamis megjelölése (R. 71. §), Árdrágítás (R. 72. §)</t>
  </si>
  <si>
    <t>Fogyasztóvédelmi szabálysértések (kivéve R. 71. §, 72. §, 77. §, 78. §, 84. §, 85. §, 86. §)</t>
  </si>
  <si>
    <t>Jogosulatlan kereskedés (R. 77. §)</t>
  </si>
  <si>
    <t>Vásárlók megkárosítása (R. 78. §)</t>
  </si>
  <si>
    <t>Élelmiszer minőségének megrontása (R. 84. §)</t>
  </si>
  <si>
    <t>Élelmiszer jogosulatlan előállítása, forgalomba hozatala (R. 85. §), Élelmezés-egészségügyi szabálysértés (R. 86. §)</t>
  </si>
  <si>
    <t>Munkaügyi szabálysértések (R. 93-100. §)</t>
  </si>
  <si>
    <t>Egészségügyi és szociális szabálysértések (R. 101-105. §)</t>
  </si>
  <si>
    <t>Mező-, erdő-, és vízgazdálkodási szabálysértések (R. 106-127. §)</t>
  </si>
  <si>
    <t>Vállalkozói, ipari szabálysértések (R. 128-134. §)</t>
  </si>
  <si>
    <t>Építésügyi szabálysértések (R. 136-140. §)</t>
  </si>
  <si>
    <t>A közoktatási törvényben meghatározott kötelezettségek megszegése (R. 141. §)</t>
  </si>
  <si>
    <t>Önkormányzati rendeletekben megállapított szabálysértések</t>
  </si>
  <si>
    <t>Egyéb fel nem sorolt szabálysértések</t>
  </si>
  <si>
    <t>Ö s s z e s e n</t>
  </si>
  <si>
    <t>Tulajdon elleni szabálysértés, Magánlaksértés összesen</t>
  </si>
  <si>
    <t>S z a b á l y s é r t é s e k   m i n d ö s s z e s e n</t>
  </si>
  <si>
    <t>2010.01.01-től 2010.08.19-ig terjedő időszakban elkövetett tulajdon elleni szabálysértésre, illetve magánlaksértésre vonatkozó adatok *</t>
  </si>
  <si>
    <t>Bírságolt</t>
  </si>
  <si>
    <t>Tulajdon elleni szabálysértés  (Sztv. 157. §) *</t>
  </si>
  <si>
    <t>Magánlaksértés (Sztv. 139. §) *</t>
  </si>
  <si>
    <t>Összesen</t>
  </si>
  <si>
    <t>Tulajdon elleni szabálysértés miatt bírságolt elkövetők száma (fő) *</t>
  </si>
  <si>
    <t>Tulajdon elleni szabálysértés miatt bírságolt elkövetők száma *</t>
  </si>
  <si>
    <t>Ebből: lopás *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</si>
</sst>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;;;"/>
    <numFmt numFmtId="166" formatCode="0"/>
    <numFmt numFmtId="167" formatCode="#,##0"/>
  </numFmts>
  <fonts count="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0" fillId="0" borderId="0" xfId="0" applyNumberFormat="1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1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right" vertical="center"/>
    </xf>
    <xf numFmtId="164" fontId="3" fillId="0" borderId="1" xfId="0" applyFont="1" applyFill="1" applyBorder="1" applyAlignment="1">
      <alignment vertical="center"/>
    </xf>
    <xf numFmtId="164" fontId="3" fillId="2" borderId="2" xfId="0" applyFont="1" applyFill="1" applyBorder="1" applyAlignment="1" applyProtection="1">
      <alignment horizontal="right" vertical="center" indent="1"/>
      <protection/>
    </xf>
    <xf numFmtId="164" fontId="3" fillId="0" borderId="3" xfId="0" applyFont="1" applyFill="1" applyBorder="1" applyAlignment="1">
      <alignment vertical="center"/>
    </xf>
    <xf numFmtId="164" fontId="3" fillId="2" borderId="4" xfId="0" applyFont="1" applyFill="1" applyBorder="1" applyAlignment="1" applyProtection="1">
      <alignment horizontal="right" vertical="center" indent="1"/>
      <protection/>
    </xf>
    <xf numFmtId="164" fontId="3" fillId="0" borderId="4" xfId="0" applyFont="1" applyFill="1" applyBorder="1" applyAlignment="1" applyProtection="1">
      <alignment horizontal="right" vertical="center" indent="1"/>
      <protection locked="0"/>
    </xf>
    <xf numFmtId="164" fontId="3" fillId="0" borderId="3" xfId="0" applyFont="1" applyFill="1" applyBorder="1" applyAlignment="1">
      <alignment vertical="center" wrapText="1"/>
    </xf>
    <xf numFmtId="164" fontId="3" fillId="2" borderId="5" xfId="0" applyFont="1" applyFill="1" applyBorder="1" applyAlignment="1">
      <alignment vertical="center"/>
    </xf>
    <xf numFmtId="166" fontId="3" fillId="2" borderId="6" xfId="0" applyNumberFormat="1" applyFont="1" applyFill="1" applyBorder="1" applyAlignment="1" applyProtection="1">
      <alignment horizontal="right" vertical="center" indent="1"/>
      <protection/>
    </xf>
    <xf numFmtId="164" fontId="4" fillId="0" borderId="0" xfId="0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8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center" vertical="center" wrapText="1"/>
    </xf>
    <xf numFmtId="164" fontId="3" fillId="2" borderId="8" xfId="0" applyFont="1" applyFill="1" applyBorder="1" applyAlignment="1">
      <alignment horizontal="center" vertical="center" wrapText="1"/>
    </xf>
    <xf numFmtId="164" fontId="3" fillId="0" borderId="8" xfId="0" applyFont="1" applyFill="1" applyBorder="1" applyAlignment="1">
      <alignment horizontal="center" vertical="center"/>
    </xf>
    <xf numFmtId="164" fontId="5" fillId="0" borderId="10" xfId="0" applyFont="1" applyFill="1" applyBorder="1" applyAlignment="1">
      <alignment horizontal="center" vertical="center" wrapText="1"/>
    </xf>
    <xf numFmtId="164" fontId="3" fillId="0" borderId="10" xfId="0" applyFont="1" applyFill="1" applyBorder="1" applyAlignment="1">
      <alignment horizontal="center" vertical="center" wrapText="1"/>
    </xf>
    <xf numFmtId="164" fontId="3" fillId="0" borderId="11" xfId="0" applyFont="1" applyFill="1" applyBorder="1" applyAlignment="1">
      <alignment horizontal="center" vertical="center" wrapText="1"/>
    </xf>
    <xf numFmtId="164" fontId="3" fillId="0" borderId="12" xfId="0" applyFont="1" applyFill="1" applyBorder="1" applyAlignment="1">
      <alignment horizontal="center" vertical="center" wrapText="1"/>
    </xf>
    <xf numFmtId="164" fontId="3" fillId="2" borderId="12" xfId="0" applyFont="1" applyFill="1" applyBorder="1" applyAlignment="1">
      <alignment horizontal="center" vertical="center" wrapText="1"/>
    </xf>
    <xf numFmtId="164" fontId="3" fillId="2" borderId="12" xfId="0" applyFont="1" applyFill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4" fontId="3" fillId="0" borderId="14" xfId="0" applyFont="1" applyFill="1" applyBorder="1" applyAlignment="1">
      <alignment horizontal="center"/>
    </xf>
    <xf numFmtId="164" fontId="3" fillId="0" borderId="6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4" fontId="3" fillId="2" borderId="14" xfId="0" applyFont="1" applyFill="1" applyBorder="1" applyAlignment="1">
      <alignment horizontal="center"/>
    </xf>
    <xf numFmtId="164" fontId="0" fillId="0" borderId="6" xfId="0" applyFill="1" applyBorder="1" applyAlignment="1">
      <alignment/>
    </xf>
    <xf numFmtId="164" fontId="3" fillId="0" borderId="16" xfId="0" applyFont="1" applyFill="1" applyBorder="1" applyAlignment="1">
      <alignment/>
    </xf>
    <xf numFmtId="164" fontId="6" fillId="0" borderId="17" xfId="0" applyFont="1" applyFill="1" applyBorder="1" applyAlignment="1" applyProtection="1">
      <alignment horizontal="right"/>
      <protection locked="0"/>
    </xf>
    <xf numFmtId="164" fontId="6" fillId="0" borderId="10" xfId="0" applyFont="1" applyFill="1" applyBorder="1" applyAlignment="1" applyProtection="1">
      <alignment horizontal="right"/>
      <protection locked="0"/>
    </xf>
    <xf numFmtId="164" fontId="6" fillId="0" borderId="11" xfId="0" applyFont="1" applyFill="1" applyBorder="1" applyAlignment="1" applyProtection="1">
      <alignment horizontal="right"/>
      <protection locked="0"/>
    </xf>
    <xf numFmtId="164" fontId="3" fillId="2" borderId="17" xfId="0" applyFont="1" applyFill="1" applyBorder="1" applyAlignment="1" applyProtection="1">
      <alignment horizontal="right"/>
      <protection/>
    </xf>
    <xf numFmtId="164" fontId="6" fillId="0" borderId="18" xfId="0" applyFont="1" applyFill="1" applyBorder="1" applyAlignment="1" applyProtection="1">
      <alignment horizontal="right"/>
      <protection locked="0"/>
    </xf>
    <xf numFmtId="164" fontId="3" fillId="2" borderId="10" xfId="0" applyFont="1" applyFill="1" applyBorder="1" applyAlignment="1" applyProtection="1">
      <alignment horizontal="right"/>
      <protection/>
    </xf>
    <xf numFmtId="167" fontId="6" fillId="0" borderId="10" xfId="0" applyNumberFormat="1" applyFont="1" applyFill="1" applyBorder="1" applyAlignment="1" applyProtection="1">
      <alignment horizontal="right"/>
      <protection locked="0"/>
    </xf>
    <xf numFmtId="167" fontId="3" fillId="2" borderId="10" xfId="0" applyNumberFormat="1" applyFont="1" applyFill="1" applyBorder="1" applyAlignment="1" applyProtection="1">
      <alignment horizontal="right"/>
      <protection/>
    </xf>
    <xf numFmtId="166" fontId="3" fillId="2" borderId="10" xfId="0" applyNumberFormat="1" applyFont="1" applyFill="1" applyBorder="1" applyAlignment="1" applyProtection="1">
      <alignment horizontal="right"/>
      <protection/>
    </xf>
    <xf numFmtId="167" fontId="6" fillId="0" borderId="11" xfId="0" applyNumberFormat="1" applyFont="1" applyFill="1" applyBorder="1" applyAlignment="1" applyProtection="1">
      <alignment/>
      <protection locked="0"/>
    </xf>
    <xf numFmtId="164" fontId="0" fillId="0" borderId="0" xfId="0" applyFill="1" applyAlignment="1" applyProtection="1">
      <alignment/>
      <protection/>
    </xf>
    <xf numFmtId="164" fontId="3" fillId="0" borderId="19" xfId="0" applyFont="1" applyFill="1" applyBorder="1" applyAlignment="1">
      <alignment vertical="center" wrapText="1"/>
    </xf>
    <xf numFmtId="164" fontId="6" fillId="0" borderId="3" xfId="0" applyFont="1" applyFill="1" applyBorder="1" applyAlignment="1" applyProtection="1">
      <alignment horizontal="right"/>
      <protection locked="0"/>
    </xf>
    <xf numFmtId="164" fontId="6" fillId="0" borderId="4" xfId="0" applyFont="1" applyFill="1" applyBorder="1" applyAlignment="1" applyProtection="1">
      <alignment horizontal="right"/>
      <protection locked="0"/>
    </xf>
    <xf numFmtId="164" fontId="3" fillId="2" borderId="3" xfId="0" applyFont="1" applyFill="1" applyBorder="1" applyAlignment="1" applyProtection="1">
      <alignment horizontal="right"/>
      <protection/>
    </xf>
    <xf numFmtId="164" fontId="6" fillId="0" borderId="12" xfId="0" applyFont="1" applyFill="1" applyBorder="1" applyAlignment="1" applyProtection="1">
      <alignment horizontal="right"/>
      <protection locked="0"/>
    </xf>
    <xf numFmtId="164" fontId="6" fillId="0" borderId="20" xfId="0" applyFont="1" applyFill="1" applyBorder="1" applyAlignment="1" applyProtection="1">
      <alignment horizontal="right"/>
      <protection locked="0"/>
    </xf>
    <xf numFmtId="167" fontId="6" fillId="0" borderId="12" xfId="0" applyNumberFormat="1" applyFont="1" applyFill="1" applyBorder="1" applyAlignment="1" applyProtection="1">
      <alignment horizontal="right"/>
      <protection locked="0"/>
    </xf>
    <xf numFmtId="167" fontId="6" fillId="0" borderId="4" xfId="0" applyNumberFormat="1" applyFont="1" applyFill="1" applyBorder="1" applyAlignment="1" applyProtection="1">
      <alignment/>
      <protection locked="0"/>
    </xf>
    <xf numFmtId="164" fontId="3" fillId="0" borderId="19" xfId="0" applyFont="1" applyFill="1" applyBorder="1" applyAlignment="1">
      <alignment/>
    </xf>
    <xf numFmtId="164" fontId="3" fillId="0" borderId="21" xfId="0" applyFont="1" applyFill="1" applyBorder="1" applyAlignment="1">
      <alignment/>
    </xf>
    <xf numFmtId="164" fontId="6" fillId="0" borderId="22" xfId="0" applyFont="1" applyFill="1" applyBorder="1" applyAlignment="1" applyProtection="1">
      <alignment horizontal="right"/>
      <protection locked="0"/>
    </xf>
    <xf numFmtId="164" fontId="6" fillId="0" borderId="23" xfId="0" applyFont="1" applyFill="1" applyBorder="1" applyAlignment="1" applyProtection="1">
      <alignment horizontal="right"/>
      <protection locked="0"/>
    </xf>
    <xf numFmtId="164" fontId="3" fillId="2" borderId="22" xfId="0" applyFont="1" applyFill="1" applyBorder="1" applyAlignment="1" applyProtection="1">
      <alignment horizontal="right"/>
      <protection/>
    </xf>
    <xf numFmtId="164" fontId="6" fillId="0" borderId="24" xfId="0" applyFont="1" applyFill="1" applyBorder="1" applyAlignment="1" applyProtection="1">
      <alignment horizontal="right"/>
      <protection locked="0"/>
    </xf>
    <xf numFmtId="164" fontId="6" fillId="0" borderId="25" xfId="0" applyFont="1" applyFill="1" applyBorder="1" applyAlignment="1" applyProtection="1">
      <alignment horizontal="right"/>
      <protection locked="0"/>
    </xf>
    <xf numFmtId="167" fontId="6" fillId="0" borderId="24" xfId="0" applyNumberFormat="1" applyFont="1" applyFill="1" applyBorder="1" applyAlignment="1" applyProtection="1">
      <alignment horizontal="right"/>
      <protection locked="0"/>
    </xf>
    <xf numFmtId="167" fontId="6" fillId="0" borderId="23" xfId="0" applyNumberFormat="1" applyFont="1" applyFill="1" applyBorder="1" applyAlignment="1" applyProtection="1">
      <alignment/>
      <protection locked="0"/>
    </xf>
    <xf numFmtId="164" fontId="3" fillId="2" borderId="26" xfId="0" applyFont="1" applyFill="1" applyBorder="1" applyAlignment="1" applyProtection="1">
      <alignment/>
      <protection/>
    </xf>
    <xf numFmtId="164" fontId="3" fillId="2" borderId="27" xfId="0" applyFont="1" applyFill="1" applyBorder="1" applyAlignment="1" applyProtection="1">
      <alignment horizontal="right"/>
      <protection/>
    </xf>
    <xf numFmtId="164" fontId="3" fillId="2" borderId="28" xfId="0" applyFont="1" applyFill="1" applyBorder="1" applyAlignment="1" applyProtection="1">
      <alignment horizontal="right"/>
      <protection/>
    </xf>
    <xf numFmtId="164" fontId="3" fillId="2" borderId="29" xfId="0" applyFont="1" applyFill="1" applyBorder="1" applyAlignment="1" applyProtection="1">
      <alignment horizontal="right"/>
      <protection/>
    </xf>
    <xf numFmtId="164" fontId="3" fillId="2" borderId="30" xfId="0" applyFont="1" applyFill="1" applyBorder="1" applyAlignment="1" applyProtection="1">
      <alignment horizontal="right"/>
      <protection/>
    </xf>
    <xf numFmtId="164" fontId="3" fillId="2" borderId="31" xfId="0" applyFont="1" applyFill="1" applyBorder="1" applyAlignment="1" applyProtection="1">
      <alignment horizontal="right"/>
      <protection/>
    </xf>
    <xf numFmtId="167" fontId="3" fillId="2" borderId="28" xfId="0" applyNumberFormat="1" applyFont="1" applyFill="1" applyBorder="1" applyAlignment="1" applyProtection="1">
      <alignment horizontal="right"/>
      <protection/>
    </xf>
    <xf numFmtId="166" fontId="3" fillId="2" borderId="28" xfId="0" applyNumberFormat="1" applyFont="1" applyFill="1" applyBorder="1" applyAlignment="1" applyProtection="1">
      <alignment horizontal="right"/>
      <protection/>
    </xf>
    <xf numFmtId="167" fontId="3" fillId="2" borderId="29" xfId="0" applyNumberFormat="1" applyFont="1" applyFill="1" applyBorder="1" applyAlignment="1" applyProtection="1">
      <alignment horizontal="right"/>
      <protection/>
    </xf>
    <xf numFmtId="164" fontId="3" fillId="2" borderId="32" xfId="0" applyFont="1" applyFill="1" applyBorder="1" applyAlignment="1" applyProtection="1">
      <alignment/>
      <protection/>
    </xf>
    <xf numFmtId="164" fontId="3" fillId="2" borderId="28" xfId="0" applyFont="1" applyFill="1" applyBorder="1" applyAlignment="1" applyProtection="1">
      <alignment/>
      <protection/>
    </xf>
    <xf numFmtId="164" fontId="3" fillId="2" borderId="30" xfId="0" applyFont="1" applyFill="1" applyBorder="1" applyAlignment="1" applyProtection="1">
      <alignment/>
      <protection/>
    </xf>
    <xf numFmtId="164" fontId="3" fillId="2" borderId="29" xfId="0" applyFont="1" applyFill="1" applyBorder="1" applyAlignment="1" applyProtection="1">
      <alignment/>
      <protection/>
    </xf>
    <xf numFmtId="164" fontId="3" fillId="2" borderId="31" xfId="0" applyFont="1" applyFill="1" applyBorder="1" applyAlignment="1" applyProtection="1">
      <alignment/>
      <protection/>
    </xf>
    <xf numFmtId="164" fontId="3" fillId="2" borderId="33" xfId="0" applyFont="1" applyFill="1" applyBorder="1" applyAlignment="1" applyProtection="1">
      <alignment/>
      <protection/>
    </xf>
    <xf numFmtId="164" fontId="3" fillId="2" borderId="34" xfId="0" applyFont="1" applyFill="1" applyBorder="1" applyAlignment="1" applyProtection="1">
      <alignment/>
      <protection/>
    </xf>
    <xf numFmtId="164" fontId="3" fillId="2" borderId="35" xfId="0" applyFont="1" applyFill="1" applyBorder="1" applyAlignment="1" applyProtection="1">
      <alignment/>
      <protection/>
    </xf>
    <xf numFmtId="164" fontId="3" fillId="2" borderId="36" xfId="0" applyFont="1" applyFill="1" applyBorder="1" applyAlignment="1" applyProtection="1">
      <alignment/>
      <protection/>
    </xf>
    <xf numFmtId="164" fontId="3" fillId="2" borderId="37" xfId="0" applyFont="1" applyFill="1" applyBorder="1" applyAlignment="1" applyProtection="1">
      <alignment/>
      <protection/>
    </xf>
    <xf numFmtId="164" fontId="3" fillId="2" borderId="38" xfId="0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3" fillId="0" borderId="12" xfId="0" applyFont="1" applyFill="1" applyBorder="1" applyAlignment="1">
      <alignment horizontal="center"/>
    </xf>
    <xf numFmtId="164" fontId="3" fillId="0" borderId="39" xfId="0" applyFont="1" applyFill="1" applyBorder="1" applyAlignment="1" applyProtection="1">
      <alignment vertical="center"/>
      <protection/>
    </xf>
    <xf numFmtId="164" fontId="6" fillId="0" borderId="40" xfId="0" applyFont="1" applyFill="1" applyBorder="1" applyAlignment="1" applyProtection="1">
      <alignment vertical="center"/>
      <protection locked="0"/>
    </xf>
    <xf numFmtId="164" fontId="6" fillId="0" borderId="41" xfId="0" applyFont="1" applyFill="1" applyBorder="1" applyAlignment="1" applyProtection="1">
      <alignment vertical="center"/>
      <protection locked="0"/>
    </xf>
    <xf numFmtId="164" fontId="3" fillId="2" borderId="42" xfId="0" applyFont="1" applyFill="1" applyBorder="1" applyAlignment="1">
      <alignment/>
    </xf>
    <xf numFmtId="164" fontId="6" fillId="0" borderId="43" xfId="0" applyFont="1" applyFill="1" applyBorder="1" applyAlignment="1" applyProtection="1">
      <alignment/>
      <protection locked="0"/>
    </xf>
    <xf numFmtId="164" fontId="6" fillId="0" borderId="41" xfId="0" applyFont="1" applyFill="1" applyBorder="1" applyAlignment="1" applyProtection="1">
      <alignment/>
      <protection locked="0"/>
    </xf>
    <xf numFmtId="164" fontId="6" fillId="0" borderId="42" xfId="0" applyFont="1" applyFill="1" applyBorder="1" applyAlignment="1" applyProtection="1">
      <alignment/>
      <protection locked="0"/>
    </xf>
    <xf numFmtId="164" fontId="3" fillId="2" borderId="43" xfId="0" applyFont="1" applyFill="1" applyBorder="1" applyAlignment="1">
      <alignment/>
    </xf>
    <xf numFmtId="164" fontId="4" fillId="0" borderId="34" xfId="0" applyFont="1" applyFill="1" applyBorder="1" applyAlignment="1">
      <alignment/>
    </xf>
    <xf numFmtId="164" fontId="6" fillId="0" borderId="5" xfId="0" applyFont="1" applyFill="1" applyBorder="1" applyAlignment="1" applyProtection="1">
      <alignment vertical="center"/>
      <protection locked="0"/>
    </xf>
    <xf numFmtId="164" fontId="6" fillId="0" borderId="14" xfId="0" applyFont="1" applyFill="1" applyBorder="1" applyAlignment="1" applyProtection="1">
      <alignment horizontal="right"/>
      <protection locked="0"/>
    </xf>
    <xf numFmtId="164" fontId="6" fillId="0" borderId="6" xfId="0" applyFont="1" applyFill="1" applyBorder="1" applyAlignment="1" applyProtection="1">
      <alignment vertical="center"/>
      <protection locked="0"/>
    </xf>
    <xf numFmtId="164" fontId="3" fillId="2" borderId="15" xfId="0" applyFont="1" applyFill="1" applyBorder="1" applyAlignment="1">
      <alignment/>
    </xf>
    <xf numFmtId="164" fontId="6" fillId="0" borderId="14" xfId="0" applyFont="1" applyFill="1" applyBorder="1" applyAlignment="1" applyProtection="1">
      <alignment/>
      <protection locked="0"/>
    </xf>
    <xf numFmtId="164" fontId="6" fillId="0" borderId="6" xfId="0" applyFont="1" applyFill="1" applyBorder="1" applyAlignment="1" applyProtection="1">
      <alignment/>
      <protection locked="0"/>
    </xf>
    <xf numFmtId="164" fontId="6" fillId="0" borderId="15" xfId="0" applyFont="1" applyFill="1" applyBorder="1" applyAlignment="1" applyProtection="1">
      <alignment/>
      <protection locked="0"/>
    </xf>
    <xf numFmtId="164" fontId="3" fillId="2" borderId="14" xfId="0" applyFont="1" applyFill="1" applyBorder="1" applyAlignment="1">
      <alignment/>
    </xf>
    <xf numFmtId="164" fontId="4" fillId="2" borderId="26" xfId="0" applyFont="1" applyFill="1" applyBorder="1" applyAlignment="1">
      <alignment/>
    </xf>
    <xf numFmtId="164" fontId="3" fillId="2" borderId="30" xfId="0" applyFont="1" applyFill="1" applyBorder="1" applyAlignment="1">
      <alignment/>
    </xf>
    <xf numFmtId="164" fontId="3" fillId="2" borderId="44" xfId="0" applyFont="1" applyFill="1" applyBorder="1" applyAlignment="1">
      <alignment/>
    </xf>
    <xf numFmtId="164" fontId="3" fillId="2" borderId="27" xfId="0" applyFont="1" applyFill="1" applyBorder="1" applyAlignment="1">
      <alignment/>
    </xf>
    <xf numFmtId="164" fontId="3" fillId="2" borderId="45" xfId="0" applyFont="1" applyFill="1" applyBorder="1" applyAlignment="1">
      <alignment/>
    </xf>
    <xf numFmtId="164" fontId="7" fillId="0" borderId="0" xfId="0" applyFont="1" applyAlignment="1">
      <alignment/>
    </xf>
    <xf numFmtId="164" fontId="3" fillId="0" borderId="26" xfId="0" applyFont="1" applyFill="1" applyBorder="1" applyAlignment="1" applyProtection="1">
      <alignment horizontal="center" vertical="center"/>
      <protection/>
    </xf>
    <xf numFmtId="164" fontId="3" fillId="0" borderId="46" xfId="0" applyFont="1" applyFill="1" applyBorder="1" applyAlignment="1" applyProtection="1">
      <alignment vertical="center"/>
      <protection/>
    </xf>
    <xf numFmtId="164" fontId="3" fillId="2" borderId="7" xfId="0" applyFont="1" applyFill="1" applyBorder="1" applyAlignment="1" applyProtection="1">
      <alignment horizontal="right" vertical="center" indent="1"/>
      <protection/>
    </xf>
    <xf numFmtId="164" fontId="3" fillId="0" borderId="47" xfId="0" applyFont="1" applyFill="1" applyBorder="1" applyAlignment="1" applyProtection="1">
      <alignment vertical="center"/>
      <protection/>
    </xf>
    <xf numFmtId="164" fontId="6" fillId="0" borderId="13" xfId="0" applyFont="1" applyFill="1" applyBorder="1" applyAlignment="1" applyProtection="1">
      <alignment horizontal="right" vertical="center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workbookViewId="0" topLeftCell="D58">
      <selection activeCell="L76" sqref="L76"/>
    </sheetView>
  </sheetViews>
  <sheetFormatPr defaultColWidth="9.140625" defaultRowHeight="12.75"/>
  <cols>
    <col min="1" max="1" width="51.421875" style="1" customWidth="1"/>
    <col min="2" max="13" width="6.00390625" style="1" customWidth="1"/>
    <col min="14" max="14" width="7.57421875" style="1" customWidth="1"/>
    <col min="15" max="15" width="6.8515625" style="1" customWidth="1"/>
    <col min="16" max="16" width="6.140625" style="1" customWidth="1"/>
    <col min="17" max="17" width="7.57421875" style="1" customWidth="1"/>
    <col min="18" max="16384" width="9.140625" style="1" customWidth="1"/>
  </cols>
  <sheetData>
    <row r="1" spans="1:17" ht="12.75">
      <c r="A1" s="2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2.75">
      <c r="A4" s="5" t="s">
        <v>1</v>
      </c>
      <c r="C4" s="6" t="s">
        <v>2</v>
      </c>
      <c r="D4" s="6"/>
    </row>
    <row r="5" ht="13.5"/>
    <row r="6" spans="1:4" ht="12.75">
      <c r="A6" s="7" t="s">
        <v>3</v>
      </c>
      <c r="B6" s="7"/>
      <c r="C6" s="8">
        <f>B66</f>
        <v>1118</v>
      </c>
      <c r="D6" s="8"/>
    </row>
    <row r="7" spans="1:4" ht="12.75">
      <c r="A7" s="9" t="s">
        <v>4</v>
      </c>
      <c r="B7" s="9"/>
      <c r="C7" s="10">
        <f>C66</f>
        <v>1155</v>
      </c>
      <c r="D7" s="10"/>
    </row>
    <row r="8" spans="1:4" ht="12.75">
      <c r="A8" s="9" t="s">
        <v>5</v>
      </c>
      <c r="B8" s="9"/>
      <c r="C8" s="10">
        <f>D66</f>
        <v>101</v>
      </c>
      <c r="D8" s="10"/>
    </row>
    <row r="9" spans="1:4" ht="12.75">
      <c r="A9" s="9" t="s">
        <v>6</v>
      </c>
      <c r="B9" s="9"/>
      <c r="C9" s="10">
        <f>E66</f>
        <v>137</v>
      </c>
      <c r="D9" s="10"/>
    </row>
    <row r="10" spans="1:4" ht="12.75">
      <c r="A10" s="9" t="s">
        <v>7</v>
      </c>
      <c r="B10" s="9"/>
      <c r="C10" s="10">
        <f>F66</f>
        <v>38</v>
      </c>
      <c r="D10" s="10"/>
    </row>
    <row r="11" spans="1:4" ht="12.75">
      <c r="A11" s="9" t="s">
        <v>8</v>
      </c>
      <c r="B11" s="9"/>
      <c r="C11" s="10">
        <f>G66</f>
        <v>21</v>
      </c>
      <c r="D11" s="10"/>
    </row>
    <row r="12" spans="1:4" ht="12.75">
      <c r="A12" s="9" t="s">
        <v>9</v>
      </c>
      <c r="B12" s="9"/>
      <c r="C12" s="10">
        <f>H66</f>
        <v>78</v>
      </c>
      <c r="D12" s="10"/>
    </row>
    <row r="13" spans="1:4" ht="12.75">
      <c r="A13" s="9" t="s">
        <v>10</v>
      </c>
      <c r="B13" s="9"/>
      <c r="C13" s="10">
        <f>I66</f>
        <v>306</v>
      </c>
      <c r="D13" s="10"/>
    </row>
    <row r="14" spans="1:4" ht="12.75">
      <c r="A14" s="9" t="s">
        <v>11</v>
      </c>
      <c r="B14" s="9"/>
      <c r="C14" s="10">
        <f>J66</f>
        <v>309</v>
      </c>
      <c r="D14" s="10"/>
    </row>
    <row r="15" spans="1:4" ht="13.5">
      <c r="A15" s="9" t="s">
        <v>12</v>
      </c>
      <c r="B15" s="9"/>
      <c r="C15" s="11">
        <v>9</v>
      </c>
      <c r="D15" s="11"/>
    </row>
    <row r="16" spans="1:4" ht="13.5">
      <c r="A16" s="9" t="s">
        <v>13</v>
      </c>
      <c r="B16" s="9"/>
      <c r="C16" s="11">
        <v>0</v>
      </c>
      <c r="D16" s="11"/>
    </row>
    <row r="17" spans="1:4" ht="13.5">
      <c r="A17" s="9" t="s">
        <v>14</v>
      </c>
      <c r="B17" s="9"/>
      <c r="C17" s="11">
        <v>6</v>
      </c>
      <c r="D17" s="11"/>
    </row>
    <row r="18" spans="1:4" ht="13.5">
      <c r="A18" s="9" t="s">
        <v>15</v>
      </c>
      <c r="B18" s="9"/>
      <c r="C18" s="11">
        <v>1</v>
      </c>
      <c r="D18" s="11"/>
    </row>
    <row r="19" spans="1:4" ht="13.5">
      <c r="A19" s="9" t="s">
        <v>16</v>
      </c>
      <c r="B19" s="9"/>
      <c r="C19" s="11">
        <v>2</v>
      </c>
      <c r="D19" s="11"/>
    </row>
    <row r="20" spans="1:4" ht="12.75" customHeight="1">
      <c r="A20" s="12" t="s">
        <v>17</v>
      </c>
      <c r="B20" s="12"/>
      <c r="C20" s="11">
        <v>4</v>
      </c>
      <c r="D20" s="11"/>
    </row>
    <row r="21" spans="1:4" ht="13.5">
      <c r="A21" s="9" t="s">
        <v>18</v>
      </c>
      <c r="B21" s="9"/>
      <c r="C21" s="11">
        <v>1</v>
      </c>
      <c r="D21" s="11"/>
    </row>
    <row r="22" spans="1:4" ht="13.5">
      <c r="A22" s="9" t="s">
        <v>19</v>
      </c>
      <c r="B22" s="9"/>
      <c r="C22" s="11">
        <v>3</v>
      </c>
      <c r="D22" s="11"/>
    </row>
    <row r="23" spans="1:4" ht="13.5">
      <c r="A23" s="9" t="s">
        <v>20</v>
      </c>
      <c r="B23" s="9"/>
      <c r="C23" s="11">
        <v>0</v>
      </c>
      <c r="D23" s="11"/>
    </row>
    <row r="24" spans="1:4" ht="12.75">
      <c r="A24" s="9" t="s">
        <v>21</v>
      </c>
      <c r="B24" s="9"/>
      <c r="C24" s="10">
        <f>+C25+C26</f>
        <v>4</v>
      </c>
      <c r="D24" s="10"/>
    </row>
    <row r="25" spans="1:4" ht="13.5">
      <c r="A25" s="9" t="s">
        <v>22</v>
      </c>
      <c r="B25" s="9"/>
      <c r="C25" s="11">
        <v>2</v>
      </c>
      <c r="D25" s="11"/>
    </row>
    <row r="26" spans="1:4" ht="13.5">
      <c r="A26" s="9" t="s">
        <v>23</v>
      </c>
      <c r="B26" s="9"/>
      <c r="C26" s="11">
        <v>2</v>
      </c>
      <c r="D26" s="11"/>
    </row>
    <row r="27" spans="1:4" ht="12.75">
      <c r="A27" s="9" t="s">
        <v>24</v>
      </c>
      <c r="B27" s="9"/>
      <c r="C27" s="11"/>
      <c r="D27" s="11"/>
    </row>
    <row r="28" spans="1:4" ht="13.5">
      <c r="A28" s="9" t="s">
        <v>25</v>
      </c>
      <c r="B28" s="9"/>
      <c r="C28" s="11">
        <v>215</v>
      </c>
      <c r="D28" s="11"/>
    </row>
    <row r="29" spans="1:4" ht="13.5">
      <c r="A29" s="9" t="s">
        <v>26</v>
      </c>
      <c r="B29" s="9"/>
      <c r="C29" s="11">
        <v>48</v>
      </c>
      <c r="D29" s="11"/>
    </row>
    <row r="30" spans="1:4" ht="13.5">
      <c r="A30" s="9" t="s">
        <v>27</v>
      </c>
      <c r="B30" s="9"/>
      <c r="C30" s="11">
        <v>63</v>
      </c>
      <c r="D30" s="11"/>
    </row>
    <row r="31" spans="1:4" ht="13.5">
      <c r="A31" s="9" t="s">
        <v>28</v>
      </c>
      <c r="B31" s="9"/>
      <c r="C31" s="11">
        <v>3</v>
      </c>
      <c r="D31" s="11"/>
    </row>
    <row r="32" spans="1:4" ht="13.5">
      <c r="A32" s="9" t="s">
        <v>29</v>
      </c>
      <c r="B32" s="9"/>
      <c r="C32" s="11">
        <v>0</v>
      </c>
      <c r="D32" s="11"/>
    </row>
    <row r="33" spans="1:4" ht="13.5">
      <c r="A33" s="9" t="s">
        <v>30</v>
      </c>
      <c r="B33" s="9"/>
      <c r="C33" s="11">
        <v>65</v>
      </c>
      <c r="D33" s="11"/>
    </row>
    <row r="34" spans="1:4" ht="13.5">
      <c r="A34" s="9" t="s">
        <v>31</v>
      </c>
      <c r="B34" s="9"/>
      <c r="C34" s="11">
        <v>5</v>
      </c>
      <c r="D34" s="11"/>
    </row>
    <row r="35" spans="1:4" ht="13.5">
      <c r="A35" s="13" t="s">
        <v>32</v>
      </c>
      <c r="B35" s="13"/>
      <c r="C35" s="14">
        <f>P66</f>
        <v>56</v>
      </c>
      <c r="D35" s="14"/>
    </row>
    <row r="36" spans="16:17" ht="12.75">
      <c r="P36" s="6" t="s">
        <v>33</v>
      </c>
      <c r="Q36" s="6"/>
    </row>
    <row r="37" spans="1:17" ht="12.75">
      <c r="A37" s="15" t="s">
        <v>34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ht="13.5"/>
    <row r="39" spans="1:17" ht="12.75" customHeight="1">
      <c r="A39" s="16" t="s">
        <v>35</v>
      </c>
      <c r="B39" s="17" t="s">
        <v>36</v>
      </c>
      <c r="C39" s="18" t="s">
        <v>37</v>
      </c>
      <c r="D39" s="19" t="s">
        <v>38</v>
      </c>
      <c r="E39" s="20" t="s">
        <v>39</v>
      </c>
      <c r="F39" s="21" t="s">
        <v>40</v>
      </c>
      <c r="G39" s="21"/>
      <c r="H39" s="21"/>
      <c r="I39" s="22" t="s">
        <v>41</v>
      </c>
      <c r="J39" s="18" t="s">
        <v>42</v>
      </c>
      <c r="K39" s="23" t="s">
        <v>43</v>
      </c>
      <c r="L39" s="24" t="s">
        <v>44</v>
      </c>
      <c r="M39" s="24"/>
      <c r="N39" s="24" t="s">
        <v>45</v>
      </c>
      <c r="O39" s="24"/>
      <c r="P39" s="19" t="s">
        <v>46</v>
      </c>
      <c r="Q39" s="19"/>
    </row>
    <row r="40" spans="1:17" ht="12.75" customHeight="1">
      <c r="A40" s="16"/>
      <c r="B40" s="17"/>
      <c r="C40" s="18"/>
      <c r="D40" s="19"/>
      <c r="E40" s="20"/>
      <c r="F40" s="25" t="s">
        <v>47</v>
      </c>
      <c r="G40" s="26" t="s">
        <v>48</v>
      </c>
      <c r="H40" s="27" t="s">
        <v>49</v>
      </c>
      <c r="I40" s="22"/>
      <c r="J40" s="18"/>
      <c r="K40" s="23"/>
      <c r="L40" s="28" t="s">
        <v>50</v>
      </c>
      <c r="M40" s="28" t="s">
        <v>51</v>
      </c>
      <c r="N40" s="28" t="s">
        <v>52</v>
      </c>
      <c r="O40" s="29" t="s">
        <v>53</v>
      </c>
      <c r="P40" s="19"/>
      <c r="Q40" s="19"/>
    </row>
    <row r="41" spans="1:17" ht="12.75">
      <c r="A41" s="16"/>
      <c r="B41" s="17"/>
      <c r="C41" s="18"/>
      <c r="D41" s="19"/>
      <c r="E41" s="20"/>
      <c r="F41" s="25"/>
      <c r="G41" s="26"/>
      <c r="H41" s="27"/>
      <c r="I41" s="22"/>
      <c r="J41" s="18"/>
      <c r="K41" s="23"/>
      <c r="L41" s="28"/>
      <c r="M41" s="28"/>
      <c r="N41" s="28"/>
      <c r="O41" s="29"/>
      <c r="P41" s="30" t="s">
        <v>54</v>
      </c>
      <c r="Q41" s="31" t="s">
        <v>55</v>
      </c>
    </row>
    <row r="42" spans="1:17" ht="13.5">
      <c r="A42" s="32"/>
      <c r="B42" s="33">
        <v>1</v>
      </c>
      <c r="C42" s="34">
        <v>2</v>
      </c>
      <c r="D42" s="35">
        <v>3</v>
      </c>
      <c r="E42" s="36">
        <v>4</v>
      </c>
      <c r="F42" s="34">
        <v>5</v>
      </c>
      <c r="G42" s="34">
        <v>6</v>
      </c>
      <c r="H42" s="35">
        <v>7</v>
      </c>
      <c r="I42" s="37">
        <v>8</v>
      </c>
      <c r="J42" s="34">
        <v>9</v>
      </c>
      <c r="K42" s="38">
        <v>10</v>
      </c>
      <c r="L42" s="34">
        <v>11</v>
      </c>
      <c r="M42" s="34">
        <v>12</v>
      </c>
      <c r="N42" s="34">
        <v>13</v>
      </c>
      <c r="O42" s="38">
        <v>14</v>
      </c>
      <c r="P42" s="38">
        <v>15</v>
      </c>
      <c r="Q42" s="39"/>
    </row>
    <row r="43" spans="1:23" ht="13.5">
      <c r="A43" s="40" t="s">
        <v>56</v>
      </c>
      <c r="B43" s="41">
        <v>3</v>
      </c>
      <c r="C43" s="42">
        <v>3</v>
      </c>
      <c r="D43" s="43">
        <v>0</v>
      </c>
      <c r="E43" s="44">
        <f aca="true" t="shared" si="0" ref="E43:E63">F43+G43+H43</f>
        <v>3</v>
      </c>
      <c r="F43" s="42">
        <v>0</v>
      </c>
      <c r="G43" s="42">
        <v>0</v>
      </c>
      <c r="H43" s="43">
        <v>3</v>
      </c>
      <c r="I43" s="45">
        <v>0</v>
      </c>
      <c r="J43" s="42">
        <v>0</v>
      </c>
      <c r="K43" s="46">
        <f aca="true" t="shared" si="1" ref="K43:K63">D43+E43+I43+J43</f>
        <v>3</v>
      </c>
      <c r="L43" s="42">
        <v>0</v>
      </c>
      <c r="M43" s="42">
        <v>0</v>
      </c>
      <c r="N43" s="47">
        <v>0</v>
      </c>
      <c r="O43" s="48">
        <f aca="true" t="shared" si="2" ref="O43:O63">IF(J43&gt;0,ROUND(N43/J43,0),0)</f>
        <v>0</v>
      </c>
      <c r="P43" s="49">
        <f>IF(N43&gt;0,ROUND(Q43*100/N43,0),0)</f>
        <v>0</v>
      </c>
      <c r="Q43" s="50">
        <v>0</v>
      </c>
      <c r="R43" s="51"/>
      <c r="S43" s="51"/>
      <c r="T43" s="51"/>
      <c r="U43" s="51"/>
      <c r="V43" s="51"/>
      <c r="W43" s="51"/>
    </row>
    <row r="44" spans="1:23" ht="23.25">
      <c r="A44" s="52" t="s">
        <v>57</v>
      </c>
      <c r="B44" s="53">
        <v>1</v>
      </c>
      <c r="C44" s="42">
        <v>1</v>
      </c>
      <c r="D44" s="54">
        <v>0</v>
      </c>
      <c r="E44" s="55">
        <f t="shared" si="0"/>
        <v>0</v>
      </c>
      <c r="F44" s="56">
        <v>0</v>
      </c>
      <c r="G44" s="56">
        <v>0</v>
      </c>
      <c r="H44" s="54">
        <v>0</v>
      </c>
      <c r="I44" s="57">
        <v>1</v>
      </c>
      <c r="J44" s="56">
        <v>0</v>
      </c>
      <c r="K44" s="46">
        <f t="shared" si="1"/>
        <v>1</v>
      </c>
      <c r="L44" s="56">
        <v>0</v>
      </c>
      <c r="M44" s="56">
        <v>0</v>
      </c>
      <c r="N44" s="58">
        <v>0</v>
      </c>
      <c r="O44" s="48">
        <f t="shared" si="2"/>
        <v>0</v>
      </c>
      <c r="P44" s="49">
        <f aca="true" t="shared" si="3" ref="P44:P63">IF(N44&gt;0,ROUND(Q44*100/N44,0),0)</f>
        <v>0</v>
      </c>
      <c r="Q44" s="59">
        <v>0</v>
      </c>
      <c r="R44" s="51"/>
      <c r="S44" s="51"/>
      <c r="T44" s="51"/>
      <c r="U44" s="51"/>
      <c r="V44" s="51"/>
      <c r="W44" s="51"/>
    </row>
    <row r="45" spans="1:23" ht="13.5">
      <c r="A45" s="60" t="s">
        <v>58</v>
      </c>
      <c r="B45" s="53">
        <v>28</v>
      </c>
      <c r="C45" s="42">
        <v>30</v>
      </c>
      <c r="D45" s="54">
        <v>2</v>
      </c>
      <c r="E45" s="55">
        <f t="shared" si="0"/>
        <v>4</v>
      </c>
      <c r="F45" s="56">
        <v>1</v>
      </c>
      <c r="G45" s="56">
        <v>3</v>
      </c>
      <c r="H45" s="54">
        <v>0</v>
      </c>
      <c r="I45" s="57">
        <v>13</v>
      </c>
      <c r="J45" s="56">
        <v>11</v>
      </c>
      <c r="K45" s="46">
        <f t="shared" si="1"/>
        <v>30</v>
      </c>
      <c r="L45" s="56">
        <v>0</v>
      </c>
      <c r="M45" s="56">
        <v>0</v>
      </c>
      <c r="N45" s="58">
        <v>103000</v>
      </c>
      <c r="O45" s="48">
        <f t="shared" si="2"/>
        <v>9364</v>
      </c>
      <c r="P45" s="49">
        <f t="shared" si="3"/>
        <v>87</v>
      </c>
      <c r="Q45" s="59">
        <v>89610</v>
      </c>
      <c r="R45" s="51"/>
      <c r="S45" s="51"/>
      <c r="T45" s="51"/>
      <c r="U45" s="51"/>
      <c r="V45" s="51"/>
      <c r="W45" s="51"/>
    </row>
    <row r="46" spans="1:23" ht="13.5">
      <c r="A46" s="60" t="s">
        <v>59</v>
      </c>
      <c r="B46" s="53">
        <v>52</v>
      </c>
      <c r="C46" s="42">
        <v>52</v>
      </c>
      <c r="D46" s="54">
        <v>2</v>
      </c>
      <c r="E46" s="55">
        <f t="shared" si="0"/>
        <v>8</v>
      </c>
      <c r="F46" s="56">
        <v>0</v>
      </c>
      <c r="G46" s="56">
        <v>2</v>
      </c>
      <c r="H46" s="54">
        <v>6</v>
      </c>
      <c r="I46" s="57">
        <v>25</v>
      </c>
      <c r="J46" s="56">
        <v>17</v>
      </c>
      <c r="K46" s="46">
        <f t="shared" si="1"/>
        <v>52</v>
      </c>
      <c r="L46" s="56">
        <v>0</v>
      </c>
      <c r="M46" s="56">
        <v>0</v>
      </c>
      <c r="N46" s="58">
        <v>127000</v>
      </c>
      <c r="O46" s="48">
        <f t="shared" si="2"/>
        <v>7471</v>
      </c>
      <c r="P46" s="49">
        <f t="shared" si="3"/>
        <v>25</v>
      </c>
      <c r="Q46" s="59">
        <v>31750</v>
      </c>
      <c r="R46" s="51"/>
      <c r="S46" s="51"/>
      <c r="T46" s="51"/>
      <c r="U46" s="51"/>
      <c r="V46" s="51"/>
      <c r="W46" s="51"/>
    </row>
    <row r="47" spans="1:23" ht="13.5">
      <c r="A47" s="60" t="s">
        <v>60</v>
      </c>
      <c r="B47" s="53">
        <v>2</v>
      </c>
      <c r="C47" s="42">
        <v>2</v>
      </c>
      <c r="D47" s="54">
        <v>0</v>
      </c>
      <c r="E47" s="55">
        <f t="shared" si="0"/>
        <v>0</v>
      </c>
      <c r="F47" s="56">
        <v>0</v>
      </c>
      <c r="G47" s="56">
        <v>0</v>
      </c>
      <c r="H47" s="54">
        <v>0</v>
      </c>
      <c r="I47" s="57">
        <v>2</v>
      </c>
      <c r="J47" s="56">
        <v>0</v>
      </c>
      <c r="K47" s="46">
        <f t="shared" si="1"/>
        <v>2</v>
      </c>
      <c r="L47" s="56">
        <v>0</v>
      </c>
      <c r="M47" s="56">
        <v>0</v>
      </c>
      <c r="N47" s="58">
        <v>0</v>
      </c>
      <c r="O47" s="48">
        <f t="shared" si="2"/>
        <v>0</v>
      </c>
      <c r="P47" s="49">
        <f t="shared" si="3"/>
        <v>0</v>
      </c>
      <c r="Q47" s="59">
        <v>0</v>
      </c>
      <c r="R47" s="51"/>
      <c r="S47" s="51"/>
      <c r="T47" s="51"/>
      <c r="U47" s="51"/>
      <c r="V47" s="51"/>
      <c r="W47" s="51"/>
    </row>
    <row r="48" spans="1:23" ht="23.25">
      <c r="A48" s="52" t="s">
        <v>61</v>
      </c>
      <c r="B48" s="53">
        <v>0</v>
      </c>
      <c r="C48" s="42">
        <v>0</v>
      </c>
      <c r="D48" s="54">
        <v>0</v>
      </c>
      <c r="E48" s="55">
        <f t="shared" si="0"/>
        <v>0</v>
      </c>
      <c r="F48" s="56">
        <v>0</v>
      </c>
      <c r="G48" s="56">
        <v>0</v>
      </c>
      <c r="H48" s="54">
        <v>0</v>
      </c>
      <c r="I48" s="57">
        <v>0</v>
      </c>
      <c r="J48" s="56">
        <v>0</v>
      </c>
      <c r="K48" s="46">
        <f t="shared" si="1"/>
        <v>0</v>
      </c>
      <c r="L48" s="56">
        <v>0</v>
      </c>
      <c r="M48" s="56">
        <v>0</v>
      </c>
      <c r="N48" s="58">
        <v>0</v>
      </c>
      <c r="O48" s="48">
        <f t="shared" si="2"/>
        <v>0</v>
      </c>
      <c r="P48" s="49">
        <f t="shared" si="3"/>
        <v>0</v>
      </c>
      <c r="Q48" s="59">
        <v>0</v>
      </c>
      <c r="R48" s="51"/>
      <c r="S48" s="51"/>
      <c r="T48" s="51"/>
      <c r="U48" s="51"/>
      <c r="V48" s="51"/>
      <c r="W48" s="51"/>
    </row>
    <row r="49" spans="1:23" ht="13.5">
      <c r="A49" s="60" t="s">
        <v>62</v>
      </c>
      <c r="B49" s="53">
        <v>1</v>
      </c>
      <c r="C49" s="42">
        <v>2</v>
      </c>
      <c r="D49" s="54">
        <v>0</v>
      </c>
      <c r="E49" s="55">
        <f t="shared" si="0"/>
        <v>0</v>
      </c>
      <c r="F49" s="56">
        <v>0</v>
      </c>
      <c r="G49" s="56">
        <v>0</v>
      </c>
      <c r="H49" s="54">
        <v>0</v>
      </c>
      <c r="I49" s="57">
        <v>2</v>
      </c>
      <c r="J49" s="56">
        <v>0</v>
      </c>
      <c r="K49" s="46">
        <f t="shared" si="1"/>
        <v>2</v>
      </c>
      <c r="L49" s="56">
        <v>0</v>
      </c>
      <c r="M49" s="56">
        <v>0</v>
      </c>
      <c r="N49" s="58">
        <v>0</v>
      </c>
      <c r="O49" s="48">
        <f t="shared" si="2"/>
        <v>0</v>
      </c>
      <c r="P49" s="49">
        <f t="shared" si="3"/>
        <v>0</v>
      </c>
      <c r="Q49" s="59">
        <v>0</v>
      </c>
      <c r="R49" s="51"/>
      <c r="S49" s="51"/>
      <c r="T49" s="51"/>
      <c r="U49" s="51"/>
      <c r="V49" s="51"/>
      <c r="W49" s="51"/>
    </row>
    <row r="50" spans="1:23" ht="13.5">
      <c r="A50" s="60" t="s">
        <v>63</v>
      </c>
      <c r="B50" s="53">
        <v>2</v>
      </c>
      <c r="C50" s="42">
        <v>2</v>
      </c>
      <c r="D50" s="54">
        <v>0</v>
      </c>
      <c r="E50" s="55">
        <f t="shared" si="0"/>
        <v>0</v>
      </c>
      <c r="F50" s="56">
        <v>0</v>
      </c>
      <c r="G50" s="56">
        <v>0</v>
      </c>
      <c r="H50" s="54">
        <v>0</v>
      </c>
      <c r="I50" s="57">
        <v>0</v>
      </c>
      <c r="J50" s="56">
        <v>2</v>
      </c>
      <c r="K50" s="46">
        <f t="shared" si="1"/>
        <v>2</v>
      </c>
      <c r="L50" s="56">
        <v>0</v>
      </c>
      <c r="M50" s="56">
        <v>0</v>
      </c>
      <c r="N50" s="58">
        <v>25000</v>
      </c>
      <c r="O50" s="48">
        <f t="shared" si="2"/>
        <v>12500</v>
      </c>
      <c r="P50" s="49">
        <f t="shared" si="3"/>
        <v>50</v>
      </c>
      <c r="Q50" s="59">
        <v>12500</v>
      </c>
      <c r="R50" s="51"/>
      <c r="S50" s="51"/>
      <c r="T50" s="51"/>
      <c r="U50" s="51"/>
      <c r="V50" s="51"/>
      <c r="W50" s="51"/>
    </row>
    <row r="51" spans="1:23" ht="23.25">
      <c r="A51" s="52" t="s">
        <v>64</v>
      </c>
      <c r="B51" s="53">
        <v>7</v>
      </c>
      <c r="C51" s="42">
        <v>7</v>
      </c>
      <c r="D51" s="54">
        <v>0</v>
      </c>
      <c r="E51" s="55">
        <f t="shared" si="0"/>
        <v>0</v>
      </c>
      <c r="F51" s="56">
        <v>0</v>
      </c>
      <c r="G51" s="56">
        <v>0</v>
      </c>
      <c r="H51" s="54">
        <v>0</v>
      </c>
      <c r="I51" s="57">
        <v>3</v>
      </c>
      <c r="J51" s="56">
        <v>4</v>
      </c>
      <c r="K51" s="46">
        <f t="shared" si="1"/>
        <v>7</v>
      </c>
      <c r="L51" s="56">
        <v>0</v>
      </c>
      <c r="M51" s="56">
        <v>0</v>
      </c>
      <c r="N51" s="58">
        <v>43000</v>
      </c>
      <c r="O51" s="48">
        <f t="shared" si="2"/>
        <v>10750</v>
      </c>
      <c r="P51" s="49">
        <f t="shared" si="3"/>
        <v>30</v>
      </c>
      <c r="Q51" s="59">
        <v>12900</v>
      </c>
      <c r="R51" s="51"/>
      <c r="S51" s="51"/>
      <c r="T51" s="51"/>
      <c r="U51" s="51"/>
      <c r="V51" s="51"/>
      <c r="W51" s="51"/>
    </row>
    <row r="52" spans="1:23" ht="13.5">
      <c r="A52" s="60" t="s">
        <v>65</v>
      </c>
      <c r="B52" s="53">
        <v>16</v>
      </c>
      <c r="C52" s="42">
        <v>16</v>
      </c>
      <c r="D52" s="54">
        <v>0</v>
      </c>
      <c r="E52" s="55">
        <f t="shared" si="0"/>
        <v>2</v>
      </c>
      <c r="F52" s="56">
        <v>0</v>
      </c>
      <c r="G52" s="56">
        <v>1</v>
      </c>
      <c r="H52" s="54">
        <v>1</v>
      </c>
      <c r="I52" s="57">
        <v>10</v>
      </c>
      <c r="J52" s="56">
        <v>4</v>
      </c>
      <c r="K52" s="46">
        <f t="shared" si="1"/>
        <v>16</v>
      </c>
      <c r="L52" s="56">
        <v>0</v>
      </c>
      <c r="M52" s="56">
        <v>1</v>
      </c>
      <c r="N52" s="58">
        <v>20000</v>
      </c>
      <c r="O52" s="48">
        <f t="shared" si="2"/>
        <v>5000</v>
      </c>
      <c r="P52" s="49">
        <f t="shared" si="3"/>
        <v>0</v>
      </c>
      <c r="Q52" s="59">
        <v>0</v>
      </c>
      <c r="R52" s="51"/>
      <c r="S52" s="51"/>
      <c r="T52" s="51"/>
      <c r="U52" s="51"/>
      <c r="V52" s="51"/>
      <c r="W52" s="51"/>
    </row>
    <row r="53" spans="1:23" ht="13.5">
      <c r="A53" s="60" t="s">
        <v>66</v>
      </c>
      <c r="B53" s="53">
        <v>0</v>
      </c>
      <c r="C53" s="42">
        <v>0</v>
      </c>
      <c r="D53" s="54">
        <v>0</v>
      </c>
      <c r="E53" s="55">
        <f t="shared" si="0"/>
        <v>0</v>
      </c>
      <c r="F53" s="56">
        <v>0</v>
      </c>
      <c r="G53" s="56">
        <v>0</v>
      </c>
      <c r="H53" s="54">
        <v>0</v>
      </c>
      <c r="I53" s="57">
        <v>0</v>
      </c>
      <c r="J53" s="56">
        <v>0</v>
      </c>
      <c r="K53" s="46">
        <f t="shared" si="1"/>
        <v>0</v>
      </c>
      <c r="L53" s="56">
        <v>0</v>
      </c>
      <c r="M53" s="56">
        <v>0</v>
      </c>
      <c r="N53" s="58">
        <v>0</v>
      </c>
      <c r="O53" s="48">
        <f t="shared" si="2"/>
        <v>0</v>
      </c>
      <c r="P53" s="49">
        <f t="shared" si="3"/>
        <v>0</v>
      </c>
      <c r="Q53" s="59">
        <v>0</v>
      </c>
      <c r="R53" s="51"/>
      <c r="S53" s="51"/>
      <c r="T53" s="51"/>
      <c r="U53" s="51"/>
      <c r="V53" s="51"/>
      <c r="W53" s="51"/>
    </row>
    <row r="54" spans="1:23" ht="13.5">
      <c r="A54" s="60" t="s">
        <v>67</v>
      </c>
      <c r="B54" s="53">
        <v>0</v>
      </c>
      <c r="C54" s="42">
        <v>0</v>
      </c>
      <c r="D54" s="54">
        <v>0</v>
      </c>
      <c r="E54" s="55">
        <f t="shared" si="0"/>
        <v>0</v>
      </c>
      <c r="F54" s="56">
        <v>0</v>
      </c>
      <c r="G54" s="56">
        <v>0</v>
      </c>
      <c r="H54" s="54">
        <v>0</v>
      </c>
      <c r="I54" s="57">
        <v>0</v>
      </c>
      <c r="J54" s="56">
        <v>0</v>
      </c>
      <c r="K54" s="46">
        <f t="shared" si="1"/>
        <v>0</v>
      </c>
      <c r="L54" s="56">
        <v>0</v>
      </c>
      <c r="M54" s="56">
        <v>0</v>
      </c>
      <c r="N54" s="58">
        <v>0</v>
      </c>
      <c r="O54" s="48">
        <f t="shared" si="2"/>
        <v>0</v>
      </c>
      <c r="P54" s="49">
        <f t="shared" si="3"/>
        <v>0</v>
      </c>
      <c r="Q54" s="59">
        <v>0</v>
      </c>
      <c r="R54" s="51"/>
      <c r="S54" s="51"/>
      <c r="T54" s="51"/>
      <c r="U54" s="51"/>
      <c r="V54" s="51"/>
      <c r="W54" s="51"/>
    </row>
    <row r="55" spans="1:23" ht="23.25">
      <c r="A55" s="52" t="s">
        <v>68</v>
      </c>
      <c r="B55" s="53">
        <v>0</v>
      </c>
      <c r="C55" s="42">
        <v>0</v>
      </c>
      <c r="D55" s="54">
        <v>0</v>
      </c>
      <c r="E55" s="55">
        <f t="shared" si="0"/>
        <v>0</v>
      </c>
      <c r="F55" s="56">
        <v>0</v>
      </c>
      <c r="G55" s="56">
        <v>0</v>
      </c>
      <c r="H55" s="54">
        <v>0</v>
      </c>
      <c r="I55" s="57">
        <v>0</v>
      </c>
      <c r="J55" s="56">
        <v>0</v>
      </c>
      <c r="K55" s="46">
        <f t="shared" si="1"/>
        <v>0</v>
      </c>
      <c r="L55" s="56">
        <v>0</v>
      </c>
      <c r="M55" s="56">
        <v>0</v>
      </c>
      <c r="N55" s="58">
        <v>0</v>
      </c>
      <c r="O55" s="48">
        <f t="shared" si="2"/>
        <v>0</v>
      </c>
      <c r="P55" s="49">
        <f t="shared" si="3"/>
        <v>0</v>
      </c>
      <c r="Q55" s="59">
        <v>0</v>
      </c>
      <c r="R55" s="51"/>
      <c r="S55" s="51"/>
      <c r="T55" s="51"/>
      <c r="U55" s="51"/>
      <c r="V55" s="51"/>
      <c r="W55" s="51"/>
    </row>
    <row r="56" spans="1:23" ht="13.5">
      <c r="A56" s="60" t="s">
        <v>69</v>
      </c>
      <c r="B56" s="53">
        <v>0</v>
      </c>
      <c r="C56" s="42">
        <v>0</v>
      </c>
      <c r="D56" s="54">
        <v>0</v>
      </c>
      <c r="E56" s="55">
        <f t="shared" si="0"/>
        <v>0</v>
      </c>
      <c r="F56" s="56">
        <v>0</v>
      </c>
      <c r="G56" s="56">
        <v>0</v>
      </c>
      <c r="H56" s="54">
        <v>0</v>
      </c>
      <c r="I56" s="57">
        <v>0</v>
      </c>
      <c r="J56" s="56">
        <v>0</v>
      </c>
      <c r="K56" s="46">
        <f t="shared" si="1"/>
        <v>0</v>
      </c>
      <c r="L56" s="56">
        <v>0</v>
      </c>
      <c r="M56" s="56">
        <v>0</v>
      </c>
      <c r="N56" s="58">
        <v>0</v>
      </c>
      <c r="O56" s="48">
        <f t="shared" si="2"/>
        <v>0</v>
      </c>
      <c r="P56" s="49">
        <f t="shared" si="3"/>
        <v>0</v>
      </c>
      <c r="Q56" s="59">
        <v>0</v>
      </c>
      <c r="R56" s="51"/>
      <c r="S56" s="51"/>
      <c r="T56" s="51"/>
      <c r="U56" s="51"/>
      <c r="V56" s="51"/>
      <c r="W56" s="51"/>
    </row>
    <row r="57" spans="1:23" ht="13.5">
      <c r="A57" s="60" t="s">
        <v>70</v>
      </c>
      <c r="B57" s="53">
        <v>0</v>
      </c>
      <c r="C57" s="42">
        <v>0</v>
      </c>
      <c r="D57" s="54">
        <v>0</v>
      </c>
      <c r="E57" s="55">
        <f t="shared" si="0"/>
        <v>0</v>
      </c>
      <c r="F57" s="56">
        <v>0</v>
      </c>
      <c r="G57" s="56">
        <v>0</v>
      </c>
      <c r="H57" s="54">
        <v>0</v>
      </c>
      <c r="I57" s="57">
        <v>0</v>
      </c>
      <c r="J57" s="56">
        <v>0</v>
      </c>
      <c r="K57" s="46">
        <f t="shared" si="1"/>
        <v>0</v>
      </c>
      <c r="L57" s="56">
        <v>0</v>
      </c>
      <c r="M57" s="56">
        <v>0</v>
      </c>
      <c r="N57" s="58">
        <v>0</v>
      </c>
      <c r="O57" s="48">
        <f t="shared" si="2"/>
        <v>0</v>
      </c>
      <c r="P57" s="49">
        <f t="shared" si="3"/>
        <v>0</v>
      </c>
      <c r="Q57" s="59">
        <v>0</v>
      </c>
      <c r="R57" s="51"/>
      <c r="S57" s="51"/>
      <c r="T57" s="51"/>
      <c r="U57" s="51"/>
      <c r="V57" s="51"/>
      <c r="W57" s="51"/>
    </row>
    <row r="58" spans="1:23" ht="13.5">
      <c r="A58" s="60" t="s">
        <v>71</v>
      </c>
      <c r="B58" s="53">
        <v>0</v>
      </c>
      <c r="C58" s="42">
        <v>0</v>
      </c>
      <c r="D58" s="54">
        <v>0</v>
      </c>
      <c r="E58" s="55">
        <f t="shared" si="0"/>
        <v>0</v>
      </c>
      <c r="F58" s="56">
        <v>0</v>
      </c>
      <c r="G58" s="56">
        <v>0</v>
      </c>
      <c r="H58" s="54">
        <v>0</v>
      </c>
      <c r="I58" s="57">
        <v>0</v>
      </c>
      <c r="J58" s="56">
        <v>0</v>
      </c>
      <c r="K58" s="46">
        <f t="shared" si="1"/>
        <v>0</v>
      </c>
      <c r="L58" s="56">
        <v>0</v>
      </c>
      <c r="M58" s="56">
        <v>0</v>
      </c>
      <c r="N58" s="58">
        <v>0</v>
      </c>
      <c r="O58" s="48">
        <f t="shared" si="2"/>
        <v>0</v>
      </c>
      <c r="P58" s="49">
        <f t="shared" si="3"/>
        <v>0</v>
      </c>
      <c r="Q58" s="59">
        <v>0</v>
      </c>
      <c r="R58" s="51"/>
      <c r="S58" s="51"/>
      <c r="T58" s="51"/>
      <c r="U58" s="51"/>
      <c r="V58" s="51"/>
      <c r="W58" s="51"/>
    </row>
    <row r="59" spans="1:23" ht="13.5">
      <c r="A59" s="60" t="s">
        <v>72</v>
      </c>
      <c r="B59" s="53">
        <v>1</v>
      </c>
      <c r="C59" s="42">
        <v>1</v>
      </c>
      <c r="D59" s="54">
        <v>0</v>
      </c>
      <c r="E59" s="55">
        <f t="shared" si="0"/>
        <v>0</v>
      </c>
      <c r="F59" s="56">
        <v>0</v>
      </c>
      <c r="G59" s="56">
        <v>0</v>
      </c>
      <c r="H59" s="54">
        <v>0</v>
      </c>
      <c r="I59" s="57">
        <v>0</v>
      </c>
      <c r="J59" s="56">
        <v>1</v>
      </c>
      <c r="K59" s="46">
        <f t="shared" si="1"/>
        <v>1</v>
      </c>
      <c r="L59" s="56">
        <v>0</v>
      </c>
      <c r="M59" s="56">
        <v>0</v>
      </c>
      <c r="N59" s="58">
        <v>5000</v>
      </c>
      <c r="O59" s="48">
        <f t="shared" si="2"/>
        <v>5000</v>
      </c>
      <c r="P59" s="49">
        <f t="shared" si="3"/>
        <v>0</v>
      </c>
      <c r="Q59" s="59">
        <v>0</v>
      </c>
      <c r="R59" s="51"/>
      <c r="S59" s="51"/>
      <c r="T59" s="51"/>
      <c r="U59" s="51"/>
      <c r="V59" s="51"/>
      <c r="W59" s="51"/>
    </row>
    <row r="60" spans="1:23" ht="13.5">
      <c r="A60" s="60" t="s">
        <v>73</v>
      </c>
      <c r="B60" s="53">
        <v>0</v>
      </c>
      <c r="C60" s="42">
        <v>0</v>
      </c>
      <c r="D60" s="54">
        <v>0</v>
      </c>
      <c r="E60" s="55">
        <f t="shared" si="0"/>
        <v>0</v>
      </c>
      <c r="F60" s="56">
        <v>0</v>
      </c>
      <c r="G60" s="56">
        <v>0</v>
      </c>
      <c r="H60" s="54">
        <v>0</v>
      </c>
      <c r="I60" s="57">
        <v>0</v>
      </c>
      <c r="J60" s="56">
        <v>0</v>
      </c>
      <c r="K60" s="46">
        <f t="shared" si="1"/>
        <v>0</v>
      </c>
      <c r="L60" s="56">
        <v>0</v>
      </c>
      <c r="M60" s="56">
        <v>0</v>
      </c>
      <c r="N60" s="58">
        <v>0</v>
      </c>
      <c r="O60" s="48">
        <f t="shared" si="2"/>
        <v>0</v>
      </c>
      <c r="P60" s="49">
        <f t="shared" si="3"/>
        <v>0</v>
      </c>
      <c r="Q60" s="59">
        <v>0</v>
      </c>
      <c r="R60" s="51"/>
      <c r="S60" s="51"/>
      <c r="T60" s="51"/>
      <c r="U60" s="51"/>
      <c r="V60" s="51"/>
      <c r="W60" s="51"/>
    </row>
    <row r="61" spans="1:23" ht="23.25">
      <c r="A61" s="52" t="s">
        <v>74</v>
      </c>
      <c r="B61" s="53">
        <v>119</v>
      </c>
      <c r="C61" s="42">
        <v>119</v>
      </c>
      <c r="D61" s="54">
        <v>15</v>
      </c>
      <c r="E61" s="55">
        <f t="shared" si="0"/>
        <v>22</v>
      </c>
      <c r="F61" s="56">
        <v>19</v>
      </c>
      <c r="G61" s="56">
        <v>0</v>
      </c>
      <c r="H61" s="54">
        <v>3</v>
      </c>
      <c r="I61" s="57">
        <v>46</v>
      </c>
      <c r="J61" s="56">
        <v>36</v>
      </c>
      <c r="K61" s="46">
        <f t="shared" si="1"/>
        <v>119</v>
      </c>
      <c r="L61" s="56">
        <v>0</v>
      </c>
      <c r="M61" s="56">
        <v>0</v>
      </c>
      <c r="N61" s="58">
        <v>476000</v>
      </c>
      <c r="O61" s="48">
        <f t="shared" si="2"/>
        <v>13222</v>
      </c>
      <c r="P61" s="49">
        <f t="shared" si="3"/>
        <v>60</v>
      </c>
      <c r="Q61" s="59">
        <v>285600</v>
      </c>
      <c r="R61" s="51"/>
      <c r="S61" s="51"/>
      <c r="T61" s="51"/>
      <c r="U61" s="51"/>
      <c r="V61" s="51"/>
      <c r="W61" s="51"/>
    </row>
    <row r="62" spans="1:23" ht="13.5">
      <c r="A62" s="60" t="s">
        <v>75</v>
      </c>
      <c r="B62" s="53">
        <v>34</v>
      </c>
      <c r="C62" s="42">
        <v>35</v>
      </c>
      <c r="D62" s="54">
        <v>0</v>
      </c>
      <c r="E62" s="55">
        <f t="shared" si="0"/>
        <v>5</v>
      </c>
      <c r="F62" s="56">
        <v>1</v>
      </c>
      <c r="G62" s="56">
        <v>1</v>
      </c>
      <c r="H62" s="54">
        <v>3</v>
      </c>
      <c r="I62" s="57">
        <v>21</v>
      </c>
      <c r="J62" s="56">
        <v>9</v>
      </c>
      <c r="K62" s="46">
        <f t="shared" si="1"/>
        <v>35</v>
      </c>
      <c r="L62" s="56">
        <v>0</v>
      </c>
      <c r="M62" s="56">
        <v>0</v>
      </c>
      <c r="N62" s="58">
        <v>90000</v>
      </c>
      <c r="O62" s="48">
        <f t="shared" si="2"/>
        <v>10000</v>
      </c>
      <c r="P62" s="49">
        <f t="shared" si="3"/>
        <v>83</v>
      </c>
      <c r="Q62" s="59">
        <v>74700</v>
      </c>
      <c r="R62" s="51"/>
      <c r="S62" s="51"/>
      <c r="T62" s="51"/>
      <c r="U62" s="51"/>
      <c r="V62" s="51"/>
      <c r="W62" s="51"/>
    </row>
    <row r="63" spans="1:23" ht="13.5">
      <c r="A63" s="61" t="s">
        <v>76</v>
      </c>
      <c r="B63" s="62">
        <v>623</v>
      </c>
      <c r="C63" s="42">
        <v>640</v>
      </c>
      <c r="D63" s="63">
        <v>38</v>
      </c>
      <c r="E63" s="64">
        <f t="shared" si="0"/>
        <v>70</v>
      </c>
      <c r="F63" s="65">
        <v>6</v>
      </c>
      <c r="G63" s="65">
        <v>11</v>
      </c>
      <c r="H63" s="63">
        <v>53</v>
      </c>
      <c r="I63" s="66">
        <v>124</v>
      </c>
      <c r="J63" s="65">
        <v>106</v>
      </c>
      <c r="K63" s="46">
        <f t="shared" si="1"/>
        <v>338</v>
      </c>
      <c r="L63" s="65">
        <v>0</v>
      </c>
      <c r="M63" s="65">
        <v>0</v>
      </c>
      <c r="N63" s="67">
        <v>730000</v>
      </c>
      <c r="O63" s="48">
        <f t="shared" si="2"/>
        <v>6887</v>
      </c>
      <c r="P63" s="49">
        <f t="shared" si="3"/>
        <v>55</v>
      </c>
      <c r="Q63" s="68">
        <v>401500</v>
      </c>
      <c r="R63" s="51"/>
      <c r="S63" s="51"/>
      <c r="T63" s="51"/>
      <c r="U63" s="51"/>
      <c r="V63" s="51"/>
      <c r="W63" s="51"/>
    </row>
    <row r="64" spans="1:23" ht="13.5">
      <c r="A64" s="69" t="s">
        <v>77</v>
      </c>
      <c r="B64" s="70">
        <f aca="true" t="shared" si="4" ref="B64:N64">SUM(B43:B63)</f>
        <v>889</v>
      </c>
      <c r="C64" s="71">
        <f t="shared" si="4"/>
        <v>910</v>
      </c>
      <c r="D64" s="72">
        <f t="shared" si="4"/>
        <v>57</v>
      </c>
      <c r="E64" s="70">
        <f t="shared" si="4"/>
        <v>114</v>
      </c>
      <c r="F64" s="71">
        <f t="shared" si="4"/>
        <v>27</v>
      </c>
      <c r="G64" s="71">
        <f t="shared" si="4"/>
        <v>18</v>
      </c>
      <c r="H64" s="72">
        <f t="shared" si="4"/>
        <v>69</v>
      </c>
      <c r="I64" s="73">
        <f t="shared" si="4"/>
        <v>247</v>
      </c>
      <c r="J64" s="74">
        <f t="shared" si="4"/>
        <v>190</v>
      </c>
      <c r="K64" s="71">
        <f t="shared" si="4"/>
        <v>608</v>
      </c>
      <c r="L64" s="71">
        <f t="shared" si="4"/>
        <v>0</v>
      </c>
      <c r="M64" s="71">
        <f t="shared" si="4"/>
        <v>1</v>
      </c>
      <c r="N64" s="75">
        <f t="shared" si="4"/>
        <v>1619000</v>
      </c>
      <c r="O64" s="75">
        <f>IF(J64&gt;0,ROUND(N64/J64,0),0)</f>
        <v>8521</v>
      </c>
      <c r="P64" s="76">
        <f>IF(N64&gt;0,ROUND(Q64*100/N64,0),0)</f>
        <v>56</v>
      </c>
      <c r="Q64" s="77">
        <f>SUM(Q43:Q63)</f>
        <v>908560</v>
      </c>
      <c r="R64" s="51"/>
      <c r="S64" s="51"/>
      <c r="T64" s="51"/>
      <c r="U64" s="51"/>
      <c r="V64" s="51"/>
      <c r="W64" s="51"/>
    </row>
    <row r="65" spans="1:23" ht="13.5">
      <c r="A65" s="69" t="s">
        <v>78</v>
      </c>
      <c r="B65" s="78">
        <f>B76</f>
        <v>229</v>
      </c>
      <c r="C65" s="79">
        <f aca="true" t="shared" si="5" ref="C65:Q65">C76</f>
        <v>245</v>
      </c>
      <c r="D65" s="80">
        <f t="shared" si="5"/>
        <v>44</v>
      </c>
      <c r="E65" s="78">
        <f t="shared" si="5"/>
        <v>23</v>
      </c>
      <c r="F65" s="79">
        <f t="shared" si="5"/>
        <v>11</v>
      </c>
      <c r="G65" s="79">
        <f t="shared" si="5"/>
        <v>3</v>
      </c>
      <c r="H65" s="81">
        <f t="shared" si="5"/>
        <v>9</v>
      </c>
      <c r="I65" s="78">
        <f t="shared" si="5"/>
        <v>59</v>
      </c>
      <c r="J65" s="82">
        <f t="shared" si="5"/>
        <v>119</v>
      </c>
      <c r="K65" s="79">
        <f t="shared" si="5"/>
        <v>245</v>
      </c>
      <c r="L65" s="79">
        <f t="shared" si="5"/>
        <v>0</v>
      </c>
      <c r="M65" s="79">
        <f t="shared" si="5"/>
        <v>2</v>
      </c>
      <c r="N65" s="79">
        <f t="shared" si="5"/>
        <v>1024890</v>
      </c>
      <c r="O65" s="79">
        <f t="shared" si="5"/>
        <v>8613</v>
      </c>
      <c r="P65" s="79">
        <f t="shared" si="5"/>
        <v>56</v>
      </c>
      <c r="Q65" s="81">
        <f t="shared" si="5"/>
        <v>573938.4</v>
      </c>
      <c r="R65" s="51"/>
      <c r="S65" s="51"/>
      <c r="T65" s="51"/>
      <c r="U65" s="51"/>
      <c r="V65" s="51"/>
      <c r="W65" s="51"/>
    </row>
    <row r="66" spans="1:23" ht="13.5">
      <c r="A66" s="83" t="s">
        <v>79</v>
      </c>
      <c r="B66" s="84">
        <f aca="true" t="shared" si="6" ref="B66:N66">+B64+B65</f>
        <v>1118</v>
      </c>
      <c r="C66" s="85">
        <f t="shared" si="6"/>
        <v>1155</v>
      </c>
      <c r="D66" s="86">
        <f t="shared" si="6"/>
        <v>101</v>
      </c>
      <c r="E66" s="84">
        <f t="shared" si="6"/>
        <v>137</v>
      </c>
      <c r="F66" s="85">
        <f t="shared" si="6"/>
        <v>38</v>
      </c>
      <c r="G66" s="85">
        <f t="shared" si="6"/>
        <v>21</v>
      </c>
      <c r="H66" s="87">
        <f t="shared" si="6"/>
        <v>78</v>
      </c>
      <c r="I66" s="84">
        <f t="shared" si="6"/>
        <v>306</v>
      </c>
      <c r="J66" s="88">
        <f t="shared" si="6"/>
        <v>309</v>
      </c>
      <c r="K66" s="85">
        <f t="shared" si="6"/>
        <v>853</v>
      </c>
      <c r="L66" s="85">
        <f t="shared" si="6"/>
        <v>0</v>
      </c>
      <c r="M66" s="85">
        <f t="shared" si="6"/>
        <v>3</v>
      </c>
      <c r="N66" s="85">
        <f t="shared" si="6"/>
        <v>2643890</v>
      </c>
      <c r="O66" s="85">
        <f>IF(J66&gt;0,ROUND(N66/J66,0),0)</f>
        <v>8556</v>
      </c>
      <c r="P66" s="85">
        <f>IF(N66&gt;0,ROUND(Q66*100/N66,0),0)</f>
        <v>56</v>
      </c>
      <c r="Q66" s="87">
        <f>+Q64+Q65</f>
        <v>1482498.4</v>
      </c>
      <c r="R66" s="51"/>
      <c r="S66" s="51"/>
      <c r="T66" s="51"/>
      <c r="U66" s="51"/>
      <c r="V66" s="51"/>
      <c r="W66" s="51"/>
    </row>
    <row r="67" spans="1:23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17" ht="12.75">
      <c r="A68" s="89" t="s">
        <v>80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/>
      <c r="O68"/>
      <c r="P68"/>
      <c r="Q68"/>
    </row>
    <row r="69" spans="1:17" ht="13.5">
      <c r="A69"/>
      <c r="B69"/>
      <c r="C69"/>
      <c r="D69"/>
      <c r="E69"/>
      <c r="F69"/>
      <c r="G69"/>
      <c r="H69"/>
      <c r="I69" s="90"/>
      <c r="J69" s="90"/>
      <c r="K69" s="90"/>
      <c r="L69" s="90"/>
      <c r="M69" s="90"/>
      <c r="N69" s="90"/>
      <c r="O69" s="90"/>
      <c r="P69" s="90"/>
      <c r="Q69" s="90"/>
    </row>
    <row r="70" spans="1:17" ht="12.75" customHeight="1">
      <c r="A70" s="16" t="s">
        <v>35</v>
      </c>
      <c r="B70" s="17" t="s">
        <v>36</v>
      </c>
      <c r="C70" s="18" t="s">
        <v>37</v>
      </c>
      <c r="D70" s="19" t="s">
        <v>38</v>
      </c>
      <c r="E70" s="17" t="s">
        <v>39</v>
      </c>
      <c r="F70" s="21" t="s">
        <v>40</v>
      </c>
      <c r="G70" s="21"/>
      <c r="H70" s="21"/>
      <c r="I70" s="22" t="s">
        <v>41</v>
      </c>
      <c r="J70" s="18" t="s">
        <v>42</v>
      </c>
      <c r="K70" s="18" t="s">
        <v>43</v>
      </c>
      <c r="L70" s="24" t="s">
        <v>81</v>
      </c>
      <c r="M70" s="24"/>
      <c r="N70" s="24" t="s">
        <v>45</v>
      </c>
      <c r="O70" s="24"/>
      <c r="P70" s="19" t="s">
        <v>46</v>
      </c>
      <c r="Q70" s="19"/>
    </row>
    <row r="71" spans="1:17" ht="12.75" customHeight="1">
      <c r="A71" s="16"/>
      <c r="B71" s="17"/>
      <c r="C71" s="18"/>
      <c r="D71" s="19"/>
      <c r="E71" s="17"/>
      <c r="F71" s="26" t="s">
        <v>47</v>
      </c>
      <c r="G71" s="26" t="s">
        <v>48</v>
      </c>
      <c r="H71" s="27" t="s">
        <v>49</v>
      </c>
      <c r="I71" s="22"/>
      <c r="J71" s="18"/>
      <c r="K71" s="18"/>
      <c r="L71" s="28" t="s">
        <v>50</v>
      </c>
      <c r="M71" s="28" t="s">
        <v>51</v>
      </c>
      <c r="N71" s="28" t="s">
        <v>52</v>
      </c>
      <c r="O71" s="28" t="s">
        <v>53</v>
      </c>
      <c r="P71" s="19"/>
      <c r="Q71" s="19"/>
    </row>
    <row r="72" spans="1:17" ht="12.75">
      <c r="A72" s="16"/>
      <c r="B72" s="17"/>
      <c r="C72" s="18"/>
      <c r="D72" s="19"/>
      <c r="E72" s="17"/>
      <c r="F72" s="26"/>
      <c r="G72" s="26"/>
      <c r="H72" s="27"/>
      <c r="I72" s="22"/>
      <c r="J72" s="18"/>
      <c r="K72" s="18"/>
      <c r="L72" s="18"/>
      <c r="M72" s="18"/>
      <c r="N72" s="18"/>
      <c r="O72" s="18"/>
      <c r="P72" s="91" t="s">
        <v>54</v>
      </c>
      <c r="Q72" s="31" t="s">
        <v>55</v>
      </c>
    </row>
    <row r="73" spans="1:17" ht="13.5">
      <c r="A73" s="32"/>
      <c r="B73" s="33">
        <v>1</v>
      </c>
      <c r="C73" s="34">
        <v>2</v>
      </c>
      <c r="D73" s="35">
        <v>3</v>
      </c>
      <c r="E73" s="33">
        <v>4</v>
      </c>
      <c r="F73" s="34">
        <v>5</v>
      </c>
      <c r="G73" s="34">
        <v>6</v>
      </c>
      <c r="H73" s="35">
        <v>7</v>
      </c>
      <c r="I73" s="37">
        <v>8</v>
      </c>
      <c r="J73" s="34">
        <v>9</v>
      </c>
      <c r="K73" s="34">
        <v>10</v>
      </c>
      <c r="L73" s="34">
        <v>11</v>
      </c>
      <c r="M73" s="34">
        <v>12</v>
      </c>
      <c r="N73" s="34">
        <v>13</v>
      </c>
      <c r="O73" s="34">
        <v>14</v>
      </c>
      <c r="P73" s="34">
        <v>15</v>
      </c>
      <c r="Q73" s="39"/>
    </row>
    <row r="74" spans="1:17" ht="13.5">
      <c r="A74" s="92" t="s">
        <v>82</v>
      </c>
      <c r="B74" s="93">
        <v>228</v>
      </c>
      <c r="C74" s="42">
        <v>244</v>
      </c>
      <c r="D74" s="94">
        <v>44</v>
      </c>
      <c r="E74" s="95">
        <f>F74+G74+H74</f>
        <v>22</v>
      </c>
      <c r="F74" s="96">
        <v>10</v>
      </c>
      <c r="G74" s="96">
        <v>3</v>
      </c>
      <c r="H74" s="97">
        <v>9</v>
      </c>
      <c r="I74" s="98">
        <v>59</v>
      </c>
      <c r="J74" s="96">
        <v>119</v>
      </c>
      <c r="K74" s="99">
        <f>D74+E74+I74+J74</f>
        <v>244</v>
      </c>
      <c r="L74" s="96">
        <v>0</v>
      </c>
      <c r="M74" s="96">
        <v>2</v>
      </c>
      <c r="N74" s="96">
        <v>1024890</v>
      </c>
      <c r="O74" s="99">
        <f>IF(J74&gt;0,ROUND(N74/J74,0),0)</f>
        <v>8613</v>
      </c>
      <c r="P74" s="99">
        <f>IF(N74&gt;0,ROUND(Q74*100/N74,0),0)</f>
        <v>56</v>
      </c>
      <c r="Q74" s="97">
        <v>573938.4</v>
      </c>
    </row>
    <row r="75" spans="1:17" ht="13.5">
      <c r="A75" s="100" t="s">
        <v>83</v>
      </c>
      <c r="B75" s="101">
        <v>1</v>
      </c>
      <c r="C75" s="102">
        <v>1</v>
      </c>
      <c r="D75" s="103">
        <v>0</v>
      </c>
      <c r="E75" s="104">
        <f>F75+G75+H75</f>
        <v>1</v>
      </c>
      <c r="F75" s="105">
        <v>1</v>
      </c>
      <c r="G75" s="105">
        <v>0</v>
      </c>
      <c r="H75" s="106">
        <v>0</v>
      </c>
      <c r="I75" s="107">
        <v>0</v>
      </c>
      <c r="J75" s="105">
        <v>0</v>
      </c>
      <c r="K75" s="108">
        <f>D75+E75+I75+J75</f>
        <v>1</v>
      </c>
      <c r="L75" s="105">
        <v>0</v>
      </c>
      <c r="M75" s="105">
        <v>0</v>
      </c>
      <c r="N75" s="105">
        <v>0</v>
      </c>
      <c r="O75" s="108">
        <f>IF(J75&gt;0,ROUND(N75/J75,0),0)</f>
        <v>0</v>
      </c>
      <c r="P75" s="108">
        <f>IF(N75&gt;0,ROUND(Q75*100/N75,0),0)</f>
        <v>0</v>
      </c>
      <c r="Q75" s="106">
        <v>0</v>
      </c>
    </row>
    <row r="76" spans="1:17" ht="13.5">
      <c r="A76" s="109" t="s">
        <v>84</v>
      </c>
      <c r="B76" s="110">
        <f>+B74+B75</f>
        <v>229</v>
      </c>
      <c r="C76" s="110">
        <f>+C74+C75</f>
        <v>245</v>
      </c>
      <c r="D76" s="111">
        <f aca="true" t="shared" si="7" ref="D76:N76">+D74+D75</f>
        <v>44</v>
      </c>
      <c r="E76" s="112">
        <f t="shared" si="7"/>
        <v>23</v>
      </c>
      <c r="F76" s="110">
        <f t="shared" si="7"/>
        <v>11</v>
      </c>
      <c r="G76" s="110">
        <f t="shared" si="7"/>
        <v>3</v>
      </c>
      <c r="H76" s="113">
        <f t="shared" si="7"/>
        <v>9</v>
      </c>
      <c r="I76" s="110">
        <f t="shared" si="7"/>
        <v>59</v>
      </c>
      <c r="J76" s="110">
        <f t="shared" si="7"/>
        <v>119</v>
      </c>
      <c r="K76" s="110">
        <f t="shared" si="7"/>
        <v>245</v>
      </c>
      <c r="L76" s="110">
        <f t="shared" si="7"/>
        <v>0</v>
      </c>
      <c r="M76" s="110">
        <f t="shared" si="7"/>
        <v>2</v>
      </c>
      <c r="N76" s="110">
        <f t="shared" si="7"/>
        <v>1024890</v>
      </c>
      <c r="O76" s="108">
        <f>IF(J76&gt;0,ROUND(N76/J76,0),0)</f>
        <v>8613</v>
      </c>
      <c r="P76" s="108">
        <f>IF(N76&gt;0,ROUND(Q76*100/N76,0),0)</f>
        <v>56</v>
      </c>
      <c r="Q76" s="110">
        <f>+Q74+Q75</f>
        <v>573938.4</v>
      </c>
    </row>
    <row r="77" spans="1:17" ht="13.5">
      <c r="A77" s="114"/>
      <c r="B77" s="114"/>
      <c r="C77" s="114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3.5">
      <c r="A78" s="115" t="s">
        <v>85</v>
      </c>
      <c r="B78" s="115"/>
      <c r="C78" s="115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.75">
      <c r="A79" s="116" t="s">
        <v>86</v>
      </c>
      <c r="B79" s="116"/>
      <c r="C79" s="117">
        <f>J74</f>
        <v>119</v>
      </c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3.5">
      <c r="A80" s="118" t="s">
        <v>87</v>
      </c>
      <c r="B80" s="118"/>
      <c r="C80" s="119">
        <v>98</v>
      </c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</sheetData>
  <sheetProtection password="AC07" sheet="1"/>
  <mergeCells count="105">
    <mergeCell ref="A2:Q2"/>
    <mergeCell ref="C4:D4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P36:Q36"/>
    <mergeCell ref="A37:Q37"/>
    <mergeCell ref="A39:A41"/>
    <mergeCell ref="B39:B41"/>
    <mergeCell ref="C39:C41"/>
    <mergeCell ref="D39:D41"/>
    <mergeCell ref="E39:E41"/>
    <mergeCell ref="F39:H39"/>
    <mergeCell ref="I39:I41"/>
    <mergeCell ref="J39:J41"/>
    <mergeCell ref="K39:K41"/>
    <mergeCell ref="L39:M39"/>
    <mergeCell ref="N39:O39"/>
    <mergeCell ref="P39:Q40"/>
    <mergeCell ref="F40:F41"/>
    <mergeCell ref="G40:G41"/>
    <mergeCell ref="H40:H41"/>
    <mergeCell ref="L40:L41"/>
    <mergeCell ref="M40:M41"/>
    <mergeCell ref="N40:N41"/>
    <mergeCell ref="O40:O41"/>
    <mergeCell ref="A70:A72"/>
    <mergeCell ref="B70:B72"/>
    <mergeCell ref="C70:C72"/>
    <mergeCell ref="D70:D72"/>
    <mergeCell ref="E70:E72"/>
    <mergeCell ref="F70:H70"/>
    <mergeCell ref="I70:I72"/>
    <mergeCell ref="J70:J72"/>
    <mergeCell ref="K70:K72"/>
    <mergeCell ref="L70:M70"/>
    <mergeCell ref="N70:O70"/>
    <mergeCell ref="P70:Q71"/>
    <mergeCell ref="F71:F72"/>
    <mergeCell ref="G71:G72"/>
    <mergeCell ref="H71:H72"/>
    <mergeCell ref="L71:L72"/>
    <mergeCell ref="M71:M72"/>
    <mergeCell ref="N71:N72"/>
    <mergeCell ref="O71:O72"/>
    <mergeCell ref="A78:C78"/>
    <mergeCell ref="A79:B79"/>
    <mergeCell ref="A80:B80"/>
  </mergeCells>
  <conditionalFormatting sqref="C45">
    <cfRule type="cellIs" priority="1" dxfId="0" operator="lessThan" stopIfTrue="1">
      <formula>Munka1!$K$45</formula>
    </cfRule>
  </conditionalFormatting>
  <conditionalFormatting sqref="C46">
    <cfRule type="cellIs" priority="2" dxfId="0" operator="lessThan" stopIfTrue="1">
      <formula>Munka1!$K$46</formula>
    </cfRule>
  </conditionalFormatting>
  <conditionalFormatting sqref="C47">
    <cfRule type="cellIs" priority="3" dxfId="0" operator="lessThan" stopIfTrue="1">
      <formula>Munka1!$K$47</formula>
    </cfRule>
  </conditionalFormatting>
  <conditionalFormatting sqref="C48">
    <cfRule type="cellIs" priority="4" dxfId="0" operator="lessThan" stopIfTrue="1">
      <formula>Munka1!$K$48</formula>
    </cfRule>
  </conditionalFormatting>
  <conditionalFormatting sqref="C49">
    <cfRule type="cellIs" priority="5" dxfId="0" operator="lessThan" stopIfTrue="1">
      <formula>Munka1!$K$49</formula>
    </cfRule>
  </conditionalFormatting>
  <conditionalFormatting sqref="C50">
    <cfRule type="cellIs" priority="6" dxfId="0" operator="lessThan" stopIfTrue="1">
      <formula>Munka1!$K$50</formula>
    </cfRule>
  </conditionalFormatting>
  <conditionalFormatting sqref="C51">
    <cfRule type="cellIs" priority="7" dxfId="0" operator="lessThan" stopIfTrue="1">
      <formula>Munka1!$K$51</formula>
    </cfRule>
  </conditionalFormatting>
  <conditionalFormatting sqref="C52">
    <cfRule type="cellIs" priority="8" dxfId="0" operator="lessThan" stopIfTrue="1">
      <formula>Munka1!$K$52</formula>
    </cfRule>
  </conditionalFormatting>
  <conditionalFormatting sqref="C53">
    <cfRule type="cellIs" priority="9" dxfId="0" operator="lessThan" stopIfTrue="1">
      <formula>Munka1!$K$53</formula>
    </cfRule>
  </conditionalFormatting>
  <conditionalFormatting sqref="C54">
    <cfRule type="cellIs" priority="10" dxfId="0" operator="lessThan" stopIfTrue="1">
      <formula>Munka1!$K$54</formula>
    </cfRule>
  </conditionalFormatting>
  <conditionalFormatting sqref="C55">
    <cfRule type="cellIs" priority="11" dxfId="0" operator="lessThan" stopIfTrue="1">
      <formula>Munka1!$K$55</formula>
    </cfRule>
  </conditionalFormatting>
  <conditionalFormatting sqref="C56">
    <cfRule type="cellIs" priority="12" dxfId="0" operator="lessThan" stopIfTrue="1">
      <formula>Munka1!$K$56</formula>
    </cfRule>
  </conditionalFormatting>
  <conditionalFormatting sqref="C57">
    <cfRule type="cellIs" priority="13" dxfId="0" operator="lessThan" stopIfTrue="1">
      <formula>Munka1!$K$57</formula>
    </cfRule>
  </conditionalFormatting>
  <conditionalFormatting sqref="C58">
    <cfRule type="cellIs" priority="14" dxfId="0" operator="lessThan" stopIfTrue="1">
      <formula>Munka1!$K$58</formula>
    </cfRule>
  </conditionalFormatting>
  <conditionalFormatting sqref="C59">
    <cfRule type="cellIs" priority="15" dxfId="0" operator="lessThan" stopIfTrue="1">
      <formula>Munka1!$K$59</formula>
    </cfRule>
  </conditionalFormatting>
  <conditionalFormatting sqref="C60">
    <cfRule type="cellIs" priority="16" dxfId="0" operator="lessThan" stopIfTrue="1">
      <formula>Munka1!$K$60</formula>
    </cfRule>
  </conditionalFormatting>
  <conditionalFormatting sqref="C61">
    <cfRule type="cellIs" priority="17" dxfId="0" operator="lessThan" stopIfTrue="1">
      <formula>Munka1!$K$61</formula>
    </cfRule>
  </conditionalFormatting>
  <conditionalFormatting sqref="C62">
    <cfRule type="cellIs" priority="18" dxfId="0" operator="lessThan" stopIfTrue="1">
      <formula>Munka1!$K$62</formula>
    </cfRule>
  </conditionalFormatting>
  <conditionalFormatting sqref="C63">
    <cfRule type="cellIs" priority="19" dxfId="0" operator="lessThan" stopIfTrue="1">
      <formula>Munka1!$K$63</formula>
    </cfRule>
  </conditionalFormatting>
  <conditionalFormatting sqref="C44">
    <cfRule type="cellIs" priority="20" dxfId="0" operator="lessThan" stopIfTrue="1">
      <formula>Munka1!$K$44</formula>
    </cfRule>
  </conditionalFormatting>
  <conditionalFormatting sqref="C43">
    <cfRule type="cellIs" priority="21" dxfId="0" operator="lessThan" stopIfTrue="1">
      <formula>Munka1!$K$43</formula>
    </cfRule>
  </conditionalFormatting>
  <conditionalFormatting sqref="C74">
    <cfRule type="cellIs" priority="22" dxfId="0" operator="lessThan" stopIfTrue="1">
      <formula>Munka1!$K$74</formula>
    </cfRule>
  </conditionalFormatting>
  <conditionalFormatting sqref="C75">
    <cfRule type="cellIs" priority="23" dxfId="0" operator="lessThan" stopIfTrue="1">
      <formula>Munka1!$K$75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Marossi Ágnes</dc:creator>
  <cp:keywords/>
  <dc:description/>
  <cp:lastModifiedBy/>
  <dcterms:created xsi:type="dcterms:W3CDTF">2008-01-07T09:54:39Z</dcterms:created>
  <dcterms:modified xsi:type="dcterms:W3CDTF">2011-01-25T08:13:55Z</dcterms:modified>
  <cp:category/>
  <cp:version/>
  <cp:contentType/>
  <cp:contentStatus/>
  <cp:revision>2</cp:revision>
</cp:coreProperties>
</file>