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. évi Módosított előirányzat\6_módosított előirányzat\kimenő melléklet\"/>
    </mc:Choice>
  </mc:AlternateContent>
  <bookViews>
    <workbookView xWindow="60" yWindow="60" windowWidth="13695" windowHeight="11370"/>
  </bookViews>
  <sheets>
    <sheet name="9. melléklet" sheetId="1" r:id="rId1"/>
  </sheets>
  <definedNames>
    <definedName name="_xlnm.Print_Titles" localSheetId="0">'9. melléklet'!$3:$8</definedName>
    <definedName name="_xlnm.Print_Area" localSheetId="0">'9. melléklet'!$B$1:$BD$49</definedName>
  </definedNames>
  <calcPr calcId="162913"/>
</workbook>
</file>

<file path=xl/calcChain.xml><?xml version="1.0" encoding="utf-8"?>
<calcChain xmlns="http://schemas.openxmlformats.org/spreadsheetml/2006/main">
  <c r="AW12" i="1" l="1"/>
  <c r="BD46" i="1" l="1"/>
  <c r="BC46" i="1"/>
  <c r="BB46" i="1"/>
  <c r="BA46" i="1"/>
  <c r="AZ46" i="1"/>
  <c r="BC45" i="1"/>
  <c r="BD45" i="1" s="1"/>
  <c r="BB45" i="1"/>
  <c r="BA45" i="1"/>
  <c r="AZ45" i="1"/>
  <c r="BC44" i="1"/>
  <c r="BD44" i="1" s="1"/>
  <c r="BB44" i="1"/>
  <c r="BA44" i="1"/>
  <c r="AZ44" i="1"/>
  <c r="BC43" i="1"/>
  <c r="BD43" i="1" s="1"/>
  <c r="BB43" i="1"/>
  <c r="BA43" i="1"/>
  <c r="AZ43" i="1"/>
  <c r="BC42" i="1"/>
  <c r="BD42" i="1" s="1"/>
  <c r="BB42" i="1"/>
  <c r="BA42" i="1"/>
  <c r="AZ42" i="1"/>
  <c r="BC41" i="1"/>
  <c r="BD41" i="1" s="1"/>
  <c r="BB41" i="1"/>
  <c r="BA41" i="1"/>
  <c r="AZ41" i="1"/>
  <c r="BD40" i="1"/>
  <c r="BC40" i="1"/>
  <c r="BB40" i="1"/>
  <c r="BA40" i="1"/>
  <c r="AZ40" i="1"/>
  <c r="BC39" i="1"/>
  <c r="BD39" i="1" s="1"/>
  <c r="BB39" i="1"/>
  <c r="BA39" i="1"/>
  <c r="AZ39" i="1"/>
  <c r="BC38" i="1"/>
  <c r="BD38" i="1" s="1"/>
  <c r="BB38" i="1"/>
  <c r="BA38" i="1"/>
  <c r="AZ38" i="1"/>
  <c r="BC37" i="1"/>
  <c r="BD37" i="1" s="1"/>
  <c r="BB37" i="1"/>
  <c r="BA37" i="1"/>
  <c r="AZ37" i="1"/>
  <c r="BC36" i="1"/>
  <c r="BD36" i="1" s="1"/>
  <c r="BB36" i="1"/>
  <c r="BA36" i="1"/>
  <c r="AZ36" i="1"/>
  <c r="BC35" i="1"/>
  <c r="BD35" i="1" s="1"/>
  <c r="BB35" i="1"/>
  <c r="BA35" i="1"/>
  <c r="AZ35" i="1"/>
  <c r="BD34" i="1"/>
  <c r="BC34" i="1"/>
  <c r="BB34" i="1"/>
  <c r="BA34" i="1"/>
  <c r="AZ34" i="1"/>
  <c r="BC33" i="1"/>
  <c r="BD33" i="1" s="1"/>
  <c r="BB33" i="1"/>
  <c r="BA33" i="1"/>
  <c r="AZ33" i="1"/>
  <c r="BC32" i="1"/>
  <c r="BB32" i="1"/>
  <c r="BD32" i="1" s="1"/>
  <c r="BA32" i="1"/>
  <c r="AZ32" i="1"/>
  <c r="BC31" i="1"/>
  <c r="BB31" i="1"/>
  <c r="BA31" i="1"/>
  <c r="AZ31" i="1"/>
  <c r="BC30" i="1"/>
  <c r="BD30" i="1" s="1"/>
  <c r="BB30" i="1"/>
  <c r="BA30" i="1"/>
  <c r="AZ30" i="1"/>
  <c r="BC29" i="1"/>
  <c r="BD29" i="1" s="1"/>
  <c r="BB29" i="1"/>
  <c r="BA29" i="1"/>
  <c r="AZ29" i="1"/>
  <c r="BA28" i="1"/>
  <c r="AY28" i="1"/>
  <c r="AY48" i="1" s="1"/>
  <c r="AX28" i="1"/>
  <c r="BB28" i="1" s="1"/>
  <c r="AW28" i="1"/>
  <c r="BC26" i="1"/>
  <c r="BD26" i="1" s="1"/>
  <c r="BB26" i="1"/>
  <c r="BA26" i="1"/>
  <c r="AZ26" i="1"/>
  <c r="BC25" i="1"/>
  <c r="BD25" i="1" s="1"/>
  <c r="BB25" i="1"/>
  <c r="BA25" i="1"/>
  <c r="AZ25" i="1"/>
  <c r="BD24" i="1"/>
  <c r="BC24" i="1"/>
  <c r="BB24" i="1"/>
  <c r="BA24" i="1"/>
  <c r="AZ24" i="1"/>
  <c r="BC23" i="1"/>
  <c r="BD23" i="1" s="1"/>
  <c r="BB23" i="1"/>
  <c r="BA23" i="1"/>
  <c r="AZ23" i="1"/>
  <c r="BC22" i="1"/>
  <c r="BD22" i="1" s="1"/>
  <c r="BB22" i="1"/>
  <c r="BA22" i="1"/>
  <c r="AZ22" i="1"/>
  <c r="BC21" i="1"/>
  <c r="BD21" i="1" s="1"/>
  <c r="BB21" i="1"/>
  <c r="BA21" i="1"/>
  <c r="AZ21" i="1"/>
  <c r="BC20" i="1"/>
  <c r="BD20" i="1" s="1"/>
  <c r="BB20" i="1"/>
  <c r="BA20" i="1"/>
  <c r="AZ20" i="1"/>
  <c r="BC19" i="1"/>
  <c r="BD19" i="1" s="1"/>
  <c r="BB19" i="1"/>
  <c r="BA19" i="1"/>
  <c r="AZ19" i="1"/>
  <c r="BD18" i="1"/>
  <c r="BC18" i="1"/>
  <c r="BB18" i="1"/>
  <c r="BA18" i="1"/>
  <c r="AZ18" i="1"/>
  <c r="BC17" i="1"/>
  <c r="BD17" i="1" s="1"/>
  <c r="BB17" i="1"/>
  <c r="BA17" i="1"/>
  <c r="AZ17" i="1"/>
  <c r="BC16" i="1"/>
  <c r="BD16" i="1" s="1"/>
  <c r="BB16" i="1"/>
  <c r="BA16" i="1"/>
  <c r="AZ16" i="1"/>
  <c r="BC15" i="1"/>
  <c r="BD15" i="1" s="1"/>
  <c r="BB15" i="1"/>
  <c r="BA15" i="1"/>
  <c r="AZ15" i="1"/>
  <c r="BC14" i="1"/>
  <c r="BD14" i="1" s="1"/>
  <c r="BB14" i="1"/>
  <c r="BA14" i="1"/>
  <c r="AZ14" i="1"/>
  <c r="BC13" i="1"/>
  <c r="BB13" i="1"/>
  <c r="BB11" i="1" s="1"/>
  <c r="BA13" i="1"/>
  <c r="AZ13" i="1"/>
  <c r="BC12" i="1"/>
  <c r="BB12" i="1"/>
  <c r="BA12" i="1"/>
  <c r="AY11" i="1"/>
  <c r="AX11" i="1"/>
  <c r="BC10" i="1"/>
  <c r="BD10" i="1" s="1"/>
  <c r="BB10" i="1"/>
  <c r="BA10" i="1"/>
  <c r="AZ10" i="1"/>
  <c r="AY9" i="1"/>
  <c r="BC9" i="1" s="1"/>
  <c r="BD13" i="1" l="1"/>
  <c r="BD31" i="1"/>
  <c r="BB48" i="1"/>
  <c r="BA11" i="1"/>
  <c r="BD12" i="1"/>
  <c r="AX9" i="1"/>
  <c r="BB9" i="1" s="1"/>
  <c r="AW11" i="1"/>
  <c r="BC11" i="1"/>
  <c r="BC28" i="1"/>
  <c r="AZ12" i="1"/>
  <c r="AZ28" i="1"/>
  <c r="AZ11" i="1" l="1"/>
  <c r="AW9" i="1"/>
  <c r="AX48" i="1"/>
  <c r="BD11" i="1"/>
  <c r="BD28" i="1"/>
  <c r="BC48" i="1"/>
  <c r="BA9" i="1" l="1"/>
  <c r="AW48" i="1"/>
  <c r="AZ9" i="1"/>
  <c r="AZ48" i="1" l="1"/>
  <c r="BD9" i="1"/>
  <c r="BA48" i="1"/>
  <c r="BD48" i="1" l="1"/>
  <c r="AO12" i="1" l="1"/>
  <c r="AV46" i="1" l="1"/>
  <c r="AU46" i="1"/>
  <c r="AT46" i="1"/>
  <c r="AS46" i="1"/>
  <c r="AR46" i="1"/>
  <c r="AU45" i="1"/>
  <c r="AV45" i="1" s="1"/>
  <c r="AT45" i="1"/>
  <c r="AS45" i="1"/>
  <c r="AR45" i="1"/>
  <c r="AU44" i="1"/>
  <c r="AV44" i="1" s="1"/>
  <c r="AT44" i="1"/>
  <c r="AS44" i="1"/>
  <c r="AR44" i="1"/>
  <c r="AU43" i="1"/>
  <c r="AV43" i="1" s="1"/>
  <c r="AT43" i="1"/>
  <c r="AS43" i="1"/>
  <c r="AR43" i="1"/>
  <c r="AU42" i="1"/>
  <c r="AV42" i="1" s="1"/>
  <c r="AT42" i="1"/>
  <c r="AS42" i="1"/>
  <c r="AR42" i="1"/>
  <c r="AU41" i="1"/>
  <c r="AV41" i="1" s="1"/>
  <c r="AT41" i="1"/>
  <c r="AS41" i="1"/>
  <c r="AR41" i="1"/>
  <c r="AV40" i="1"/>
  <c r="AU40" i="1"/>
  <c r="AT40" i="1"/>
  <c r="AS40" i="1"/>
  <c r="AR40" i="1"/>
  <c r="AU39" i="1"/>
  <c r="AV39" i="1" s="1"/>
  <c r="AT39" i="1"/>
  <c r="AS39" i="1"/>
  <c r="AR39" i="1"/>
  <c r="AU38" i="1"/>
  <c r="AT38" i="1"/>
  <c r="AV38" i="1" s="1"/>
  <c r="AS38" i="1"/>
  <c r="AR38" i="1"/>
  <c r="AU37" i="1"/>
  <c r="AV37" i="1" s="1"/>
  <c r="AT37" i="1"/>
  <c r="AS37" i="1"/>
  <c r="AR37" i="1"/>
  <c r="AU36" i="1"/>
  <c r="AV36" i="1" s="1"/>
  <c r="AT36" i="1"/>
  <c r="AS36" i="1"/>
  <c r="AR36" i="1"/>
  <c r="AU35" i="1"/>
  <c r="AV35" i="1" s="1"/>
  <c r="AT35" i="1"/>
  <c r="AS35" i="1"/>
  <c r="AR35" i="1"/>
  <c r="AV34" i="1"/>
  <c r="AU34" i="1"/>
  <c r="AT34" i="1"/>
  <c r="AS34" i="1"/>
  <c r="AR34" i="1"/>
  <c r="AU33" i="1"/>
  <c r="AV33" i="1" s="1"/>
  <c r="AT33" i="1"/>
  <c r="AS33" i="1"/>
  <c r="AR33" i="1"/>
  <c r="AU32" i="1"/>
  <c r="AT32" i="1"/>
  <c r="AV32" i="1" s="1"/>
  <c r="AS32" i="1"/>
  <c r="AR32" i="1"/>
  <c r="AU31" i="1"/>
  <c r="AT31" i="1"/>
  <c r="AS31" i="1"/>
  <c r="AR31" i="1"/>
  <c r="AU30" i="1"/>
  <c r="AT30" i="1"/>
  <c r="AS30" i="1"/>
  <c r="AR30" i="1"/>
  <c r="AU29" i="1"/>
  <c r="AT29" i="1"/>
  <c r="AS29" i="1"/>
  <c r="AR29" i="1"/>
  <c r="AT28" i="1"/>
  <c r="AQ28" i="1"/>
  <c r="AU28" i="1" s="1"/>
  <c r="AP28" i="1"/>
  <c r="AO28" i="1"/>
  <c r="AU26" i="1"/>
  <c r="AV26" i="1" s="1"/>
  <c r="AT26" i="1"/>
  <c r="AS26" i="1"/>
  <c r="AR26" i="1"/>
  <c r="AU25" i="1"/>
  <c r="AV25" i="1" s="1"/>
  <c r="AT25" i="1"/>
  <c r="AS25" i="1"/>
  <c r="AR25" i="1"/>
  <c r="AU24" i="1"/>
  <c r="AV24" i="1" s="1"/>
  <c r="AT24" i="1"/>
  <c r="AS24" i="1"/>
  <c r="AR24" i="1"/>
  <c r="AV23" i="1"/>
  <c r="AU23" i="1"/>
  <c r="AT23" i="1"/>
  <c r="AS23" i="1"/>
  <c r="AR23" i="1"/>
  <c r="AU22" i="1"/>
  <c r="AV22" i="1" s="1"/>
  <c r="AT22" i="1"/>
  <c r="AS22" i="1"/>
  <c r="AR22" i="1"/>
  <c r="AU21" i="1"/>
  <c r="AT21" i="1"/>
  <c r="AV21" i="1" s="1"/>
  <c r="AS21" i="1"/>
  <c r="AR21" i="1"/>
  <c r="AU20" i="1"/>
  <c r="AV20" i="1" s="1"/>
  <c r="AT20" i="1"/>
  <c r="AS20" i="1"/>
  <c r="AR20" i="1"/>
  <c r="AU19" i="1"/>
  <c r="AV19" i="1" s="1"/>
  <c r="AT19" i="1"/>
  <c r="AS19" i="1"/>
  <c r="AR19" i="1"/>
  <c r="AU18" i="1"/>
  <c r="AV18" i="1" s="1"/>
  <c r="AT18" i="1"/>
  <c r="AS18" i="1"/>
  <c r="AR18" i="1"/>
  <c r="AV17" i="1"/>
  <c r="AU17" i="1"/>
  <c r="AT17" i="1"/>
  <c r="AS17" i="1"/>
  <c r="AR17" i="1"/>
  <c r="AU16" i="1"/>
  <c r="AT16" i="1"/>
  <c r="AS16" i="1"/>
  <c r="AR16" i="1"/>
  <c r="AU15" i="1"/>
  <c r="AT15" i="1"/>
  <c r="AS15" i="1"/>
  <c r="AR15" i="1"/>
  <c r="AU14" i="1"/>
  <c r="AT14" i="1"/>
  <c r="AS14" i="1"/>
  <c r="AR14" i="1"/>
  <c r="AU13" i="1"/>
  <c r="AV13" i="1" s="1"/>
  <c r="AT13" i="1"/>
  <c r="AS13" i="1"/>
  <c r="AR13" i="1"/>
  <c r="AU12" i="1"/>
  <c r="AT12" i="1"/>
  <c r="AS12" i="1"/>
  <c r="AS11" i="1" s="1"/>
  <c r="AR12" i="1"/>
  <c r="AQ11" i="1"/>
  <c r="AP11" i="1"/>
  <c r="AO11" i="1"/>
  <c r="AU10" i="1"/>
  <c r="AT10" i="1"/>
  <c r="AS10" i="1"/>
  <c r="AP9" i="1"/>
  <c r="AS28" i="1" l="1"/>
  <c r="AV31" i="1"/>
  <c r="AP48" i="1"/>
  <c r="AV30" i="1"/>
  <c r="AV29" i="1"/>
  <c r="AQ9" i="1"/>
  <c r="AU9" i="1" s="1"/>
  <c r="AU11" i="1"/>
  <c r="AV15" i="1"/>
  <c r="AV14" i="1"/>
  <c r="AO9" i="1"/>
  <c r="AS9" i="1" s="1"/>
  <c r="AS48" i="1" s="1"/>
  <c r="AV12" i="1"/>
  <c r="AU48" i="1"/>
  <c r="AV28" i="1"/>
  <c r="AV11" i="1"/>
  <c r="AT9" i="1"/>
  <c r="AT48" i="1" s="1"/>
  <c r="AR11" i="1"/>
  <c r="AV10" i="1"/>
  <c r="AT11" i="1"/>
  <c r="AV16" i="1"/>
  <c r="AR28" i="1"/>
  <c r="AR10" i="1"/>
  <c r="AQ48" i="1"/>
  <c r="AO48" i="1" l="1"/>
  <c r="AR9" i="1"/>
  <c r="AR48" i="1"/>
  <c r="AV48" i="1"/>
  <c r="AV9" i="1"/>
  <c r="AG13" i="1" l="1"/>
  <c r="AG31" i="1" l="1"/>
  <c r="AG12" i="1"/>
  <c r="AG10" i="1" l="1"/>
  <c r="AH15" i="1" l="1"/>
  <c r="AM46" i="1" l="1"/>
  <c r="AL46" i="1"/>
  <c r="AN46" i="1" s="1"/>
  <c r="AK46" i="1"/>
  <c r="AJ46" i="1"/>
  <c r="AM45" i="1"/>
  <c r="AL45" i="1"/>
  <c r="AK45" i="1"/>
  <c r="AN45" i="1" s="1"/>
  <c r="AJ45" i="1"/>
  <c r="AN44" i="1"/>
  <c r="AM44" i="1"/>
  <c r="AL44" i="1"/>
  <c r="AK44" i="1"/>
  <c r="AJ44" i="1"/>
  <c r="AM43" i="1"/>
  <c r="AN43" i="1" s="1"/>
  <c r="AL43" i="1"/>
  <c r="AK43" i="1"/>
  <c r="AJ43" i="1"/>
  <c r="AN42" i="1"/>
  <c r="AM42" i="1"/>
  <c r="AL42" i="1"/>
  <c r="AK42" i="1"/>
  <c r="AJ42" i="1"/>
  <c r="AM41" i="1"/>
  <c r="AN41" i="1" s="1"/>
  <c r="AL41" i="1"/>
  <c r="AK41" i="1"/>
  <c r="AJ41" i="1"/>
  <c r="AM40" i="1"/>
  <c r="AL40" i="1"/>
  <c r="AN40" i="1" s="1"/>
  <c r="AK40" i="1"/>
  <c r="AJ40" i="1"/>
  <c r="AM39" i="1"/>
  <c r="AL39" i="1"/>
  <c r="AK39" i="1"/>
  <c r="AN39" i="1" s="1"/>
  <c r="AJ39" i="1"/>
  <c r="AN38" i="1"/>
  <c r="AM38" i="1"/>
  <c r="AL38" i="1"/>
  <c r="AK38" i="1"/>
  <c r="AJ38" i="1"/>
  <c r="AM37" i="1"/>
  <c r="AN37" i="1" s="1"/>
  <c r="AL37" i="1"/>
  <c r="AK37" i="1"/>
  <c r="AJ37" i="1"/>
  <c r="AN36" i="1"/>
  <c r="AM36" i="1"/>
  <c r="AL36" i="1"/>
  <c r="AK36" i="1"/>
  <c r="AJ36" i="1"/>
  <c r="AM35" i="1"/>
  <c r="AN35" i="1" s="1"/>
  <c r="AL35" i="1"/>
  <c r="AK35" i="1"/>
  <c r="AJ35" i="1"/>
  <c r="AM34" i="1"/>
  <c r="AN34" i="1" s="1"/>
  <c r="AL34" i="1"/>
  <c r="AK34" i="1"/>
  <c r="AJ34" i="1"/>
  <c r="AM33" i="1"/>
  <c r="AL33" i="1"/>
  <c r="AK33" i="1"/>
  <c r="AN33" i="1" s="1"/>
  <c r="AJ33" i="1"/>
  <c r="AN32" i="1"/>
  <c r="AM32" i="1"/>
  <c r="AL32" i="1"/>
  <c r="AK32" i="1"/>
  <c r="AJ32" i="1"/>
  <c r="AM31" i="1"/>
  <c r="AL31" i="1"/>
  <c r="AK31" i="1"/>
  <c r="AM30" i="1"/>
  <c r="AN30" i="1" s="1"/>
  <c r="AL30" i="1"/>
  <c r="AK30" i="1"/>
  <c r="AJ30" i="1"/>
  <c r="AN29" i="1"/>
  <c r="AM29" i="1"/>
  <c r="AL29" i="1"/>
  <c r="AK29" i="1"/>
  <c r="AJ29" i="1"/>
  <c r="AM28" i="1"/>
  <c r="AI28" i="1"/>
  <c r="AI48" i="1" s="1"/>
  <c r="AH28" i="1"/>
  <c r="AL28" i="1" s="1"/>
  <c r="AG28" i="1"/>
  <c r="AM26" i="1"/>
  <c r="AN26" i="1" s="1"/>
  <c r="AL26" i="1"/>
  <c r="AK26" i="1"/>
  <c r="AJ26" i="1"/>
  <c r="AN25" i="1"/>
  <c r="AM25" i="1"/>
  <c r="AL25" i="1"/>
  <c r="AK25" i="1"/>
  <c r="AJ25" i="1"/>
  <c r="AM24" i="1"/>
  <c r="AN24" i="1" s="1"/>
  <c r="AL24" i="1"/>
  <c r="AK24" i="1"/>
  <c r="AJ24" i="1"/>
  <c r="AM23" i="1"/>
  <c r="AN23" i="1" s="1"/>
  <c r="AL23" i="1"/>
  <c r="AK23" i="1"/>
  <c r="AJ23" i="1"/>
  <c r="AM22" i="1"/>
  <c r="AL22" i="1"/>
  <c r="AK22" i="1"/>
  <c r="AN22" i="1" s="1"/>
  <c r="AJ22" i="1"/>
  <c r="AN21" i="1"/>
  <c r="AM21" i="1"/>
  <c r="AL21" i="1"/>
  <c r="AK21" i="1"/>
  <c r="AJ21" i="1"/>
  <c r="AM20" i="1"/>
  <c r="AN20" i="1" s="1"/>
  <c r="AL20" i="1"/>
  <c r="AK20" i="1"/>
  <c r="AJ20" i="1"/>
  <c r="AN19" i="1"/>
  <c r="AM19" i="1"/>
  <c r="AL19" i="1"/>
  <c r="AK19" i="1"/>
  <c r="AJ19" i="1"/>
  <c r="AM18" i="1"/>
  <c r="AN18" i="1" s="1"/>
  <c r="AL18" i="1"/>
  <c r="AK18" i="1"/>
  <c r="AJ18" i="1"/>
  <c r="AM17" i="1"/>
  <c r="AN17" i="1" s="1"/>
  <c r="AL17" i="1"/>
  <c r="AK17" i="1"/>
  <c r="AJ17" i="1"/>
  <c r="AM16" i="1"/>
  <c r="AL16" i="1"/>
  <c r="AK16" i="1"/>
  <c r="AN16" i="1" s="1"/>
  <c r="AJ16" i="1"/>
  <c r="AM15" i="1"/>
  <c r="AL15" i="1"/>
  <c r="AN15" i="1" s="1"/>
  <c r="AK15" i="1"/>
  <c r="AJ15" i="1"/>
  <c r="AM14" i="1"/>
  <c r="AN14" i="1" s="1"/>
  <c r="AL14" i="1"/>
  <c r="AK14" i="1"/>
  <c r="AJ14" i="1"/>
  <c r="AM13" i="1"/>
  <c r="AL13" i="1"/>
  <c r="AK13" i="1"/>
  <c r="AJ13" i="1"/>
  <c r="AM12" i="1"/>
  <c r="AL12" i="1"/>
  <c r="AK12" i="1"/>
  <c r="AN12" i="1" s="1"/>
  <c r="AJ12" i="1"/>
  <c r="AI11" i="1"/>
  <c r="AH11" i="1"/>
  <c r="AG11" i="1"/>
  <c r="AM10" i="1"/>
  <c r="AL10" i="1"/>
  <c r="AK10" i="1"/>
  <c r="AJ10" i="1"/>
  <c r="AI9" i="1"/>
  <c r="AM9" i="1" s="1"/>
  <c r="AN13" i="1" l="1"/>
  <c r="AN10" i="1"/>
  <c r="AG9" i="1"/>
  <c r="AG48" i="1" s="1"/>
  <c r="AN31" i="1"/>
  <c r="AK28" i="1"/>
  <c r="AN28" i="1" s="1"/>
  <c r="AL11" i="1"/>
  <c r="AJ11" i="1"/>
  <c r="AM48" i="1"/>
  <c r="AJ31" i="1"/>
  <c r="AK11" i="1"/>
  <c r="AJ28" i="1"/>
  <c r="AH9" i="1"/>
  <c r="AM11" i="1"/>
  <c r="AK9" i="1" l="1"/>
  <c r="AJ9" i="1"/>
  <c r="AH48" i="1"/>
  <c r="AL9" i="1"/>
  <c r="AN11" i="1"/>
  <c r="AK48" i="1" l="1"/>
  <c r="AJ48" i="1"/>
  <c r="AL48" i="1"/>
  <c r="AN9" i="1"/>
  <c r="AN48" i="1" l="1"/>
  <c r="Y13" i="1" l="1"/>
  <c r="Y31" i="1" l="1"/>
  <c r="AF46" i="1" l="1"/>
  <c r="AE46" i="1"/>
  <c r="AD46" i="1"/>
  <c r="AC46" i="1"/>
  <c r="AB46" i="1"/>
  <c r="AE45" i="1"/>
  <c r="AF45" i="1" s="1"/>
  <c r="AD45" i="1"/>
  <c r="AC45" i="1"/>
  <c r="AB45" i="1"/>
  <c r="AE44" i="1"/>
  <c r="AD44" i="1"/>
  <c r="AF44" i="1" s="1"/>
  <c r="AC44" i="1"/>
  <c r="AB44" i="1"/>
  <c r="AE43" i="1"/>
  <c r="AF43" i="1" s="1"/>
  <c r="AD43" i="1"/>
  <c r="AC43" i="1"/>
  <c r="AB43" i="1"/>
  <c r="AE42" i="1"/>
  <c r="AF42" i="1" s="1"/>
  <c r="AD42" i="1"/>
  <c r="AC42" i="1"/>
  <c r="AB42" i="1"/>
  <c r="AE41" i="1"/>
  <c r="AF41" i="1" s="1"/>
  <c r="AD41" i="1"/>
  <c r="AC41" i="1"/>
  <c r="AB41" i="1"/>
  <c r="AF40" i="1"/>
  <c r="AE40" i="1"/>
  <c r="AD40" i="1"/>
  <c r="AC40" i="1"/>
  <c r="AB40" i="1"/>
  <c r="AE39" i="1"/>
  <c r="AF39" i="1" s="1"/>
  <c r="AD39" i="1"/>
  <c r="AC39" i="1"/>
  <c r="AB39" i="1"/>
  <c r="AE38" i="1"/>
  <c r="AD38" i="1"/>
  <c r="AF38" i="1" s="1"/>
  <c r="AC38" i="1"/>
  <c r="AB38" i="1"/>
  <c r="AE37" i="1"/>
  <c r="AF37" i="1" s="1"/>
  <c r="AD37" i="1"/>
  <c r="AC37" i="1"/>
  <c r="AB37" i="1"/>
  <c r="AE36" i="1"/>
  <c r="AF36" i="1" s="1"/>
  <c r="AD36" i="1"/>
  <c r="AC36" i="1"/>
  <c r="AB36" i="1"/>
  <c r="AE35" i="1"/>
  <c r="AF35" i="1" s="1"/>
  <c r="AD35" i="1"/>
  <c r="AC35" i="1"/>
  <c r="AB35" i="1"/>
  <c r="AF34" i="1"/>
  <c r="AE34" i="1"/>
  <c r="AD34" i="1"/>
  <c r="AC34" i="1"/>
  <c r="AB34" i="1"/>
  <c r="AE33" i="1"/>
  <c r="AF33" i="1" s="1"/>
  <c r="AD33" i="1"/>
  <c r="AC33" i="1"/>
  <c r="AB33" i="1"/>
  <c r="AE32" i="1"/>
  <c r="AD32" i="1"/>
  <c r="AF32" i="1" s="1"/>
  <c r="AC32" i="1"/>
  <c r="AB32" i="1"/>
  <c r="AE31" i="1"/>
  <c r="AD31" i="1"/>
  <c r="AC31" i="1"/>
  <c r="AB31" i="1"/>
  <c r="AE30" i="1"/>
  <c r="AF30" i="1" s="1"/>
  <c r="AD30" i="1"/>
  <c r="AC30" i="1"/>
  <c r="AB30" i="1"/>
  <c r="AE29" i="1"/>
  <c r="AF29" i="1" s="1"/>
  <c r="AD29" i="1"/>
  <c r="AC29" i="1"/>
  <c r="AB29" i="1"/>
  <c r="AD28" i="1"/>
  <c r="AA28" i="1"/>
  <c r="AE28" i="1" s="1"/>
  <c r="Z28" i="1"/>
  <c r="Y28" i="1"/>
  <c r="AE26" i="1"/>
  <c r="AF26" i="1" s="1"/>
  <c r="AD26" i="1"/>
  <c r="AC26" i="1"/>
  <c r="AB26" i="1"/>
  <c r="AE25" i="1"/>
  <c r="AF25" i="1" s="1"/>
  <c r="AD25" i="1"/>
  <c r="AC25" i="1"/>
  <c r="AB25" i="1"/>
  <c r="AE24" i="1"/>
  <c r="AF24" i="1" s="1"/>
  <c r="AD24" i="1"/>
  <c r="AC24" i="1"/>
  <c r="AB24" i="1"/>
  <c r="AF23" i="1"/>
  <c r="AE23" i="1"/>
  <c r="AD23" i="1"/>
  <c r="AC23" i="1"/>
  <c r="AB23" i="1"/>
  <c r="AE22" i="1"/>
  <c r="AF22" i="1" s="1"/>
  <c r="AD22" i="1"/>
  <c r="AC22" i="1"/>
  <c r="AB22" i="1"/>
  <c r="AE21" i="1"/>
  <c r="AD21" i="1"/>
  <c r="AF21" i="1" s="1"/>
  <c r="AC21" i="1"/>
  <c r="AB21" i="1"/>
  <c r="AE20" i="1"/>
  <c r="AF20" i="1" s="1"/>
  <c r="AD20" i="1"/>
  <c r="AC20" i="1"/>
  <c r="AB20" i="1"/>
  <c r="AE19" i="1"/>
  <c r="AF19" i="1" s="1"/>
  <c r="AD19" i="1"/>
  <c r="AC19" i="1"/>
  <c r="AB19" i="1"/>
  <c r="AE18" i="1"/>
  <c r="AF18" i="1" s="1"/>
  <c r="AD18" i="1"/>
  <c r="AC18" i="1"/>
  <c r="AB18" i="1"/>
  <c r="AF17" i="1"/>
  <c r="AE17" i="1"/>
  <c r="AD17" i="1"/>
  <c r="AC17" i="1"/>
  <c r="AB17" i="1"/>
  <c r="AE16" i="1"/>
  <c r="AE11" i="1" s="1"/>
  <c r="AD16" i="1"/>
  <c r="AC16" i="1"/>
  <c r="AB16" i="1"/>
  <c r="AE15" i="1"/>
  <c r="AD15" i="1"/>
  <c r="AF15" i="1" s="1"/>
  <c r="AC15" i="1"/>
  <c r="AB15" i="1"/>
  <c r="AE14" i="1"/>
  <c r="AF14" i="1" s="1"/>
  <c r="AD14" i="1"/>
  <c r="AC14" i="1"/>
  <c r="AB14" i="1"/>
  <c r="AE13" i="1"/>
  <c r="AD13" i="1"/>
  <c r="AC13" i="1"/>
  <c r="AB13" i="1"/>
  <c r="AE12" i="1"/>
  <c r="AF12" i="1" s="1"/>
  <c r="AD12" i="1"/>
  <c r="AC12" i="1"/>
  <c r="AB12" i="1"/>
  <c r="Y12" i="1"/>
  <c r="AA11" i="1"/>
  <c r="Z11" i="1"/>
  <c r="Y11" i="1"/>
  <c r="AE10" i="1"/>
  <c r="AD10" i="1"/>
  <c r="AC10" i="1"/>
  <c r="AB10" i="1"/>
  <c r="AE9" i="1"/>
  <c r="AA9" i="1"/>
  <c r="AC28" i="1" l="1"/>
  <c r="AF31" i="1"/>
  <c r="Z9" i="1"/>
  <c r="Z48" i="1" s="1"/>
  <c r="Y9" i="1"/>
  <c r="AB11" i="1"/>
  <c r="AF13" i="1"/>
  <c r="AC11" i="1"/>
  <c r="AE48" i="1"/>
  <c r="AD9" i="1"/>
  <c r="AD48" i="1" s="1"/>
  <c r="AF16" i="1"/>
  <c r="AB28" i="1"/>
  <c r="AF10" i="1"/>
  <c r="AD11" i="1"/>
  <c r="AA48" i="1"/>
  <c r="AF28" i="1" l="1"/>
  <c r="AB9" i="1"/>
  <c r="Y48" i="1"/>
  <c r="AC9" i="1"/>
  <c r="AC48" i="1" s="1"/>
  <c r="AF11" i="1"/>
  <c r="AF48" i="1" l="1"/>
  <c r="AB48" i="1"/>
  <c r="AF9" i="1"/>
  <c r="Q13" i="1" l="1"/>
  <c r="Q31" i="1" l="1"/>
  <c r="I10" i="1" l="1"/>
  <c r="I13" i="1"/>
  <c r="I31" i="1" l="1"/>
  <c r="Q12" i="1" l="1"/>
  <c r="H10" i="1" l="1"/>
  <c r="E11" i="1"/>
  <c r="F11" i="1"/>
  <c r="G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E28" i="1"/>
  <c r="F28" i="1"/>
  <c r="G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E9" i="1" l="1"/>
  <c r="F9" i="1"/>
  <c r="G9" i="1"/>
  <c r="G48" i="1"/>
  <c r="H9" i="1"/>
  <c r="H11" i="1"/>
  <c r="H28" i="1"/>
  <c r="E48" i="1" l="1"/>
  <c r="F48" i="1"/>
  <c r="H48" i="1" l="1"/>
  <c r="T46" i="1" l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S28" i="1"/>
  <c r="R28" i="1"/>
  <c r="Q28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S11" i="1"/>
  <c r="R11" i="1"/>
  <c r="Q11" i="1"/>
  <c r="T10" i="1"/>
  <c r="S9" i="1" l="1"/>
  <c r="Q9" i="1"/>
  <c r="T28" i="1"/>
  <c r="T11" i="1"/>
  <c r="R9" i="1"/>
  <c r="S48" i="1" l="1"/>
  <c r="R48" i="1"/>
  <c r="Q48" i="1"/>
  <c r="T9" i="1"/>
  <c r="T48" i="1" l="1"/>
  <c r="F75" i="1"/>
  <c r="N10" i="1" l="1"/>
  <c r="V10" i="1" s="1"/>
  <c r="O10" i="1"/>
  <c r="W10" i="1" s="1"/>
  <c r="J11" i="1"/>
  <c r="K11" i="1"/>
  <c r="N12" i="1"/>
  <c r="V12" i="1" s="1"/>
  <c r="O12" i="1"/>
  <c r="W12" i="1" s="1"/>
  <c r="L13" i="1"/>
  <c r="M13" i="1"/>
  <c r="N13" i="1"/>
  <c r="V13" i="1" s="1"/>
  <c r="O13" i="1"/>
  <c r="W13" i="1" s="1"/>
  <c r="L14" i="1"/>
  <c r="M14" i="1"/>
  <c r="U14" i="1" s="1"/>
  <c r="N14" i="1"/>
  <c r="V14" i="1" s="1"/>
  <c r="O14" i="1"/>
  <c r="W14" i="1" s="1"/>
  <c r="L15" i="1"/>
  <c r="M15" i="1"/>
  <c r="U15" i="1" s="1"/>
  <c r="N15" i="1"/>
  <c r="V15" i="1" s="1"/>
  <c r="O15" i="1"/>
  <c r="W15" i="1" s="1"/>
  <c r="L16" i="1"/>
  <c r="N16" i="1"/>
  <c r="V16" i="1" s="1"/>
  <c r="O16" i="1"/>
  <c r="W16" i="1" s="1"/>
  <c r="L17" i="1"/>
  <c r="M17" i="1"/>
  <c r="U17" i="1" s="1"/>
  <c r="N17" i="1"/>
  <c r="V17" i="1" s="1"/>
  <c r="O17" i="1"/>
  <c r="W17" i="1" s="1"/>
  <c r="L18" i="1"/>
  <c r="M18" i="1"/>
  <c r="U18" i="1" s="1"/>
  <c r="N18" i="1"/>
  <c r="V18" i="1" s="1"/>
  <c r="O18" i="1"/>
  <c r="W18" i="1" s="1"/>
  <c r="L19" i="1"/>
  <c r="M19" i="1"/>
  <c r="U19" i="1" s="1"/>
  <c r="N19" i="1"/>
  <c r="V19" i="1" s="1"/>
  <c r="O19" i="1"/>
  <c r="W19" i="1" s="1"/>
  <c r="L20" i="1"/>
  <c r="M20" i="1"/>
  <c r="U20" i="1" s="1"/>
  <c r="N20" i="1"/>
  <c r="V20" i="1" s="1"/>
  <c r="O20" i="1"/>
  <c r="W20" i="1" s="1"/>
  <c r="L21" i="1"/>
  <c r="M21" i="1"/>
  <c r="U21" i="1" s="1"/>
  <c r="N21" i="1"/>
  <c r="V21" i="1" s="1"/>
  <c r="O21" i="1"/>
  <c r="W21" i="1" s="1"/>
  <c r="L22" i="1"/>
  <c r="M22" i="1"/>
  <c r="U22" i="1" s="1"/>
  <c r="N22" i="1"/>
  <c r="V22" i="1" s="1"/>
  <c r="O22" i="1"/>
  <c r="W22" i="1" s="1"/>
  <c r="L23" i="1"/>
  <c r="M23" i="1"/>
  <c r="U23" i="1" s="1"/>
  <c r="N23" i="1"/>
  <c r="V23" i="1" s="1"/>
  <c r="O23" i="1"/>
  <c r="W23" i="1" s="1"/>
  <c r="L24" i="1"/>
  <c r="M24" i="1"/>
  <c r="U24" i="1" s="1"/>
  <c r="N24" i="1"/>
  <c r="V24" i="1" s="1"/>
  <c r="O24" i="1"/>
  <c r="W24" i="1" s="1"/>
  <c r="L25" i="1"/>
  <c r="M25" i="1"/>
  <c r="U25" i="1" s="1"/>
  <c r="N25" i="1"/>
  <c r="V25" i="1" s="1"/>
  <c r="O25" i="1"/>
  <c r="W25" i="1" s="1"/>
  <c r="L26" i="1"/>
  <c r="M26" i="1"/>
  <c r="U26" i="1" s="1"/>
  <c r="N26" i="1"/>
  <c r="V26" i="1" s="1"/>
  <c r="O26" i="1"/>
  <c r="W26" i="1" s="1"/>
  <c r="I28" i="1"/>
  <c r="K28" i="1"/>
  <c r="L29" i="1"/>
  <c r="M29" i="1"/>
  <c r="U29" i="1" s="1"/>
  <c r="O29" i="1"/>
  <c r="W29" i="1" s="1"/>
  <c r="L30" i="1"/>
  <c r="M30" i="1"/>
  <c r="N30" i="1"/>
  <c r="V30" i="1" s="1"/>
  <c r="O30" i="1"/>
  <c r="W30" i="1" s="1"/>
  <c r="L31" i="1"/>
  <c r="M31" i="1"/>
  <c r="U31" i="1" s="1"/>
  <c r="N31" i="1"/>
  <c r="O31" i="1"/>
  <c r="W31" i="1" s="1"/>
  <c r="L32" i="1"/>
  <c r="M32" i="1"/>
  <c r="U32" i="1" s="1"/>
  <c r="N32" i="1"/>
  <c r="V32" i="1" s="1"/>
  <c r="O32" i="1"/>
  <c r="W32" i="1" s="1"/>
  <c r="L33" i="1"/>
  <c r="M33" i="1"/>
  <c r="U33" i="1" s="1"/>
  <c r="N33" i="1"/>
  <c r="V33" i="1" s="1"/>
  <c r="O33" i="1"/>
  <c r="W33" i="1" s="1"/>
  <c r="L34" i="1"/>
  <c r="M34" i="1"/>
  <c r="U34" i="1" s="1"/>
  <c r="N34" i="1"/>
  <c r="V34" i="1" s="1"/>
  <c r="O34" i="1"/>
  <c r="W34" i="1" s="1"/>
  <c r="L35" i="1"/>
  <c r="M35" i="1"/>
  <c r="U35" i="1" s="1"/>
  <c r="N35" i="1"/>
  <c r="V35" i="1" s="1"/>
  <c r="O35" i="1"/>
  <c r="W35" i="1" s="1"/>
  <c r="L36" i="1"/>
  <c r="M36" i="1"/>
  <c r="U36" i="1" s="1"/>
  <c r="N36" i="1"/>
  <c r="V36" i="1" s="1"/>
  <c r="O36" i="1"/>
  <c r="W36" i="1" s="1"/>
  <c r="L37" i="1"/>
  <c r="M37" i="1"/>
  <c r="U37" i="1" s="1"/>
  <c r="N37" i="1"/>
  <c r="V37" i="1" s="1"/>
  <c r="O37" i="1"/>
  <c r="W37" i="1" s="1"/>
  <c r="L38" i="1"/>
  <c r="M38" i="1"/>
  <c r="U38" i="1" s="1"/>
  <c r="N38" i="1"/>
  <c r="V38" i="1" s="1"/>
  <c r="O38" i="1"/>
  <c r="W38" i="1" s="1"/>
  <c r="L39" i="1"/>
  <c r="M39" i="1"/>
  <c r="U39" i="1" s="1"/>
  <c r="N39" i="1"/>
  <c r="V39" i="1" s="1"/>
  <c r="O39" i="1"/>
  <c r="W39" i="1" s="1"/>
  <c r="L40" i="1"/>
  <c r="M40" i="1"/>
  <c r="U40" i="1" s="1"/>
  <c r="N40" i="1"/>
  <c r="V40" i="1" s="1"/>
  <c r="O40" i="1"/>
  <c r="W40" i="1" s="1"/>
  <c r="L41" i="1"/>
  <c r="M41" i="1"/>
  <c r="U41" i="1" s="1"/>
  <c r="N41" i="1"/>
  <c r="V41" i="1" s="1"/>
  <c r="O41" i="1"/>
  <c r="W41" i="1" s="1"/>
  <c r="L42" i="1"/>
  <c r="M42" i="1"/>
  <c r="U42" i="1" s="1"/>
  <c r="N42" i="1"/>
  <c r="V42" i="1" s="1"/>
  <c r="O42" i="1"/>
  <c r="W42" i="1" s="1"/>
  <c r="L43" i="1"/>
  <c r="M43" i="1"/>
  <c r="U43" i="1" s="1"/>
  <c r="N43" i="1"/>
  <c r="V43" i="1" s="1"/>
  <c r="O43" i="1"/>
  <c r="W43" i="1" s="1"/>
  <c r="L44" i="1"/>
  <c r="M44" i="1"/>
  <c r="U44" i="1" s="1"/>
  <c r="N44" i="1"/>
  <c r="V44" i="1" s="1"/>
  <c r="O44" i="1"/>
  <c r="W44" i="1" s="1"/>
  <c r="L45" i="1"/>
  <c r="M45" i="1"/>
  <c r="U45" i="1" s="1"/>
  <c r="N45" i="1"/>
  <c r="V45" i="1" s="1"/>
  <c r="O45" i="1"/>
  <c r="W45" i="1" s="1"/>
  <c r="L46" i="1"/>
  <c r="M46" i="1"/>
  <c r="U46" i="1" s="1"/>
  <c r="N46" i="1"/>
  <c r="V46" i="1" s="1"/>
  <c r="O46" i="1"/>
  <c r="W46" i="1" s="1"/>
  <c r="X46" i="1" l="1"/>
  <c r="X43" i="1"/>
  <c r="X40" i="1"/>
  <c r="X37" i="1"/>
  <c r="X34" i="1"/>
  <c r="X45" i="1"/>
  <c r="X42" i="1"/>
  <c r="X39" i="1"/>
  <c r="X36" i="1"/>
  <c r="X33" i="1"/>
  <c r="X44" i="1"/>
  <c r="X41" i="1"/>
  <c r="X38" i="1"/>
  <c r="X35" i="1"/>
  <c r="X32" i="1"/>
  <c r="V31" i="1"/>
  <c r="X31" i="1" s="1"/>
  <c r="U30" i="1"/>
  <c r="X30" i="1" s="1"/>
  <c r="U13" i="1"/>
  <c r="V11" i="1"/>
  <c r="W11" i="1"/>
  <c r="X26" i="1"/>
  <c r="X20" i="1"/>
  <c r="X17" i="1"/>
  <c r="X23" i="1"/>
  <c r="X14" i="1"/>
  <c r="X19" i="1"/>
  <c r="X25" i="1"/>
  <c r="X24" i="1"/>
  <c r="X21" i="1"/>
  <c r="X18" i="1"/>
  <c r="X22" i="1"/>
  <c r="X15" i="1"/>
  <c r="P19" i="1"/>
  <c r="P20" i="1"/>
  <c r="J9" i="1"/>
  <c r="K9" i="1"/>
  <c r="K48" i="1" s="1"/>
  <c r="P23" i="1"/>
  <c r="P21" i="1"/>
  <c r="N11" i="1"/>
  <c r="O11" i="1"/>
  <c r="P25" i="1"/>
  <c r="P14" i="1"/>
  <c r="P45" i="1"/>
  <c r="P42" i="1"/>
  <c r="P39" i="1"/>
  <c r="P36" i="1"/>
  <c r="P33" i="1"/>
  <c r="P31" i="1"/>
  <c r="P17" i="1"/>
  <c r="P26" i="1"/>
  <c r="P15" i="1"/>
  <c r="P46" i="1"/>
  <c r="P43" i="1"/>
  <c r="P40" i="1"/>
  <c r="P37" i="1"/>
  <c r="P34" i="1"/>
  <c r="M28" i="1"/>
  <c r="P24" i="1"/>
  <c r="P22" i="1"/>
  <c r="P13" i="1"/>
  <c r="I11" i="1"/>
  <c r="P44" i="1"/>
  <c r="P41" i="1"/>
  <c r="P38" i="1"/>
  <c r="P35" i="1"/>
  <c r="P32" i="1"/>
  <c r="P30" i="1"/>
  <c r="P18" i="1"/>
  <c r="M16" i="1"/>
  <c r="N29" i="1"/>
  <c r="O28" i="1"/>
  <c r="J28" i="1"/>
  <c r="L12" i="1"/>
  <c r="L10" i="1"/>
  <c r="M12" i="1"/>
  <c r="U12" i="1" s="1"/>
  <c r="M10" i="1"/>
  <c r="U16" i="1" l="1"/>
  <c r="X16" i="1" s="1"/>
  <c r="X13" i="1"/>
  <c r="U28" i="1"/>
  <c r="U10" i="1"/>
  <c r="V29" i="1"/>
  <c r="X29" i="1" s="1"/>
  <c r="W28" i="1"/>
  <c r="P12" i="1"/>
  <c r="X12" i="1"/>
  <c r="J48" i="1"/>
  <c r="O9" i="1"/>
  <c r="L11" i="1"/>
  <c r="M11" i="1"/>
  <c r="I9" i="1"/>
  <c r="N9" i="1"/>
  <c r="P16" i="1"/>
  <c r="P10" i="1"/>
  <c r="N28" i="1"/>
  <c r="P29" i="1"/>
  <c r="L28" i="1"/>
  <c r="U11" i="1" l="1"/>
  <c r="V28" i="1"/>
  <c r="V9" i="1"/>
  <c r="X10" i="1"/>
  <c r="O48" i="1"/>
  <c r="W9" i="1"/>
  <c r="W48" i="1" s="1"/>
  <c r="I48" i="1"/>
  <c r="N48" i="1"/>
  <c r="P28" i="1"/>
  <c r="M9" i="1"/>
  <c r="P11" i="1"/>
  <c r="L9" i="1"/>
  <c r="X11" i="1" l="1"/>
  <c r="L48" i="1"/>
  <c r="X28" i="1"/>
  <c r="U9" i="1"/>
  <c r="V48" i="1"/>
  <c r="M48" i="1"/>
  <c r="P9" i="1"/>
  <c r="U48" i="1" l="1"/>
  <c r="X9" i="1"/>
  <c r="P48" i="1"/>
  <c r="X48" i="1" l="1"/>
</calcChain>
</file>

<file path=xl/sharedStrings.xml><?xml version="1.0" encoding="utf-8"?>
<sst xmlns="http://schemas.openxmlformats.org/spreadsheetml/2006/main" count="130" uniqueCount="52">
  <si>
    <t>Működési céltartalék</t>
  </si>
  <si>
    <t>Általános tartalék</t>
  </si>
  <si>
    <t>Tartalékok összesen</t>
  </si>
  <si>
    <t>24.5</t>
  </si>
  <si>
    <t>24.4</t>
  </si>
  <si>
    <t>24.3</t>
  </si>
  <si>
    <t>Intézményi felújítási tartalék</t>
  </si>
  <si>
    <t>24.2</t>
  </si>
  <si>
    <t>24.1</t>
  </si>
  <si>
    <t>24. Felhalmozási tartalékok</t>
  </si>
  <si>
    <t>24.10</t>
  </si>
  <si>
    <t>24.9</t>
  </si>
  <si>
    <t>24.8</t>
  </si>
  <si>
    <t>24.2.7</t>
  </si>
  <si>
    <t>23.2.6</t>
  </si>
  <si>
    <t>23.2.5</t>
  </si>
  <si>
    <t>Intézményi tartalék</t>
  </si>
  <si>
    <t>23.2.3</t>
  </si>
  <si>
    <t>23.2.2</t>
  </si>
  <si>
    <t>Bevételi kockázati tartalék</t>
  </si>
  <si>
    <t>23.2.1</t>
  </si>
  <si>
    <t>23.2</t>
  </si>
  <si>
    <t>23.1</t>
  </si>
  <si>
    <t>23. Működési tartalékok</t>
  </si>
  <si>
    <t>1.</t>
  </si>
  <si>
    <t>Összesen</t>
  </si>
  <si>
    <t>Államigazgatási 
feladatok</t>
  </si>
  <si>
    <t>Önként vállalt 
feladatok</t>
  </si>
  <si>
    <t>Kötelező 
feladatellátás</t>
  </si>
  <si>
    <t>Megnevezés</t>
  </si>
  <si>
    <t>adatok E Ft-ban</t>
  </si>
  <si>
    <t>Dunaújváros Megyei Jogú Város Önkormányzat tartalék előirányzata</t>
  </si>
  <si>
    <t>Hulladéklerakó végleges záróréteg tartaléka</t>
  </si>
  <si>
    <t>23.2.4</t>
  </si>
  <si>
    <t>Eredeti előirányzat
2024. év</t>
  </si>
  <si>
    <t>Városüzemeltetési tartalék</t>
  </si>
  <si>
    <t>Pályázati önerő(LIFE)</t>
  </si>
  <si>
    <t>Pályázatokból további éveket terhelő kötelezettség tartaléka (TOP-6.3.2 Zöldváros)</t>
  </si>
  <si>
    <t>Szállítói tartalék keret</t>
  </si>
  <si>
    <t>Módosítás</t>
  </si>
  <si>
    <t>Módosított előirányzat</t>
  </si>
  <si>
    <t>2.</t>
  </si>
  <si>
    <r>
      <rPr>
        <b/>
        <sz val="16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9</t>
    </r>
    <r>
      <rPr>
        <b/>
        <sz val="11"/>
        <rFont val="Arial"/>
        <family val="2"/>
        <charset val="238"/>
      </rPr>
      <t>. melléklet</t>
    </r>
  </si>
  <si>
    <t>Módosított előirányzat 1</t>
  </si>
  <si>
    <t>"</t>
  </si>
  <si>
    <t>3.</t>
  </si>
  <si>
    <t>4, Módosított előirányzat</t>
  </si>
  <si>
    <t>5.</t>
  </si>
  <si>
    <t>6.</t>
  </si>
  <si>
    <t>Módosított előirányzat 5</t>
  </si>
  <si>
    <t>a 3/2024. (II. 15.) önkormányzati rendelethez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</si>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</sst>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F_t_-;\-* #,##0.00\ _F_t_-;_-* &quot;-&quot;??\ _F_t_-;_-@_-"/>
    <numFmt numFmtId="165" formatCode="#,##0_ ;[Red]\-#,##0\ "/>
    <numFmt numFmtId="166" formatCode="#,##0\ ;[Red]\-#,##0\ "/>
    <numFmt numFmtId="167" formatCode="#,##0.00_ ;[Red]\-#,##0.00\ "/>
  </numFmts>
  <fonts count="1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2" borderId="0" applyNumberFormat="0" applyBorder="0" applyAlignment="0" applyProtection="0"/>
    <xf numFmtId="164" fontId="1" fillId="0" borderId="0" applyFont="0" applyFill="0" applyBorder="0" applyAlignment="0" applyProtection="0"/>
  </cellStyleXfs>
  <cellXfs count="131">
    <xf numFmtId="0" fontId="0" fillId="0" borderId="0" xfId="0"/>
    <xf numFmtId="165" fontId="3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indent="1"/>
    </xf>
    <xf numFmtId="0" fontId="0" fillId="0" borderId="0" xfId="0" applyFont="1" applyFill="1" applyAlignment="1">
      <alignment vertical="center"/>
    </xf>
    <xf numFmtId="167" fontId="5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0" fillId="0" borderId="0" xfId="0" applyFont="1" applyFill="1"/>
    <xf numFmtId="165" fontId="7" fillId="0" borderId="62" xfId="0" applyNumberFormat="1" applyFont="1" applyFill="1" applyBorder="1" applyAlignment="1">
      <alignment horizontal="center" vertical="center" wrapText="1"/>
    </xf>
    <xf numFmtId="165" fontId="7" fillId="0" borderId="62" xfId="0" applyNumberFormat="1" applyFont="1" applyFill="1" applyBorder="1" applyAlignment="1">
      <alignment horizontal="center" vertical="center"/>
    </xf>
    <xf numFmtId="165" fontId="0" fillId="0" borderId="35" xfId="0" applyNumberFormat="1" applyFont="1" applyFill="1" applyBorder="1" applyAlignment="1">
      <alignment horizontal="center" vertical="center"/>
    </xf>
    <xf numFmtId="165" fontId="0" fillId="0" borderId="61" xfId="0" applyNumberFormat="1" applyFont="1" applyFill="1" applyBorder="1" applyAlignment="1">
      <alignment horizontal="center" vertical="center"/>
    </xf>
    <xf numFmtId="165" fontId="0" fillId="0" borderId="60" xfId="0" applyNumberFormat="1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indent="1"/>
    </xf>
    <xf numFmtId="165" fontId="3" fillId="0" borderId="3" xfId="0" applyNumberFormat="1" applyFont="1" applyFill="1" applyBorder="1" applyAlignment="1">
      <alignment vertical="center"/>
    </xf>
    <xf numFmtId="165" fontId="3" fillId="0" borderId="5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" fontId="6" fillId="0" borderId="55" xfId="0" quotePrefix="1" applyNumberFormat="1" applyFont="1" applyFill="1" applyBorder="1" applyAlignment="1">
      <alignment horizontal="righ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57" xfId="0" applyFont="1" applyFill="1" applyBorder="1" applyAlignment="1">
      <alignment horizontal="left" vertical="center" indent="2"/>
    </xf>
    <xf numFmtId="165" fontId="3" fillId="0" borderId="57" xfId="0" applyNumberFormat="1" applyFont="1" applyFill="1" applyBorder="1" applyAlignment="1">
      <alignment vertical="center"/>
    </xf>
    <xf numFmtId="165" fontId="3" fillId="0" borderId="56" xfId="0" applyNumberFormat="1" applyFont="1" applyFill="1" applyBorder="1" applyAlignment="1">
      <alignment vertical="center"/>
    </xf>
    <xf numFmtId="0" fontId="3" fillId="0" borderId="54" xfId="0" applyFont="1" applyFill="1" applyBorder="1" applyAlignment="1">
      <alignment horizontal="left" vertical="center"/>
    </xf>
    <xf numFmtId="0" fontId="3" fillId="0" borderId="53" xfId="0" applyFont="1" applyFill="1" applyBorder="1" applyAlignment="1">
      <alignment horizontal="left" vertical="center" indent="2"/>
    </xf>
    <xf numFmtId="165" fontId="3" fillId="0" borderId="53" xfId="0" applyNumberFormat="1" applyFont="1" applyFill="1" applyBorder="1" applyAlignment="1">
      <alignment vertical="center"/>
    </xf>
    <xf numFmtId="165" fontId="3" fillId="0" borderId="52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49" xfId="0" applyFont="1" applyFill="1" applyBorder="1" applyAlignment="1">
      <alignment horizontal="left" vertical="center" indent="1"/>
    </xf>
    <xf numFmtId="49" fontId="6" fillId="0" borderId="51" xfId="0" applyNumberFormat="1" applyFont="1" applyFill="1" applyBorder="1" applyAlignment="1">
      <alignment horizontal="right" vertical="center"/>
    </xf>
    <xf numFmtId="0" fontId="6" fillId="0" borderId="73" xfId="0" applyFont="1" applyFill="1" applyBorder="1" applyAlignment="1">
      <alignment horizontal="left" vertical="center" wrapText="1" indent="2"/>
    </xf>
    <xf numFmtId="166" fontId="6" fillId="0" borderId="74" xfId="0" applyNumberFormat="1" applyFont="1" applyFill="1" applyBorder="1" applyAlignment="1">
      <alignment vertical="center"/>
    </xf>
    <xf numFmtId="166" fontId="6" fillId="0" borderId="75" xfId="0" applyNumberFormat="1" applyFont="1" applyFill="1" applyBorder="1" applyAlignment="1">
      <alignment vertical="center"/>
    </xf>
    <xf numFmtId="0" fontId="6" fillId="0" borderId="28" xfId="0" applyFont="1" applyFill="1" applyBorder="1" applyAlignment="1">
      <alignment horizontal="left" vertical="center" indent="1"/>
    </xf>
    <xf numFmtId="49" fontId="6" fillId="0" borderId="27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left" vertical="center" wrapText="1" indent="2"/>
    </xf>
    <xf numFmtId="166" fontId="6" fillId="0" borderId="25" xfId="0" applyNumberFormat="1" applyFont="1" applyFill="1" applyBorder="1" applyAlignment="1">
      <alignment vertical="center"/>
    </xf>
    <xf numFmtId="166" fontId="6" fillId="0" borderId="24" xfId="0" applyNumberFormat="1" applyFont="1" applyFill="1" applyBorder="1" applyAlignment="1">
      <alignment vertical="center"/>
    </xf>
    <xf numFmtId="0" fontId="6" fillId="0" borderId="47" xfId="0" applyFont="1" applyFill="1" applyBorder="1" applyAlignment="1">
      <alignment horizontal="left" vertical="center" wrapText="1" indent="2"/>
    </xf>
    <xf numFmtId="166" fontId="6" fillId="0" borderId="46" xfId="0" applyNumberFormat="1" applyFont="1" applyFill="1" applyBorder="1" applyAlignment="1">
      <alignment vertical="center"/>
    </xf>
    <xf numFmtId="166" fontId="6" fillId="0" borderId="45" xfId="0" applyNumberFormat="1" applyFont="1" applyFill="1" applyBorder="1" applyAlignment="1">
      <alignment vertical="center"/>
    </xf>
    <xf numFmtId="0" fontId="6" fillId="0" borderId="44" xfId="0" applyFont="1" applyFill="1" applyBorder="1" applyAlignment="1">
      <alignment horizontal="left" vertical="center" indent="1"/>
    </xf>
    <xf numFmtId="49" fontId="6" fillId="0" borderId="14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left" vertical="center" wrapText="1" indent="2"/>
    </xf>
    <xf numFmtId="0" fontId="6" fillId="0" borderId="48" xfId="0" applyFont="1" applyFill="1" applyBorder="1" applyAlignment="1">
      <alignment horizontal="left" vertical="center" indent="1"/>
    </xf>
    <xf numFmtId="166" fontId="6" fillId="0" borderId="12" xfId="0" applyNumberFormat="1" applyFont="1" applyFill="1" applyBorder="1" applyAlignment="1">
      <alignment vertical="center"/>
    </xf>
    <xf numFmtId="166" fontId="6" fillId="0" borderId="43" xfId="0" applyNumberFormat="1" applyFont="1" applyFill="1" applyBorder="1" applyAlignment="1">
      <alignment vertical="center"/>
    </xf>
    <xf numFmtId="0" fontId="6" fillId="0" borderId="42" xfId="0" applyFont="1" applyFill="1" applyBorder="1" applyAlignment="1">
      <alignment horizontal="left" vertical="center" indent="1"/>
    </xf>
    <xf numFmtId="49" fontId="6" fillId="0" borderId="11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left" vertical="center" wrapText="1" indent="2"/>
    </xf>
    <xf numFmtId="166" fontId="6" fillId="0" borderId="9" xfId="0" applyNumberFormat="1" applyFont="1" applyFill="1" applyBorder="1" applyAlignment="1">
      <alignment vertical="center"/>
    </xf>
    <xf numFmtId="166" fontId="6" fillId="0" borderId="41" xfId="0" applyNumberFormat="1" applyFont="1" applyFill="1" applyBorder="1" applyAlignment="1">
      <alignment vertical="center"/>
    </xf>
    <xf numFmtId="0" fontId="6" fillId="0" borderId="4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 indent="1"/>
    </xf>
    <xf numFmtId="165" fontId="6" fillId="0" borderId="39" xfId="0" applyNumberFormat="1" applyFont="1" applyFill="1" applyBorder="1" applyAlignment="1">
      <alignment vertical="center"/>
    </xf>
    <xf numFmtId="0" fontId="3" fillId="0" borderId="38" xfId="0" applyFont="1" applyFill="1" applyBorder="1" applyAlignment="1">
      <alignment horizontal="left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left" vertical="center" wrapText="1" indent="1"/>
    </xf>
    <xf numFmtId="165" fontId="3" fillId="0" borderId="35" xfId="0" applyNumberFormat="1" applyFont="1" applyFill="1" applyBorder="1" applyAlignment="1">
      <alignment vertical="center"/>
    </xf>
    <xf numFmtId="165" fontId="3" fillId="0" borderId="34" xfId="0" applyNumberFormat="1" applyFont="1" applyFill="1" applyBorder="1" applyAlignment="1">
      <alignment vertical="center"/>
    </xf>
    <xf numFmtId="0" fontId="6" fillId="0" borderId="33" xfId="0" applyFont="1" applyFill="1" applyBorder="1" applyAlignment="1">
      <alignment horizontal="left" vertical="center" indent="1"/>
    </xf>
    <xf numFmtId="49" fontId="6" fillId="0" borderId="32" xfId="0" applyNumberFormat="1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left" vertical="center" wrapText="1" indent="2"/>
    </xf>
    <xf numFmtId="166" fontId="6" fillId="0" borderId="30" xfId="0" applyNumberFormat="1" applyFont="1" applyFill="1" applyBorder="1" applyAlignment="1">
      <alignment vertical="center"/>
    </xf>
    <xf numFmtId="166" fontId="6" fillId="0" borderId="29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indent="1"/>
    </xf>
    <xf numFmtId="49" fontId="6" fillId="0" borderId="22" xfId="0" applyNumberFormat="1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left" vertical="center" wrapText="1" indent="2"/>
    </xf>
    <xf numFmtId="166" fontId="6" fillId="0" borderId="20" xfId="0" applyNumberFormat="1" applyFont="1" applyFill="1" applyBorder="1" applyAlignment="1">
      <alignment vertical="center"/>
    </xf>
    <xf numFmtId="166" fontId="6" fillId="0" borderId="19" xfId="0" applyNumberFormat="1" applyFont="1" applyFill="1" applyBorder="1" applyAlignment="1">
      <alignment vertical="center"/>
    </xf>
    <xf numFmtId="49" fontId="6" fillId="0" borderId="18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left" vertical="center" wrapText="1" indent="2"/>
    </xf>
    <xf numFmtId="166" fontId="6" fillId="0" borderId="16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indent="1"/>
    </xf>
    <xf numFmtId="165" fontId="3" fillId="0" borderId="6" xfId="0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165" fontId="3" fillId="0" borderId="4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165" fontId="9" fillId="0" borderId="2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right" vertical="center" indent="2"/>
    </xf>
    <xf numFmtId="165" fontId="0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4" fontId="6" fillId="0" borderId="76" xfId="0" applyNumberFormat="1" applyFont="1" applyFill="1" applyBorder="1" applyAlignment="1">
      <alignment horizontal="left" vertical="center"/>
    </xf>
    <xf numFmtId="49" fontId="6" fillId="0" borderId="77" xfId="0" applyNumberFormat="1" applyFont="1" applyFill="1" applyBorder="1" applyAlignment="1">
      <alignment horizontal="right" vertical="center"/>
    </xf>
    <xf numFmtId="0" fontId="6" fillId="0" borderId="78" xfId="0" applyFont="1" applyFill="1" applyBorder="1" applyAlignment="1">
      <alignment horizontal="left" vertical="center" wrapText="1" indent="2"/>
    </xf>
    <xf numFmtId="166" fontId="6" fillId="0" borderId="79" xfId="0" applyNumberFormat="1" applyFont="1" applyFill="1" applyBorder="1" applyAlignment="1">
      <alignment vertical="center"/>
    </xf>
    <xf numFmtId="166" fontId="6" fillId="0" borderId="80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horizontal="left" vertical="center" wrapText="1" indent="2"/>
    </xf>
    <xf numFmtId="166" fontId="6" fillId="0" borderId="81" xfId="0" applyNumberFormat="1" applyFont="1" applyFill="1" applyBorder="1" applyAlignment="1">
      <alignment vertical="center"/>
    </xf>
    <xf numFmtId="166" fontId="6" fillId="0" borderId="82" xfId="0" applyNumberFormat="1" applyFont="1" applyFill="1" applyBorder="1" applyAlignment="1">
      <alignment vertical="center"/>
    </xf>
    <xf numFmtId="0" fontId="6" fillId="0" borderId="83" xfId="0" applyFont="1" applyFill="1" applyBorder="1" applyAlignment="1">
      <alignment horizontal="left" vertical="center" indent="1"/>
    </xf>
    <xf numFmtId="49" fontId="6" fillId="0" borderId="84" xfId="0" applyNumberFormat="1" applyFont="1" applyFill="1" applyBorder="1" applyAlignment="1">
      <alignment horizontal="right" vertical="center"/>
    </xf>
    <xf numFmtId="0" fontId="6" fillId="0" borderId="85" xfId="0" applyFont="1" applyFill="1" applyBorder="1" applyAlignment="1">
      <alignment horizontal="left" vertical="center" wrapText="1" indent="2"/>
    </xf>
    <xf numFmtId="166" fontId="6" fillId="0" borderId="86" xfId="0" applyNumberFormat="1" applyFont="1" applyFill="1" applyBorder="1" applyAlignment="1">
      <alignment vertical="center"/>
    </xf>
    <xf numFmtId="166" fontId="6" fillId="0" borderId="87" xfId="0" applyNumberFormat="1" applyFont="1" applyFill="1" applyBorder="1" applyAlignment="1">
      <alignment vertical="center"/>
    </xf>
    <xf numFmtId="167" fontId="11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0" fillId="0" borderId="60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vertical="center"/>
    </xf>
    <xf numFmtId="0" fontId="6" fillId="0" borderId="88" xfId="0" applyFont="1" applyFill="1" applyBorder="1" applyAlignment="1">
      <alignment horizontal="left" vertical="center" indent="1"/>
    </xf>
    <xf numFmtId="166" fontId="6" fillId="0" borderId="89" xfId="0" applyNumberFormat="1" applyFont="1" applyFill="1" applyBorder="1" applyAlignment="1">
      <alignment vertical="center"/>
    </xf>
    <xf numFmtId="0" fontId="3" fillId="0" borderId="90" xfId="0" applyFont="1" applyFill="1" applyBorder="1" applyAlignment="1">
      <alignment horizontal="left" vertical="center" indent="1"/>
    </xf>
    <xf numFmtId="165" fontId="3" fillId="0" borderId="91" xfId="0" applyNumberFormat="1" applyFont="1" applyFill="1" applyBorder="1" applyAlignment="1">
      <alignment vertical="center"/>
    </xf>
    <xf numFmtId="165" fontId="3" fillId="0" borderId="69" xfId="0" applyNumberFormat="1" applyFont="1" applyFill="1" applyBorder="1" applyAlignment="1">
      <alignment horizontal="center" vertical="center" wrapText="1"/>
    </xf>
    <xf numFmtId="165" fontId="3" fillId="0" borderId="68" xfId="0" applyNumberFormat="1" applyFont="1" applyFill="1" applyBorder="1" applyAlignment="1">
      <alignment horizontal="center" vertical="center" wrapText="1"/>
    </xf>
    <xf numFmtId="165" fontId="3" fillId="0" borderId="67" xfId="0" applyNumberFormat="1" applyFont="1" applyFill="1" applyBorder="1" applyAlignment="1">
      <alignment horizontal="center" vertical="center" wrapText="1"/>
    </xf>
    <xf numFmtId="165" fontId="3" fillId="0" borderId="42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64" xfId="0" applyNumberFormat="1" applyFont="1" applyFill="1" applyBorder="1" applyAlignment="1">
      <alignment horizontal="center" vertical="center" wrapText="1"/>
    </xf>
    <xf numFmtId="0" fontId="0" fillId="0" borderId="60" xfId="0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10" fillId="0" borderId="0" xfId="3" applyFont="1" applyFill="1" applyAlignment="1">
      <alignment horizontal="center" vertical="center"/>
    </xf>
  </cellXfs>
  <cellStyles count="4">
    <cellStyle name="Excel_BuiltIn_Rossz 1" xfId="2"/>
    <cellStyle name="Ezres" xfId="3" builtinId="3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75"/>
  <sheetViews>
    <sheetView tabSelected="1" zoomScale="70" zoomScaleNormal="70" zoomScaleSheetLayoutView="70" zoomScalePageLayoutView="5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BG54" sqref="BG54"/>
    </sheetView>
  </sheetViews>
  <sheetFormatPr defaultRowHeight="12.75" outlineLevelRow="1" outlineLevelCol="1" x14ac:dyDescent="0.2"/>
  <cols>
    <col min="1" max="1" width="3.42578125" style="91" customWidth="1"/>
    <col min="2" max="2" width="8.28515625" style="4" customWidth="1"/>
    <col min="3" max="3" width="4.28515625" style="3" customWidth="1"/>
    <col min="4" max="4" width="40.85546875" style="4" customWidth="1"/>
    <col min="5" max="6" width="15.5703125" style="5" customWidth="1"/>
    <col min="7" max="7" width="11.42578125" style="5" customWidth="1"/>
    <col min="8" max="8" width="15.5703125" style="5" customWidth="1"/>
    <col min="9" max="10" width="15.5703125" style="5" hidden="1" customWidth="1" outlineLevel="1"/>
    <col min="11" max="11" width="11.85546875" style="5" hidden="1" customWidth="1" outlineLevel="1"/>
    <col min="12" max="12" width="15.5703125" style="5" hidden="1" customWidth="1" outlineLevel="1"/>
    <col min="13" max="13" width="15.5703125" style="5" hidden="1" customWidth="1" outlineLevel="1" collapsed="1"/>
    <col min="14" max="14" width="15.5703125" style="5" hidden="1" customWidth="1" outlineLevel="1"/>
    <col min="15" max="15" width="11.28515625" style="5" hidden="1" customWidth="1" outlineLevel="1"/>
    <col min="16" max="22" width="15.5703125" style="5" hidden="1" customWidth="1" outlineLevel="1"/>
    <col min="23" max="23" width="11.5703125" style="5" hidden="1" customWidth="1" outlineLevel="1"/>
    <col min="24" max="30" width="15.5703125" style="5" hidden="1" customWidth="1" outlineLevel="1"/>
    <col min="31" max="31" width="11.5703125" style="5" hidden="1" customWidth="1" outlineLevel="1"/>
    <col min="32" max="36" width="15.5703125" style="5" hidden="1" customWidth="1" outlineLevel="1"/>
    <col min="37" max="37" width="15.5703125" style="5" hidden="1" customWidth="1" outlineLevel="1" collapsed="1"/>
    <col min="38" max="38" width="15.5703125" style="5" hidden="1" customWidth="1" outlineLevel="1"/>
    <col min="39" max="39" width="11.5703125" style="5" hidden="1" customWidth="1" outlineLevel="1"/>
    <col min="40" max="46" width="15.5703125" style="5" hidden="1" customWidth="1" outlineLevel="1"/>
    <col min="47" max="47" width="11.5703125" style="5" hidden="1" customWidth="1" outlineLevel="1"/>
    <col min="48" max="52" width="15.5703125" style="5" hidden="1" customWidth="1" outlineLevel="1"/>
    <col min="53" max="53" width="15.5703125" style="5" customWidth="1" collapsed="1"/>
    <col min="54" max="54" width="15.5703125" style="5" customWidth="1"/>
    <col min="55" max="55" width="11.5703125" style="5" customWidth="1"/>
    <col min="56" max="56" width="15.5703125" style="5" customWidth="1"/>
    <col min="57" max="16384" width="9.140625" style="5"/>
  </cols>
  <sheetData>
    <row r="1" spans="1:57" ht="20.25" x14ac:dyDescent="0.2">
      <c r="A1" s="1"/>
      <c r="B1" s="2"/>
      <c r="P1" s="105" t="s">
        <v>42</v>
      </c>
      <c r="X1" s="105" t="s">
        <v>42</v>
      </c>
      <c r="AF1" s="105" t="s">
        <v>42</v>
      </c>
      <c r="AN1" s="105"/>
      <c r="AV1" s="105" t="s">
        <v>42</v>
      </c>
      <c r="BD1" s="105" t="s">
        <v>42</v>
      </c>
    </row>
    <row r="2" spans="1:57" ht="15.75" x14ac:dyDescent="0.2">
      <c r="A2" s="1"/>
      <c r="B2" s="2"/>
      <c r="P2" s="105" t="s">
        <v>50</v>
      </c>
      <c r="X2" s="105" t="s">
        <v>50</v>
      </c>
      <c r="AF2" s="105" t="s">
        <v>50</v>
      </c>
      <c r="AN2" s="105"/>
      <c r="AV2" s="105" t="s">
        <v>50</v>
      </c>
      <c r="BD2" s="105" t="s">
        <v>50</v>
      </c>
    </row>
    <row r="3" spans="1:57" ht="36.75" customHeight="1" x14ac:dyDescent="0.2">
      <c r="A3" s="1"/>
      <c r="B3" s="129" t="s">
        <v>31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</row>
    <row r="4" spans="1:57" ht="18" customHeight="1" x14ac:dyDescent="0.2">
      <c r="A4" s="1"/>
      <c r="B4" s="2"/>
      <c r="H4" s="6"/>
      <c r="P4" s="6" t="s">
        <v>30</v>
      </c>
      <c r="T4" s="6" t="s">
        <v>30</v>
      </c>
      <c r="X4" s="6" t="s">
        <v>30</v>
      </c>
      <c r="AB4" s="6" t="s">
        <v>30</v>
      </c>
      <c r="AF4" s="6" t="s">
        <v>30</v>
      </c>
      <c r="AJ4" s="6" t="s">
        <v>30</v>
      </c>
      <c r="AN4" s="6" t="s">
        <v>30</v>
      </c>
      <c r="AR4" s="6" t="s">
        <v>30</v>
      </c>
      <c r="AV4" s="6" t="s">
        <v>30</v>
      </c>
      <c r="AZ4" s="6" t="s">
        <v>30</v>
      </c>
      <c r="BD4" s="6" t="s">
        <v>30</v>
      </c>
    </row>
    <row r="5" spans="1:57" ht="23.25" customHeight="1" x14ac:dyDescent="0.2">
      <c r="A5" s="7"/>
      <c r="B5" s="120" t="s">
        <v>29</v>
      </c>
      <c r="C5" s="121"/>
      <c r="D5" s="122"/>
      <c r="E5" s="113" t="s">
        <v>34</v>
      </c>
      <c r="F5" s="114"/>
      <c r="G5" s="114"/>
      <c r="H5" s="115"/>
      <c r="I5" s="113" t="s">
        <v>39</v>
      </c>
      <c r="J5" s="114"/>
      <c r="K5" s="114"/>
      <c r="L5" s="115"/>
      <c r="M5" s="113" t="s">
        <v>43</v>
      </c>
      <c r="N5" s="114"/>
      <c r="O5" s="114"/>
      <c r="P5" s="115"/>
      <c r="Q5" s="113" t="s">
        <v>39</v>
      </c>
      <c r="R5" s="114"/>
      <c r="S5" s="114"/>
      <c r="T5" s="115"/>
      <c r="U5" s="113" t="s">
        <v>40</v>
      </c>
      <c r="V5" s="114"/>
      <c r="W5" s="114"/>
      <c r="X5" s="115"/>
      <c r="Y5" s="113" t="s">
        <v>39</v>
      </c>
      <c r="Z5" s="114"/>
      <c r="AA5" s="114"/>
      <c r="AB5" s="115"/>
      <c r="AC5" s="113" t="s">
        <v>40</v>
      </c>
      <c r="AD5" s="114"/>
      <c r="AE5" s="114"/>
      <c r="AF5" s="115"/>
      <c r="AG5" s="113" t="s">
        <v>39</v>
      </c>
      <c r="AH5" s="114"/>
      <c r="AI5" s="114"/>
      <c r="AJ5" s="115"/>
      <c r="AK5" s="113" t="s">
        <v>46</v>
      </c>
      <c r="AL5" s="114"/>
      <c r="AM5" s="114"/>
      <c r="AN5" s="115"/>
      <c r="AO5" s="113" t="s">
        <v>39</v>
      </c>
      <c r="AP5" s="114"/>
      <c r="AQ5" s="114"/>
      <c r="AR5" s="115"/>
      <c r="AS5" s="113" t="s">
        <v>49</v>
      </c>
      <c r="AT5" s="114"/>
      <c r="AU5" s="114"/>
      <c r="AV5" s="115"/>
      <c r="AW5" s="113" t="s">
        <v>39</v>
      </c>
      <c r="AX5" s="114"/>
      <c r="AY5" s="114"/>
      <c r="AZ5" s="115"/>
      <c r="BA5" s="113" t="s">
        <v>40</v>
      </c>
      <c r="BB5" s="114"/>
      <c r="BC5" s="114"/>
      <c r="BD5" s="115"/>
      <c r="BE5" s="8"/>
    </row>
    <row r="6" spans="1:57" ht="14.25" customHeight="1" x14ac:dyDescent="0.2">
      <c r="A6" s="7"/>
      <c r="B6" s="123"/>
      <c r="C6" s="124"/>
      <c r="D6" s="125"/>
      <c r="E6" s="116"/>
      <c r="F6" s="117"/>
      <c r="G6" s="117"/>
      <c r="H6" s="118"/>
      <c r="I6" s="116" t="s">
        <v>24</v>
      </c>
      <c r="J6" s="117"/>
      <c r="K6" s="117"/>
      <c r="L6" s="118"/>
      <c r="M6" s="116"/>
      <c r="N6" s="117"/>
      <c r="O6" s="117"/>
      <c r="P6" s="118"/>
      <c r="Q6" s="116" t="s">
        <v>41</v>
      </c>
      <c r="R6" s="117"/>
      <c r="S6" s="117"/>
      <c r="T6" s="118"/>
      <c r="U6" s="116"/>
      <c r="V6" s="117"/>
      <c r="W6" s="117"/>
      <c r="X6" s="118"/>
      <c r="Y6" s="116" t="s">
        <v>45</v>
      </c>
      <c r="Z6" s="117"/>
      <c r="AA6" s="117"/>
      <c r="AB6" s="118"/>
      <c r="AC6" s="116"/>
      <c r="AD6" s="117"/>
      <c r="AE6" s="117"/>
      <c r="AF6" s="118"/>
      <c r="AG6" s="116">
        <v>4</v>
      </c>
      <c r="AH6" s="117"/>
      <c r="AI6" s="117"/>
      <c r="AJ6" s="118"/>
      <c r="AK6" s="116"/>
      <c r="AL6" s="117"/>
      <c r="AM6" s="117"/>
      <c r="AN6" s="118"/>
      <c r="AO6" s="116" t="s">
        <v>47</v>
      </c>
      <c r="AP6" s="117"/>
      <c r="AQ6" s="117"/>
      <c r="AR6" s="118"/>
      <c r="AS6" s="116"/>
      <c r="AT6" s="117"/>
      <c r="AU6" s="117"/>
      <c r="AV6" s="118"/>
      <c r="AW6" s="116" t="s">
        <v>48</v>
      </c>
      <c r="AX6" s="117"/>
      <c r="AY6" s="117"/>
      <c r="AZ6" s="118"/>
      <c r="BA6" s="116"/>
      <c r="BB6" s="117"/>
      <c r="BC6" s="117"/>
      <c r="BD6" s="118"/>
    </row>
    <row r="7" spans="1:57" ht="25.5" customHeight="1" x14ac:dyDescent="0.2">
      <c r="A7" s="7"/>
      <c r="B7" s="126"/>
      <c r="C7" s="127"/>
      <c r="D7" s="128"/>
      <c r="E7" s="9" t="s">
        <v>28</v>
      </c>
      <c r="F7" s="9" t="s">
        <v>27</v>
      </c>
      <c r="G7" s="9" t="s">
        <v>26</v>
      </c>
      <c r="H7" s="10" t="s">
        <v>25</v>
      </c>
      <c r="I7" s="9" t="s">
        <v>28</v>
      </c>
      <c r="J7" s="9" t="s">
        <v>27</v>
      </c>
      <c r="K7" s="9" t="s">
        <v>26</v>
      </c>
      <c r="L7" s="10" t="s">
        <v>25</v>
      </c>
      <c r="M7" s="9" t="s">
        <v>28</v>
      </c>
      <c r="N7" s="9" t="s">
        <v>27</v>
      </c>
      <c r="O7" s="9" t="s">
        <v>26</v>
      </c>
      <c r="P7" s="10" t="s">
        <v>25</v>
      </c>
      <c r="Q7" s="9" t="s">
        <v>28</v>
      </c>
      <c r="R7" s="9" t="s">
        <v>27</v>
      </c>
      <c r="S7" s="9" t="s">
        <v>26</v>
      </c>
      <c r="T7" s="10" t="s">
        <v>25</v>
      </c>
      <c r="U7" s="9" t="s">
        <v>28</v>
      </c>
      <c r="V7" s="9" t="s">
        <v>27</v>
      </c>
      <c r="W7" s="9" t="s">
        <v>26</v>
      </c>
      <c r="X7" s="10" t="s">
        <v>25</v>
      </c>
      <c r="Y7" s="9" t="s">
        <v>28</v>
      </c>
      <c r="Z7" s="9" t="s">
        <v>27</v>
      </c>
      <c r="AA7" s="9" t="s">
        <v>26</v>
      </c>
      <c r="AB7" s="10" t="s">
        <v>25</v>
      </c>
      <c r="AC7" s="9" t="s">
        <v>28</v>
      </c>
      <c r="AD7" s="9" t="s">
        <v>27</v>
      </c>
      <c r="AE7" s="9" t="s">
        <v>26</v>
      </c>
      <c r="AF7" s="10" t="s">
        <v>25</v>
      </c>
      <c r="AG7" s="9" t="s">
        <v>28</v>
      </c>
      <c r="AH7" s="9" t="s">
        <v>27</v>
      </c>
      <c r="AI7" s="9" t="s">
        <v>26</v>
      </c>
      <c r="AJ7" s="10" t="s">
        <v>25</v>
      </c>
      <c r="AK7" s="9" t="s">
        <v>28</v>
      </c>
      <c r="AL7" s="9" t="s">
        <v>27</v>
      </c>
      <c r="AM7" s="9" t="s">
        <v>26</v>
      </c>
      <c r="AN7" s="10" t="s">
        <v>25</v>
      </c>
      <c r="AO7" s="9" t="s">
        <v>28</v>
      </c>
      <c r="AP7" s="9" t="s">
        <v>27</v>
      </c>
      <c r="AQ7" s="9" t="s">
        <v>26</v>
      </c>
      <c r="AR7" s="10" t="s">
        <v>25</v>
      </c>
      <c r="AS7" s="9" t="s">
        <v>28</v>
      </c>
      <c r="AT7" s="9" t="s">
        <v>27</v>
      </c>
      <c r="AU7" s="9" t="s">
        <v>26</v>
      </c>
      <c r="AV7" s="10" t="s">
        <v>25</v>
      </c>
      <c r="AW7" s="9" t="s">
        <v>28</v>
      </c>
      <c r="AX7" s="9" t="s">
        <v>27</v>
      </c>
      <c r="AY7" s="9" t="s">
        <v>26</v>
      </c>
      <c r="AZ7" s="10" t="s">
        <v>25</v>
      </c>
      <c r="BA7" s="9" t="s">
        <v>28</v>
      </c>
      <c r="BB7" s="9" t="s">
        <v>27</v>
      </c>
      <c r="BC7" s="9" t="s">
        <v>26</v>
      </c>
      <c r="BD7" s="10" t="s">
        <v>25</v>
      </c>
    </row>
    <row r="8" spans="1:57" ht="15" x14ac:dyDescent="0.2">
      <c r="A8" s="7"/>
      <c r="B8" s="119" t="s">
        <v>24</v>
      </c>
      <c r="C8" s="119"/>
      <c r="D8" s="107">
        <v>2</v>
      </c>
      <c r="E8" s="11">
        <v>3</v>
      </c>
      <c r="F8" s="12">
        <v>4</v>
      </c>
      <c r="G8" s="11">
        <v>5</v>
      </c>
      <c r="H8" s="12">
        <v>6</v>
      </c>
      <c r="I8" s="11"/>
      <c r="J8" s="12"/>
      <c r="K8" s="11"/>
      <c r="L8" s="12"/>
      <c r="M8" s="11">
        <v>7</v>
      </c>
      <c r="N8" s="12">
        <v>8</v>
      </c>
      <c r="O8" s="11">
        <v>9</v>
      </c>
      <c r="P8" s="13">
        <v>10</v>
      </c>
      <c r="Q8" s="11"/>
      <c r="R8" s="12"/>
      <c r="S8" s="11"/>
      <c r="T8" s="12"/>
      <c r="U8" s="11">
        <v>3</v>
      </c>
      <c r="V8" s="12">
        <v>4</v>
      </c>
      <c r="W8" s="11">
        <v>5</v>
      </c>
      <c r="X8" s="13">
        <v>6</v>
      </c>
      <c r="Y8" s="11"/>
      <c r="Z8" s="12"/>
      <c r="AA8" s="11"/>
      <c r="AB8" s="12"/>
      <c r="AC8" s="11">
        <v>3</v>
      </c>
      <c r="AD8" s="12">
        <v>4</v>
      </c>
      <c r="AE8" s="11">
        <v>5</v>
      </c>
      <c r="AF8" s="13">
        <v>6</v>
      </c>
      <c r="AG8" s="11"/>
      <c r="AH8" s="12"/>
      <c r="AI8" s="11"/>
      <c r="AJ8" s="12"/>
      <c r="AK8" s="11">
        <v>3</v>
      </c>
      <c r="AL8" s="12">
        <v>4</v>
      </c>
      <c r="AM8" s="11">
        <v>5</v>
      </c>
      <c r="AN8" s="13">
        <v>6</v>
      </c>
      <c r="AO8" s="11"/>
      <c r="AP8" s="12"/>
      <c r="AQ8" s="11"/>
      <c r="AR8" s="12"/>
      <c r="AS8" s="11">
        <v>3</v>
      </c>
      <c r="AT8" s="12">
        <v>4</v>
      </c>
      <c r="AU8" s="11">
        <v>5</v>
      </c>
      <c r="AV8" s="13">
        <v>6</v>
      </c>
      <c r="AW8" s="11"/>
      <c r="AX8" s="12"/>
      <c r="AY8" s="11"/>
      <c r="AZ8" s="12"/>
      <c r="BA8" s="11">
        <v>3</v>
      </c>
      <c r="BB8" s="12">
        <v>4</v>
      </c>
      <c r="BC8" s="11">
        <v>5</v>
      </c>
      <c r="BD8" s="13">
        <v>6</v>
      </c>
    </row>
    <row r="9" spans="1:57" s="19" customFormat="1" ht="27" customHeight="1" x14ac:dyDescent="0.2">
      <c r="A9" s="7"/>
      <c r="B9" s="14" t="s">
        <v>23</v>
      </c>
      <c r="C9" s="15"/>
      <c r="D9" s="16"/>
      <c r="E9" s="17">
        <f>+E10+E11</f>
        <v>2277717</v>
      </c>
      <c r="F9" s="17">
        <f>+F10+F11</f>
        <v>79441</v>
      </c>
      <c r="G9" s="17">
        <f>+G10+G11</f>
        <v>0</v>
      </c>
      <c r="H9" s="17">
        <f t="shared" ref="H9:H26" si="0">+G9+F9+E9</f>
        <v>2357158</v>
      </c>
      <c r="I9" s="17">
        <f>+I10+I11</f>
        <v>-179242</v>
      </c>
      <c r="J9" s="17">
        <f>+J10+J11</f>
        <v>0</v>
      </c>
      <c r="K9" s="17">
        <f>+K10+K11</f>
        <v>0</v>
      </c>
      <c r="L9" s="17">
        <f t="shared" ref="L9:L26" si="1">+K9+J9+I9</f>
        <v>-179242</v>
      </c>
      <c r="M9" s="17">
        <f t="shared" ref="M9:M26" si="2">+I9+E9</f>
        <v>2098475</v>
      </c>
      <c r="N9" s="17">
        <f t="shared" ref="N9:N26" si="3">+J9+F9</f>
        <v>79441</v>
      </c>
      <c r="O9" s="17">
        <f t="shared" ref="O9:O26" si="4">+K9+G9</f>
        <v>0</v>
      </c>
      <c r="P9" s="18">
        <f t="shared" ref="P9:P26" si="5">+O9+N9+M9</f>
        <v>2177916</v>
      </c>
      <c r="Q9" s="17">
        <f>+Q10+Q11</f>
        <v>-96724</v>
      </c>
      <c r="R9" s="17">
        <f>+R10+R11</f>
        <v>0</v>
      </c>
      <c r="S9" s="17">
        <f>+S10+S11</f>
        <v>0</v>
      </c>
      <c r="T9" s="17">
        <f t="shared" ref="T9:T26" si="6">+S9+R9+Q9</f>
        <v>-96724</v>
      </c>
      <c r="U9" s="17">
        <f t="shared" ref="U9:U10" si="7">+Q9+M9</f>
        <v>2001751</v>
      </c>
      <c r="V9" s="17">
        <f t="shared" ref="V9:V10" si="8">+R9+N9</f>
        <v>79441</v>
      </c>
      <c r="W9" s="17">
        <f t="shared" ref="W9:W26" si="9">+S9+O9</f>
        <v>0</v>
      </c>
      <c r="X9" s="18">
        <f t="shared" ref="X9:X26" si="10">+W9+V9+U9</f>
        <v>2081192</v>
      </c>
      <c r="Y9" s="17">
        <f>+Y10+Y11</f>
        <v>-554907</v>
      </c>
      <c r="Z9" s="17">
        <f>+Z10+Z11</f>
        <v>-14300</v>
      </c>
      <c r="AA9" s="17">
        <f>+AA10+AA11</f>
        <v>0</v>
      </c>
      <c r="AB9" s="17">
        <f t="shared" ref="AB9:AB26" si="11">+AA9+Z9+Y9</f>
        <v>-569207</v>
      </c>
      <c r="AC9" s="17">
        <f t="shared" ref="AC9:AC10" si="12">+Y9+U9</f>
        <v>1446844</v>
      </c>
      <c r="AD9" s="17">
        <f t="shared" ref="AD9:AD10" si="13">+Z9+V9</f>
        <v>65141</v>
      </c>
      <c r="AE9" s="17">
        <f t="shared" ref="AE9:AE10" si="14">+AA9+W9</f>
        <v>0</v>
      </c>
      <c r="AF9" s="18">
        <f t="shared" ref="AF9:AF26" si="15">+AE9+AD9+AC9</f>
        <v>1511985</v>
      </c>
      <c r="AG9" s="17">
        <f>+AG10+AG11</f>
        <v>-641588</v>
      </c>
      <c r="AH9" s="17">
        <f>+AH10+AH11</f>
        <v>-64794</v>
      </c>
      <c r="AI9" s="17">
        <f>+AI10+AI11</f>
        <v>0</v>
      </c>
      <c r="AJ9" s="17">
        <f t="shared" ref="AJ9:AJ26" si="16">+AI9+AH9+AG9</f>
        <v>-706382</v>
      </c>
      <c r="AK9" s="17">
        <f t="shared" ref="AK9:AK10" si="17">+AG9+AC9</f>
        <v>805256</v>
      </c>
      <c r="AL9" s="17">
        <f t="shared" ref="AL9:AL10" si="18">+AH9+AD9</f>
        <v>347</v>
      </c>
      <c r="AM9" s="17">
        <f t="shared" ref="AM9:AM10" si="19">+AI9+AE9</f>
        <v>0</v>
      </c>
      <c r="AN9" s="18">
        <f t="shared" ref="AN9:AN26" si="20">+AM9+AL9+AK9</f>
        <v>805603</v>
      </c>
      <c r="AO9" s="17">
        <f>+AO10+AO11</f>
        <v>-133995</v>
      </c>
      <c r="AP9" s="17">
        <f>+AP10+AP11</f>
        <v>0</v>
      </c>
      <c r="AQ9" s="17">
        <f>+AQ10+AQ11</f>
        <v>0</v>
      </c>
      <c r="AR9" s="17">
        <f t="shared" ref="AR9:AR26" si="21">+AQ9+AP9+AO9</f>
        <v>-133995</v>
      </c>
      <c r="AS9" s="17">
        <f t="shared" ref="AS9:AS10" si="22">+AO9+AK9</f>
        <v>671261</v>
      </c>
      <c r="AT9" s="17">
        <f t="shared" ref="AT9:AT10" si="23">+AP9+AL9</f>
        <v>347</v>
      </c>
      <c r="AU9" s="17">
        <f t="shared" ref="AU9:AU10" si="24">+AQ9+AM9</f>
        <v>0</v>
      </c>
      <c r="AV9" s="18">
        <f t="shared" ref="AV9:AV26" si="25">+AU9+AT9+AS9</f>
        <v>671608</v>
      </c>
      <c r="AW9" s="17">
        <f>+AW10+AW11</f>
        <v>-6363</v>
      </c>
      <c r="AX9" s="17">
        <f>+AX10+AX11</f>
        <v>0</v>
      </c>
      <c r="AY9" s="17">
        <f>+AY10+AY11</f>
        <v>0</v>
      </c>
      <c r="AZ9" s="17">
        <f t="shared" ref="AZ9:AZ26" si="26">+AY9+AX9+AW9</f>
        <v>-6363</v>
      </c>
      <c r="BA9" s="17">
        <f t="shared" ref="BA9:BA10" si="27">+AW9+AS9</f>
        <v>664898</v>
      </c>
      <c r="BB9" s="17">
        <f t="shared" ref="BB9:BB10" si="28">+AX9+AT9</f>
        <v>347</v>
      </c>
      <c r="BC9" s="17">
        <f t="shared" ref="BC9:BC10" si="29">+AY9+AU9</f>
        <v>0</v>
      </c>
      <c r="BD9" s="18">
        <f t="shared" ref="BD9:BD26" si="30">+BC9+BB9+BA9</f>
        <v>665245</v>
      </c>
    </row>
    <row r="10" spans="1:57" s="19" customFormat="1" ht="27" customHeight="1" x14ac:dyDescent="0.2">
      <c r="A10" s="7"/>
      <c r="B10" s="20" t="s">
        <v>22</v>
      </c>
      <c r="C10" s="21" t="s">
        <v>1</v>
      </c>
      <c r="D10" s="22"/>
      <c r="E10" s="23">
        <v>100000</v>
      </c>
      <c r="F10" s="23">
        <v>0</v>
      </c>
      <c r="G10" s="23">
        <v>0</v>
      </c>
      <c r="H10" s="23">
        <f t="shared" si="0"/>
        <v>100000</v>
      </c>
      <c r="I10" s="23">
        <f>-1695-48260-6825-1196+55668+4813+2930+25218-4600-18923-1181-12258</f>
        <v>-6309</v>
      </c>
      <c r="J10" s="23">
        <v>0</v>
      </c>
      <c r="K10" s="23">
        <v>0</v>
      </c>
      <c r="L10" s="23">
        <f t="shared" si="1"/>
        <v>-6309</v>
      </c>
      <c r="M10" s="23">
        <f t="shared" si="2"/>
        <v>93691</v>
      </c>
      <c r="N10" s="23">
        <f t="shared" si="3"/>
        <v>0</v>
      </c>
      <c r="O10" s="23">
        <f t="shared" si="4"/>
        <v>0</v>
      </c>
      <c r="P10" s="24">
        <f t="shared" si="5"/>
        <v>93691</v>
      </c>
      <c r="Q10" s="23">
        <v>-1000</v>
      </c>
      <c r="R10" s="23">
        <v>0</v>
      </c>
      <c r="S10" s="23">
        <v>0</v>
      </c>
      <c r="T10" s="23">
        <f t="shared" si="6"/>
        <v>-1000</v>
      </c>
      <c r="U10" s="23">
        <f t="shared" si="7"/>
        <v>92691</v>
      </c>
      <c r="V10" s="23">
        <f t="shared" si="8"/>
        <v>0</v>
      </c>
      <c r="W10" s="23">
        <f t="shared" si="9"/>
        <v>0</v>
      </c>
      <c r="X10" s="24">
        <f t="shared" si="10"/>
        <v>92691</v>
      </c>
      <c r="Y10" s="23">
        <v>2196</v>
      </c>
      <c r="Z10" s="23">
        <v>0</v>
      </c>
      <c r="AA10" s="23">
        <v>0</v>
      </c>
      <c r="AB10" s="23">
        <f t="shared" si="11"/>
        <v>2196</v>
      </c>
      <c r="AC10" s="23">
        <f t="shared" si="12"/>
        <v>94887</v>
      </c>
      <c r="AD10" s="23">
        <f t="shared" si="13"/>
        <v>0</v>
      </c>
      <c r="AE10" s="23">
        <f t="shared" si="14"/>
        <v>0</v>
      </c>
      <c r="AF10" s="24">
        <f t="shared" si="15"/>
        <v>94887</v>
      </c>
      <c r="AG10" s="23">
        <f>-73482-15147-6258</f>
        <v>-94887</v>
      </c>
      <c r="AH10" s="23">
        <v>0</v>
      </c>
      <c r="AI10" s="23">
        <v>0</v>
      </c>
      <c r="AJ10" s="23">
        <f t="shared" si="16"/>
        <v>-94887</v>
      </c>
      <c r="AK10" s="23">
        <f t="shared" si="17"/>
        <v>0</v>
      </c>
      <c r="AL10" s="23">
        <f t="shared" si="18"/>
        <v>0</v>
      </c>
      <c r="AM10" s="23">
        <f t="shared" si="19"/>
        <v>0</v>
      </c>
      <c r="AN10" s="24">
        <f t="shared" si="20"/>
        <v>0</v>
      </c>
      <c r="AO10" s="23">
        <v>0</v>
      </c>
      <c r="AP10" s="23">
        <v>0</v>
      </c>
      <c r="AQ10" s="23">
        <v>0</v>
      </c>
      <c r="AR10" s="23">
        <f t="shared" si="21"/>
        <v>0</v>
      </c>
      <c r="AS10" s="23">
        <f t="shared" si="22"/>
        <v>0</v>
      </c>
      <c r="AT10" s="23">
        <f t="shared" si="23"/>
        <v>0</v>
      </c>
      <c r="AU10" s="23">
        <f t="shared" si="24"/>
        <v>0</v>
      </c>
      <c r="AV10" s="24">
        <f t="shared" si="25"/>
        <v>0</v>
      </c>
      <c r="AW10" s="23">
        <v>0</v>
      </c>
      <c r="AX10" s="23">
        <v>0</v>
      </c>
      <c r="AY10" s="23">
        <v>0</v>
      </c>
      <c r="AZ10" s="23">
        <f t="shared" si="26"/>
        <v>0</v>
      </c>
      <c r="BA10" s="23">
        <f t="shared" si="27"/>
        <v>0</v>
      </c>
      <c r="BB10" s="23">
        <f t="shared" si="28"/>
        <v>0</v>
      </c>
      <c r="BC10" s="23">
        <f t="shared" si="29"/>
        <v>0</v>
      </c>
      <c r="BD10" s="24">
        <f t="shared" si="30"/>
        <v>0</v>
      </c>
    </row>
    <row r="11" spans="1:57" s="19" customFormat="1" ht="27" customHeight="1" x14ac:dyDescent="0.2">
      <c r="A11" s="7"/>
      <c r="B11" s="20" t="s">
        <v>21</v>
      </c>
      <c r="C11" s="25" t="s">
        <v>0</v>
      </c>
      <c r="D11" s="26"/>
      <c r="E11" s="27">
        <f>SUM(E12:E26)</f>
        <v>2177717</v>
      </c>
      <c r="F11" s="27">
        <f>SUM(F12:F26)</f>
        <v>79441</v>
      </c>
      <c r="G11" s="27">
        <f>SUM(G12:G26)</f>
        <v>0</v>
      </c>
      <c r="H11" s="28">
        <f t="shared" si="0"/>
        <v>2257158</v>
      </c>
      <c r="I11" s="27">
        <f>SUM(I12:I26)</f>
        <v>-172933</v>
      </c>
      <c r="J11" s="27">
        <f>SUM(J12:J26)</f>
        <v>0</v>
      </c>
      <c r="K11" s="27">
        <f>SUM(K12:K26)</f>
        <v>0</v>
      </c>
      <c r="L11" s="28">
        <f t="shared" si="1"/>
        <v>-172933</v>
      </c>
      <c r="M11" s="27">
        <f t="shared" si="2"/>
        <v>2004784</v>
      </c>
      <c r="N11" s="27">
        <f t="shared" si="3"/>
        <v>79441</v>
      </c>
      <c r="O11" s="27">
        <f t="shared" si="4"/>
        <v>0</v>
      </c>
      <c r="P11" s="28">
        <f t="shared" si="5"/>
        <v>2084225</v>
      </c>
      <c r="Q11" s="27">
        <f>SUM(Q12:Q26)</f>
        <v>-95724</v>
      </c>
      <c r="R11" s="27">
        <f>SUM(R12:R26)</f>
        <v>0</v>
      </c>
      <c r="S11" s="27">
        <f>SUM(S12:S26)</f>
        <v>0</v>
      </c>
      <c r="T11" s="28">
        <f t="shared" si="6"/>
        <v>-95724</v>
      </c>
      <c r="U11" s="27">
        <f t="shared" ref="U11" si="31">SUM(U12:U26)</f>
        <v>1909060</v>
      </c>
      <c r="V11" s="27">
        <f t="shared" ref="V11" si="32">SUM(V12:V26)</f>
        <v>79441</v>
      </c>
      <c r="W11" s="27">
        <f t="shared" ref="W11" si="33">SUM(W12:W26)</f>
        <v>0</v>
      </c>
      <c r="X11" s="28">
        <f t="shared" si="10"/>
        <v>1988501</v>
      </c>
      <c r="Y11" s="27">
        <f>SUM(Y12:Y26)</f>
        <v>-557103</v>
      </c>
      <c r="Z11" s="27">
        <f>SUM(Z12:Z26)</f>
        <v>-14300</v>
      </c>
      <c r="AA11" s="27">
        <f>SUM(AA12:AA26)</f>
        <v>0</v>
      </c>
      <c r="AB11" s="28">
        <f t="shared" si="11"/>
        <v>-571403</v>
      </c>
      <c r="AC11" s="27">
        <f t="shared" ref="AC11:AE11" si="34">SUM(AC12:AC26)</f>
        <v>1351957</v>
      </c>
      <c r="AD11" s="27">
        <f t="shared" si="34"/>
        <v>65141</v>
      </c>
      <c r="AE11" s="27">
        <f t="shared" si="34"/>
        <v>0</v>
      </c>
      <c r="AF11" s="28">
        <f t="shared" si="15"/>
        <v>1417098</v>
      </c>
      <c r="AG11" s="27">
        <f>SUM(AG12:AG26)</f>
        <v>-546701</v>
      </c>
      <c r="AH11" s="27">
        <f>SUM(AH12:AH26)</f>
        <v>-64794</v>
      </c>
      <c r="AI11" s="27">
        <f>SUM(AI12:AI26)</f>
        <v>0</v>
      </c>
      <c r="AJ11" s="28">
        <f t="shared" si="16"/>
        <v>-611495</v>
      </c>
      <c r="AK11" s="27">
        <f t="shared" ref="AK11:AM11" si="35">SUM(AK12:AK26)</f>
        <v>805256</v>
      </c>
      <c r="AL11" s="27">
        <f t="shared" si="35"/>
        <v>347</v>
      </c>
      <c r="AM11" s="27">
        <f t="shared" si="35"/>
        <v>0</v>
      </c>
      <c r="AN11" s="28">
        <f t="shared" si="20"/>
        <v>805603</v>
      </c>
      <c r="AO11" s="27">
        <f>SUM(AO12:AO26)</f>
        <v>-133995</v>
      </c>
      <c r="AP11" s="27">
        <f>SUM(AP12:AP26)</f>
        <v>0</v>
      </c>
      <c r="AQ11" s="27">
        <f>SUM(AQ12:AQ26)</f>
        <v>0</v>
      </c>
      <c r="AR11" s="28">
        <f t="shared" si="21"/>
        <v>-133995</v>
      </c>
      <c r="AS11" s="27">
        <f t="shared" ref="AS11:AU11" si="36">SUM(AS12:AS26)</f>
        <v>671261</v>
      </c>
      <c r="AT11" s="27">
        <f t="shared" si="36"/>
        <v>347</v>
      </c>
      <c r="AU11" s="27">
        <f t="shared" si="36"/>
        <v>0</v>
      </c>
      <c r="AV11" s="28">
        <f t="shared" si="25"/>
        <v>671608</v>
      </c>
      <c r="AW11" s="27">
        <f>SUM(AW12:AW26)</f>
        <v>-6363</v>
      </c>
      <c r="AX11" s="27">
        <f>SUM(AX12:AX26)</f>
        <v>0</v>
      </c>
      <c r="AY11" s="27">
        <f>SUM(AY12:AY26)</f>
        <v>0</v>
      </c>
      <c r="AZ11" s="28">
        <f t="shared" si="26"/>
        <v>-6363</v>
      </c>
      <c r="BA11" s="27">
        <f t="shared" ref="BA11:BC11" si="37">SUM(BA12:BA26)</f>
        <v>664898</v>
      </c>
      <c r="BB11" s="27">
        <f t="shared" si="37"/>
        <v>347</v>
      </c>
      <c r="BC11" s="27">
        <f t="shared" si="37"/>
        <v>0</v>
      </c>
      <c r="BD11" s="28">
        <f t="shared" si="30"/>
        <v>665245</v>
      </c>
    </row>
    <row r="12" spans="1:57" s="29" customFormat="1" ht="25.5" customHeight="1" x14ac:dyDescent="0.2">
      <c r="A12" s="7"/>
      <c r="B12" s="92"/>
      <c r="C12" s="93" t="s">
        <v>20</v>
      </c>
      <c r="D12" s="94" t="s">
        <v>19</v>
      </c>
      <c r="E12" s="95">
        <v>982661</v>
      </c>
      <c r="F12" s="95">
        <v>0</v>
      </c>
      <c r="G12" s="95">
        <v>0</v>
      </c>
      <c r="H12" s="96">
        <f t="shared" si="0"/>
        <v>982661</v>
      </c>
      <c r="I12" s="95"/>
      <c r="J12" s="95"/>
      <c r="K12" s="95"/>
      <c r="L12" s="96">
        <f t="shared" si="1"/>
        <v>0</v>
      </c>
      <c r="M12" s="95">
        <f t="shared" si="2"/>
        <v>982661</v>
      </c>
      <c r="N12" s="95">
        <f t="shared" si="3"/>
        <v>0</v>
      </c>
      <c r="O12" s="95">
        <f t="shared" si="4"/>
        <v>0</v>
      </c>
      <c r="P12" s="96">
        <f t="shared" si="5"/>
        <v>982661</v>
      </c>
      <c r="Q12" s="95">
        <f>-367289+367289</f>
        <v>0</v>
      </c>
      <c r="R12" s="95"/>
      <c r="S12" s="95"/>
      <c r="T12" s="96">
        <f t="shared" si="6"/>
        <v>0</v>
      </c>
      <c r="U12" s="95">
        <f t="shared" ref="U12:U26" si="38">+Q12+M12</f>
        <v>982661</v>
      </c>
      <c r="V12" s="95">
        <f t="shared" ref="V12:V26" si="39">+R12+N12</f>
        <v>0</v>
      </c>
      <c r="W12" s="95">
        <f t="shared" si="9"/>
        <v>0</v>
      </c>
      <c r="X12" s="96">
        <f t="shared" si="10"/>
        <v>982661</v>
      </c>
      <c r="Y12" s="95">
        <f>-367289+367289</f>
        <v>0</v>
      </c>
      <c r="Z12" s="95"/>
      <c r="AA12" s="95"/>
      <c r="AB12" s="96">
        <f t="shared" si="11"/>
        <v>0</v>
      </c>
      <c r="AC12" s="95">
        <f t="shared" ref="AC12:AC26" si="40">+Y12+U12</f>
        <v>982661</v>
      </c>
      <c r="AD12" s="95">
        <f t="shared" ref="AD12:AD26" si="41">+Z12+V12</f>
        <v>0</v>
      </c>
      <c r="AE12" s="95">
        <f t="shared" ref="AE12:AE26" si="42">+AA12+W12</f>
        <v>0</v>
      </c>
      <c r="AF12" s="96">
        <f t="shared" si="15"/>
        <v>982661</v>
      </c>
      <c r="AG12" s="95">
        <f>-367289+367289-6100-133192-39030</f>
        <v>-178322</v>
      </c>
      <c r="AH12" s="95"/>
      <c r="AI12" s="95"/>
      <c r="AJ12" s="96">
        <f t="shared" si="16"/>
        <v>-178322</v>
      </c>
      <c r="AK12" s="95">
        <f t="shared" ref="AK12:AK26" si="43">+AG12+AC12</f>
        <v>804339</v>
      </c>
      <c r="AL12" s="95">
        <f t="shared" ref="AL12:AL26" si="44">+AH12+AD12</f>
        <v>0</v>
      </c>
      <c r="AM12" s="95">
        <f t="shared" ref="AM12:AM26" si="45">+AI12+AE12</f>
        <v>0</v>
      </c>
      <c r="AN12" s="96">
        <f t="shared" si="20"/>
        <v>804339</v>
      </c>
      <c r="AO12" s="95">
        <f>-131500-2495</f>
        <v>-133995</v>
      </c>
      <c r="AP12" s="95">
        <v>0</v>
      </c>
      <c r="AQ12" s="95">
        <v>0</v>
      </c>
      <c r="AR12" s="96">
        <f t="shared" si="21"/>
        <v>-133995</v>
      </c>
      <c r="AS12" s="95">
        <f t="shared" ref="AS12:AS26" si="46">+AO12+AK12</f>
        <v>670344</v>
      </c>
      <c r="AT12" s="95">
        <f t="shared" ref="AT12:AT26" si="47">+AP12+AL12</f>
        <v>0</v>
      </c>
      <c r="AU12" s="95">
        <f t="shared" ref="AU12:AU26" si="48">+AQ12+AM12</f>
        <v>0</v>
      </c>
      <c r="AV12" s="96">
        <f t="shared" si="25"/>
        <v>670344</v>
      </c>
      <c r="AW12" s="95">
        <f>-4000-12966+9981</f>
        <v>-6985</v>
      </c>
      <c r="AX12" s="95">
        <v>0</v>
      </c>
      <c r="AY12" s="95">
        <v>0</v>
      </c>
      <c r="AZ12" s="96">
        <f t="shared" si="26"/>
        <v>-6985</v>
      </c>
      <c r="BA12" s="95">
        <f t="shared" ref="BA12:BA26" si="49">+AW12+AS12</f>
        <v>663359</v>
      </c>
      <c r="BB12" s="95">
        <f t="shared" ref="BB12:BB26" si="50">+AX12+AT12</f>
        <v>0</v>
      </c>
      <c r="BC12" s="95">
        <f t="shared" ref="BC12:BC26" si="51">+AY12+AU12</f>
        <v>0</v>
      </c>
      <c r="BD12" s="96">
        <f t="shared" si="30"/>
        <v>663359</v>
      </c>
    </row>
    <row r="13" spans="1:57" s="29" customFormat="1" ht="25.5" customHeight="1" x14ac:dyDescent="0.2">
      <c r="A13" s="1"/>
      <c r="B13" s="30"/>
      <c r="C13" s="31" t="s">
        <v>18</v>
      </c>
      <c r="D13" s="32" t="s">
        <v>16</v>
      </c>
      <c r="E13" s="33">
        <v>1195056</v>
      </c>
      <c r="F13" s="33">
        <v>0</v>
      </c>
      <c r="G13" s="33">
        <v>0</v>
      </c>
      <c r="H13" s="34">
        <f t="shared" si="0"/>
        <v>1195056</v>
      </c>
      <c r="I13" s="33">
        <f>-4620-2496-127669+3000-18292+784-7400-7874-5363-3003</f>
        <v>-172933</v>
      </c>
      <c r="J13" s="33"/>
      <c r="K13" s="33"/>
      <c r="L13" s="34">
        <f t="shared" si="1"/>
        <v>-172933</v>
      </c>
      <c r="M13" s="33">
        <f t="shared" si="2"/>
        <v>1022123</v>
      </c>
      <c r="N13" s="33">
        <f t="shared" si="3"/>
        <v>0</v>
      </c>
      <c r="O13" s="33">
        <f t="shared" si="4"/>
        <v>0</v>
      </c>
      <c r="P13" s="34">
        <f t="shared" si="5"/>
        <v>1022123</v>
      </c>
      <c r="Q13" s="33">
        <f>-38074-56650-1000</f>
        <v>-95724</v>
      </c>
      <c r="R13" s="33"/>
      <c r="S13" s="33"/>
      <c r="T13" s="34">
        <f t="shared" si="6"/>
        <v>-95724</v>
      </c>
      <c r="U13" s="33">
        <f t="shared" si="38"/>
        <v>926399</v>
      </c>
      <c r="V13" s="33">
        <f t="shared" si="39"/>
        <v>0</v>
      </c>
      <c r="W13" s="33">
        <f t="shared" si="9"/>
        <v>0</v>
      </c>
      <c r="X13" s="34">
        <f t="shared" si="10"/>
        <v>926399</v>
      </c>
      <c r="Y13" s="33">
        <f>-34095-30564-177000-194448-159803-34019+71536+700+590</f>
        <v>-557103</v>
      </c>
      <c r="Z13" s="33"/>
      <c r="AA13" s="33"/>
      <c r="AB13" s="34">
        <f t="shared" si="11"/>
        <v>-557103</v>
      </c>
      <c r="AC13" s="33">
        <f t="shared" si="40"/>
        <v>369296</v>
      </c>
      <c r="AD13" s="33">
        <f t="shared" si="41"/>
        <v>0</v>
      </c>
      <c r="AE13" s="33">
        <f t="shared" si="42"/>
        <v>0</v>
      </c>
      <c r="AF13" s="34">
        <f t="shared" si="15"/>
        <v>369296</v>
      </c>
      <c r="AG13" s="33">
        <f>-135000-98120-136176+917</f>
        <v>-368379</v>
      </c>
      <c r="AH13" s="33"/>
      <c r="AI13" s="33"/>
      <c r="AJ13" s="34">
        <f t="shared" si="16"/>
        <v>-368379</v>
      </c>
      <c r="AK13" s="33">
        <f t="shared" si="43"/>
        <v>917</v>
      </c>
      <c r="AL13" s="33">
        <f t="shared" si="44"/>
        <v>0</v>
      </c>
      <c r="AM13" s="33">
        <f t="shared" si="45"/>
        <v>0</v>
      </c>
      <c r="AN13" s="34">
        <f t="shared" si="20"/>
        <v>917</v>
      </c>
      <c r="AO13" s="33">
        <v>0</v>
      </c>
      <c r="AP13" s="33">
        <v>0</v>
      </c>
      <c r="AQ13" s="33">
        <v>0</v>
      </c>
      <c r="AR13" s="34">
        <f t="shared" si="21"/>
        <v>0</v>
      </c>
      <c r="AS13" s="33">
        <f t="shared" si="46"/>
        <v>917</v>
      </c>
      <c r="AT13" s="33">
        <f t="shared" si="47"/>
        <v>0</v>
      </c>
      <c r="AU13" s="33">
        <f t="shared" si="48"/>
        <v>0</v>
      </c>
      <c r="AV13" s="34">
        <f t="shared" si="25"/>
        <v>917</v>
      </c>
      <c r="AW13" s="33">
        <v>622</v>
      </c>
      <c r="AX13" s="33">
        <v>0</v>
      </c>
      <c r="AY13" s="33">
        <v>0</v>
      </c>
      <c r="AZ13" s="34">
        <f t="shared" si="26"/>
        <v>622</v>
      </c>
      <c r="BA13" s="33">
        <f t="shared" si="49"/>
        <v>1539</v>
      </c>
      <c r="BB13" s="33">
        <f t="shared" si="50"/>
        <v>0</v>
      </c>
      <c r="BC13" s="33">
        <f t="shared" si="51"/>
        <v>0</v>
      </c>
      <c r="BD13" s="34">
        <f t="shared" si="30"/>
        <v>1539</v>
      </c>
    </row>
    <row r="14" spans="1:57" s="29" customFormat="1" ht="25.5" customHeight="1" x14ac:dyDescent="0.2">
      <c r="A14" s="1"/>
      <c r="B14" s="30"/>
      <c r="C14" s="31" t="s">
        <v>17</v>
      </c>
      <c r="D14" s="32" t="s">
        <v>38</v>
      </c>
      <c r="E14" s="33">
        <v>0</v>
      </c>
      <c r="F14" s="33">
        <v>0</v>
      </c>
      <c r="G14" s="33">
        <v>0</v>
      </c>
      <c r="H14" s="34">
        <f t="shared" si="0"/>
        <v>0</v>
      </c>
      <c r="I14" s="33"/>
      <c r="J14" s="33"/>
      <c r="K14" s="33"/>
      <c r="L14" s="34">
        <f t="shared" si="1"/>
        <v>0</v>
      </c>
      <c r="M14" s="33">
        <f t="shared" si="2"/>
        <v>0</v>
      </c>
      <c r="N14" s="33">
        <f t="shared" si="3"/>
        <v>0</v>
      </c>
      <c r="O14" s="33">
        <f t="shared" si="4"/>
        <v>0</v>
      </c>
      <c r="P14" s="34">
        <f t="shared" si="5"/>
        <v>0</v>
      </c>
      <c r="Q14" s="33"/>
      <c r="R14" s="33"/>
      <c r="S14" s="33"/>
      <c r="T14" s="34">
        <f t="shared" si="6"/>
        <v>0</v>
      </c>
      <c r="U14" s="33">
        <f t="shared" si="38"/>
        <v>0</v>
      </c>
      <c r="V14" s="33">
        <f t="shared" si="39"/>
        <v>0</v>
      </c>
      <c r="W14" s="33">
        <f t="shared" si="9"/>
        <v>0</v>
      </c>
      <c r="X14" s="34">
        <f t="shared" si="10"/>
        <v>0</v>
      </c>
      <c r="Y14" s="33"/>
      <c r="Z14" s="33"/>
      <c r="AA14" s="33"/>
      <c r="AB14" s="34">
        <f t="shared" si="11"/>
        <v>0</v>
      </c>
      <c r="AC14" s="33">
        <f t="shared" si="40"/>
        <v>0</v>
      </c>
      <c r="AD14" s="33">
        <f t="shared" si="41"/>
        <v>0</v>
      </c>
      <c r="AE14" s="33">
        <f t="shared" si="42"/>
        <v>0</v>
      </c>
      <c r="AF14" s="34">
        <f t="shared" si="15"/>
        <v>0</v>
      </c>
      <c r="AG14" s="33"/>
      <c r="AH14" s="33"/>
      <c r="AI14" s="33"/>
      <c r="AJ14" s="34">
        <f t="shared" si="16"/>
        <v>0</v>
      </c>
      <c r="AK14" s="33">
        <f t="shared" si="43"/>
        <v>0</v>
      </c>
      <c r="AL14" s="33">
        <f t="shared" si="44"/>
        <v>0</v>
      </c>
      <c r="AM14" s="33">
        <f t="shared" si="45"/>
        <v>0</v>
      </c>
      <c r="AN14" s="34">
        <f t="shared" si="20"/>
        <v>0</v>
      </c>
      <c r="AO14" s="33">
        <v>0</v>
      </c>
      <c r="AP14" s="33">
        <v>0</v>
      </c>
      <c r="AQ14" s="33">
        <v>0</v>
      </c>
      <c r="AR14" s="34">
        <f t="shared" si="21"/>
        <v>0</v>
      </c>
      <c r="AS14" s="33">
        <f t="shared" si="46"/>
        <v>0</v>
      </c>
      <c r="AT14" s="33">
        <f t="shared" si="47"/>
        <v>0</v>
      </c>
      <c r="AU14" s="33">
        <f t="shared" si="48"/>
        <v>0</v>
      </c>
      <c r="AV14" s="34">
        <f t="shared" si="25"/>
        <v>0</v>
      </c>
      <c r="AW14" s="33">
        <v>0</v>
      </c>
      <c r="AX14" s="33">
        <v>0</v>
      </c>
      <c r="AY14" s="33">
        <v>0</v>
      </c>
      <c r="AZ14" s="34">
        <f t="shared" si="26"/>
        <v>0</v>
      </c>
      <c r="BA14" s="33">
        <f t="shared" si="49"/>
        <v>0</v>
      </c>
      <c r="BB14" s="33">
        <f t="shared" si="50"/>
        <v>0</v>
      </c>
      <c r="BC14" s="33">
        <f t="shared" si="51"/>
        <v>0</v>
      </c>
      <c r="BD14" s="34">
        <f t="shared" si="30"/>
        <v>0</v>
      </c>
    </row>
    <row r="15" spans="1:57" s="29" customFormat="1" ht="25.5" customHeight="1" x14ac:dyDescent="0.2">
      <c r="A15" s="1"/>
      <c r="B15" s="35"/>
      <c r="C15" s="36" t="s">
        <v>33</v>
      </c>
      <c r="D15" s="37" t="s">
        <v>36</v>
      </c>
      <c r="E15" s="38">
        <v>0</v>
      </c>
      <c r="F15" s="38">
        <v>79441</v>
      </c>
      <c r="G15" s="38">
        <v>0</v>
      </c>
      <c r="H15" s="39">
        <f t="shared" si="0"/>
        <v>79441</v>
      </c>
      <c r="I15" s="38"/>
      <c r="J15" s="38"/>
      <c r="K15" s="38"/>
      <c r="L15" s="39">
        <f t="shared" si="1"/>
        <v>0</v>
      </c>
      <c r="M15" s="38">
        <f t="shared" si="2"/>
        <v>0</v>
      </c>
      <c r="N15" s="38">
        <f t="shared" si="3"/>
        <v>79441</v>
      </c>
      <c r="O15" s="38">
        <f t="shared" si="4"/>
        <v>0</v>
      </c>
      <c r="P15" s="39">
        <f t="shared" si="5"/>
        <v>79441</v>
      </c>
      <c r="Q15" s="38"/>
      <c r="R15" s="38"/>
      <c r="S15" s="38"/>
      <c r="T15" s="39">
        <f t="shared" si="6"/>
        <v>0</v>
      </c>
      <c r="U15" s="38">
        <f t="shared" si="38"/>
        <v>0</v>
      </c>
      <c r="V15" s="38">
        <f t="shared" si="39"/>
        <v>79441</v>
      </c>
      <c r="W15" s="38">
        <f t="shared" si="9"/>
        <v>0</v>
      </c>
      <c r="X15" s="39">
        <f t="shared" si="10"/>
        <v>79441</v>
      </c>
      <c r="Y15" s="38"/>
      <c r="Z15" s="38">
        <v>-14300</v>
      </c>
      <c r="AA15" s="38"/>
      <c r="AB15" s="39">
        <f t="shared" si="11"/>
        <v>-14300</v>
      </c>
      <c r="AC15" s="38">
        <f t="shared" si="40"/>
        <v>0</v>
      </c>
      <c r="AD15" s="38">
        <f t="shared" si="41"/>
        <v>65141</v>
      </c>
      <c r="AE15" s="38">
        <f t="shared" si="42"/>
        <v>0</v>
      </c>
      <c r="AF15" s="39">
        <f t="shared" si="15"/>
        <v>65141</v>
      </c>
      <c r="AG15" s="38"/>
      <c r="AH15" s="38">
        <f>-2000-4794-58000</f>
        <v>-64794</v>
      </c>
      <c r="AI15" s="38"/>
      <c r="AJ15" s="39">
        <f t="shared" si="16"/>
        <v>-64794</v>
      </c>
      <c r="AK15" s="38">
        <f t="shared" si="43"/>
        <v>0</v>
      </c>
      <c r="AL15" s="38">
        <f t="shared" si="44"/>
        <v>347</v>
      </c>
      <c r="AM15" s="38">
        <f t="shared" si="45"/>
        <v>0</v>
      </c>
      <c r="AN15" s="39">
        <f t="shared" si="20"/>
        <v>347</v>
      </c>
      <c r="AO15" s="38">
        <v>0</v>
      </c>
      <c r="AP15" s="38">
        <v>0</v>
      </c>
      <c r="AQ15" s="38">
        <v>0</v>
      </c>
      <c r="AR15" s="39">
        <f t="shared" si="21"/>
        <v>0</v>
      </c>
      <c r="AS15" s="38">
        <f t="shared" si="46"/>
        <v>0</v>
      </c>
      <c r="AT15" s="38">
        <f t="shared" si="47"/>
        <v>347</v>
      </c>
      <c r="AU15" s="38">
        <f t="shared" si="48"/>
        <v>0</v>
      </c>
      <c r="AV15" s="39">
        <f t="shared" si="25"/>
        <v>347</v>
      </c>
      <c r="AW15" s="38">
        <v>0</v>
      </c>
      <c r="AX15" s="38">
        <v>0</v>
      </c>
      <c r="AY15" s="38">
        <v>0</v>
      </c>
      <c r="AZ15" s="39">
        <f t="shared" si="26"/>
        <v>0</v>
      </c>
      <c r="BA15" s="38">
        <f t="shared" si="49"/>
        <v>0</v>
      </c>
      <c r="BB15" s="38">
        <f t="shared" si="50"/>
        <v>347</v>
      </c>
      <c r="BC15" s="38">
        <f t="shared" si="51"/>
        <v>0</v>
      </c>
      <c r="BD15" s="39">
        <f t="shared" si="30"/>
        <v>347</v>
      </c>
    </row>
    <row r="16" spans="1:57" s="29" customFormat="1" ht="22.5" hidden="1" customHeight="1" outlineLevel="1" x14ac:dyDescent="0.2">
      <c r="A16" s="1"/>
      <c r="B16" s="30"/>
      <c r="C16" s="31" t="s">
        <v>15</v>
      </c>
      <c r="D16" s="32"/>
      <c r="E16" s="33"/>
      <c r="F16" s="33"/>
      <c r="G16" s="33"/>
      <c r="H16" s="34">
        <f t="shared" si="0"/>
        <v>0</v>
      </c>
      <c r="I16" s="33"/>
      <c r="J16" s="33"/>
      <c r="K16" s="33"/>
      <c r="L16" s="34">
        <f t="shared" si="1"/>
        <v>0</v>
      </c>
      <c r="M16" s="33">
        <f t="shared" si="2"/>
        <v>0</v>
      </c>
      <c r="N16" s="33">
        <f t="shared" si="3"/>
        <v>0</v>
      </c>
      <c r="O16" s="33">
        <f t="shared" si="4"/>
        <v>0</v>
      </c>
      <c r="P16" s="34">
        <f t="shared" si="5"/>
        <v>0</v>
      </c>
      <c r="Q16" s="33"/>
      <c r="R16" s="33"/>
      <c r="S16" s="33"/>
      <c r="T16" s="34">
        <f t="shared" si="6"/>
        <v>0</v>
      </c>
      <c r="U16" s="33">
        <f t="shared" si="38"/>
        <v>0</v>
      </c>
      <c r="V16" s="33">
        <f t="shared" si="39"/>
        <v>0</v>
      </c>
      <c r="W16" s="33">
        <f t="shared" si="9"/>
        <v>0</v>
      </c>
      <c r="X16" s="34">
        <f t="shared" si="10"/>
        <v>0</v>
      </c>
      <c r="Y16" s="33"/>
      <c r="Z16" s="33"/>
      <c r="AA16" s="33"/>
      <c r="AB16" s="34">
        <f t="shared" si="11"/>
        <v>0</v>
      </c>
      <c r="AC16" s="33">
        <f t="shared" si="40"/>
        <v>0</v>
      </c>
      <c r="AD16" s="33">
        <f t="shared" si="41"/>
        <v>0</v>
      </c>
      <c r="AE16" s="33">
        <f t="shared" si="42"/>
        <v>0</v>
      </c>
      <c r="AF16" s="34">
        <f t="shared" si="15"/>
        <v>0</v>
      </c>
      <c r="AG16" s="33"/>
      <c r="AH16" s="33"/>
      <c r="AI16" s="33"/>
      <c r="AJ16" s="34">
        <f t="shared" si="16"/>
        <v>0</v>
      </c>
      <c r="AK16" s="33">
        <f t="shared" si="43"/>
        <v>0</v>
      </c>
      <c r="AL16" s="33">
        <f t="shared" si="44"/>
        <v>0</v>
      </c>
      <c r="AM16" s="33">
        <f t="shared" si="45"/>
        <v>0</v>
      </c>
      <c r="AN16" s="34">
        <f t="shared" si="20"/>
        <v>0</v>
      </c>
      <c r="AO16" s="33"/>
      <c r="AP16" s="33"/>
      <c r="AQ16" s="33"/>
      <c r="AR16" s="34">
        <f t="shared" si="21"/>
        <v>0</v>
      </c>
      <c r="AS16" s="33">
        <f t="shared" si="46"/>
        <v>0</v>
      </c>
      <c r="AT16" s="33">
        <f t="shared" si="47"/>
        <v>0</v>
      </c>
      <c r="AU16" s="33">
        <f t="shared" si="48"/>
        <v>0</v>
      </c>
      <c r="AV16" s="34">
        <f t="shared" si="25"/>
        <v>0</v>
      </c>
      <c r="AW16" s="33"/>
      <c r="AX16" s="33"/>
      <c r="AY16" s="33"/>
      <c r="AZ16" s="34">
        <f t="shared" si="26"/>
        <v>0</v>
      </c>
      <c r="BA16" s="33">
        <f t="shared" si="49"/>
        <v>0</v>
      </c>
      <c r="BB16" s="33">
        <f t="shared" si="50"/>
        <v>0</v>
      </c>
      <c r="BC16" s="33">
        <f t="shared" si="51"/>
        <v>0</v>
      </c>
      <c r="BD16" s="34">
        <f t="shared" si="30"/>
        <v>0</v>
      </c>
    </row>
    <row r="17" spans="1:56" s="29" customFormat="1" ht="22.5" hidden="1" customHeight="1" outlineLevel="1" x14ac:dyDescent="0.2">
      <c r="A17" s="1"/>
      <c r="B17" s="30"/>
      <c r="C17" s="31" t="s">
        <v>14</v>
      </c>
      <c r="D17" s="32"/>
      <c r="E17" s="33">
        <v>0</v>
      </c>
      <c r="F17" s="33">
        <v>0</v>
      </c>
      <c r="G17" s="33"/>
      <c r="H17" s="34">
        <f t="shared" si="0"/>
        <v>0</v>
      </c>
      <c r="I17" s="33">
        <v>0</v>
      </c>
      <c r="J17" s="33">
        <v>0</v>
      </c>
      <c r="K17" s="33"/>
      <c r="L17" s="34">
        <f t="shared" si="1"/>
        <v>0</v>
      </c>
      <c r="M17" s="33">
        <f t="shared" si="2"/>
        <v>0</v>
      </c>
      <c r="N17" s="33">
        <f t="shared" si="3"/>
        <v>0</v>
      </c>
      <c r="O17" s="33">
        <f t="shared" si="4"/>
        <v>0</v>
      </c>
      <c r="P17" s="34">
        <f t="shared" si="5"/>
        <v>0</v>
      </c>
      <c r="Q17" s="33">
        <v>0</v>
      </c>
      <c r="R17" s="33">
        <v>0</v>
      </c>
      <c r="S17" s="33"/>
      <c r="T17" s="34">
        <f t="shared" si="6"/>
        <v>0</v>
      </c>
      <c r="U17" s="33">
        <f t="shared" si="38"/>
        <v>0</v>
      </c>
      <c r="V17" s="33">
        <f t="shared" si="39"/>
        <v>0</v>
      </c>
      <c r="W17" s="33">
        <f t="shared" si="9"/>
        <v>0</v>
      </c>
      <c r="X17" s="34">
        <f t="shared" si="10"/>
        <v>0</v>
      </c>
      <c r="Y17" s="33">
        <v>0</v>
      </c>
      <c r="Z17" s="33">
        <v>0</v>
      </c>
      <c r="AA17" s="33"/>
      <c r="AB17" s="34">
        <f t="shared" si="11"/>
        <v>0</v>
      </c>
      <c r="AC17" s="33">
        <f t="shared" si="40"/>
        <v>0</v>
      </c>
      <c r="AD17" s="33">
        <f t="shared" si="41"/>
        <v>0</v>
      </c>
      <c r="AE17" s="33">
        <f t="shared" si="42"/>
        <v>0</v>
      </c>
      <c r="AF17" s="34">
        <f t="shared" si="15"/>
        <v>0</v>
      </c>
      <c r="AG17" s="33">
        <v>0</v>
      </c>
      <c r="AH17" s="33">
        <v>0</v>
      </c>
      <c r="AI17" s="33"/>
      <c r="AJ17" s="34">
        <f t="shared" si="16"/>
        <v>0</v>
      </c>
      <c r="AK17" s="33">
        <f t="shared" si="43"/>
        <v>0</v>
      </c>
      <c r="AL17" s="33">
        <f t="shared" si="44"/>
        <v>0</v>
      </c>
      <c r="AM17" s="33">
        <f t="shared" si="45"/>
        <v>0</v>
      </c>
      <c r="AN17" s="34">
        <f t="shared" si="20"/>
        <v>0</v>
      </c>
      <c r="AO17" s="33">
        <v>0</v>
      </c>
      <c r="AP17" s="33">
        <v>0</v>
      </c>
      <c r="AQ17" s="33"/>
      <c r="AR17" s="34">
        <f t="shared" si="21"/>
        <v>0</v>
      </c>
      <c r="AS17" s="33">
        <f t="shared" si="46"/>
        <v>0</v>
      </c>
      <c r="AT17" s="33">
        <f t="shared" si="47"/>
        <v>0</v>
      </c>
      <c r="AU17" s="33">
        <f t="shared" si="48"/>
        <v>0</v>
      </c>
      <c r="AV17" s="34">
        <f t="shared" si="25"/>
        <v>0</v>
      </c>
      <c r="AW17" s="33">
        <v>0</v>
      </c>
      <c r="AX17" s="33">
        <v>0</v>
      </c>
      <c r="AY17" s="33"/>
      <c r="AZ17" s="34">
        <f t="shared" si="26"/>
        <v>0</v>
      </c>
      <c r="BA17" s="33">
        <f t="shared" si="49"/>
        <v>0</v>
      </c>
      <c r="BB17" s="33">
        <f t="shared" si="50"/>
        <v>0</v>
      </c>
      <c r="BC17" s="33">
        <f t="shared" si="51"/>
        <v>0</v>
      </c>
      <c r="BD17" s="34">
        <f t="shared" si="30"/>
        <v>0</v>
      </c>
    </row>
    <row r="18" spans="1:56" s="29" customFormat="1" ht="22.5" hidden="1" customHeight="1" outlineLevel="1" x14ac:dyDescent="0.2">
      <c r="A18" s="1"/>
      <c r="B18" s="30"/>
      <c r="C18" s="31" t="s">
        <v>13</v>
      </c>
      <c r="D18" s="32"/>
      <c r="E18" s="33">
        <v>0</v>
      </c>
      <c r="F18" s="33">
        <v>0</v>
      </c>
      <c r="G18" s="33"/>
      <c r="H18" s="34">
        <f t="shared" si="0"/>
        <v>0</v>
      </c>
      <c r="I18" s="33">
        <v>0</v>
      </c>
      <c r="J18" s="33">
        <v>0</v>
      </c>
      <c r="K18" s="33"/>
      <c r="L18" s="34">
        <f t="shared" si="1"/>
        <v>0</v>
      </c>
      <c r="M18" s="33">
        <f t="shared" si="2"/>
        <v>0</v>
      </c>
      <c r="N18" s="33">
        <f t="shared" si="3"/>
        <v>0</v>
      </c>
      <c r="O18" s="33">
        <f t="shared" si="4"/>
        <v>0</v>
      </c>
      <c r="P18" s="34">
        <f t="shared" si="5"/>
        <v>0</v>
      </c>
      <c r="Q18" s="33">
        <v>0</v>
      </c>
      <c r="R18" s="33">
        <v>0</v>
      </c>
      <c r="S18" s="33"/>
      <c r="T18" s="34">
        <f t="shared" si="6"/>
        <v>0</v>
      </c>
      <c r="U18" s="33">
        <f t="shared" si="38"/>
        <v>0</v>
      </c>
      <c r="V18" s="33">
        <f t="shared" si="39"/>
        <v>0</v>
      </c>
      <c r="W18" s="33">
        <f t="shared" si="9"/>
        <v>0</v>
      </c>
      <c r="X18" s="34">
        <f t="shared" si="10"/>
        <v>0</v>
      </c>
      <c r="Y18" s="33">
        <v>0</v>
      </c>
      <c r="Z18" s="33">
        <v>0</v>
      </c>
      <c r="AA18" s="33"/>
      <c r="AB18" s="34">
        <f t="shared" si="11"/>
        <v>0</v>
      </c>
      <c r="AC18" s="33">
        <f t="shared" si="40"/>
        <v>0</v>
      </c>
      <c r="AD18" s="33">
        <f t="shared" si="41"/>
        <v>0</v>
      </c>
      <c r="AE18" s="33">
        <f t="shared" si="42"/>
        <v>0</v>
      </c>
      <c r="AF18" s="34">
        <f t="shared" si="15"/>
        <v>0</v>
      </c>
      <c r="AG18" s="33">
        <v>0</v>
      </c>
      <c r="AH18" s="33">
        <v>0</v>
      </c>
      <c r="AI18" s="33"/>
      <c r="AJ18" s="34">
        <f t="shared" si="16"/>
        <v>0</v>
      </c>
      <c r="AK18" s="33">
        <f t="shared" si="43"/>
        <v>0</v>
      </c>
      <c r="AL18" s="33">
        <f t="shared" si="44"/>
        <v>0</v>
      </c>
      <c r="AM18" s="33">
        <f t="shared" si="45"/>
        <v>0</v>
      </c>
      <c r="AN18" s="34">
        <f t="shared" si="20"/>
        <v>0</v>
      </c>
      <c r="AO18" s="33">
        <v>0</v>
      </c>
      <c r="AP18" s="33">
        <v>0</v>
      </c>
      <c r="AQ18" s="33"/>
      <c r="AR18" s="34">
        <f t="shared" si="21"/>
        <v>0</v>
      </c>
      <c r="AS18" s="33">
        <f t="shared" si="46"/>
        <v>0</v>
      </c>
      <c r="AT18" s="33">
        <f t="shared" si="47"/>
        <v>0</v>
      </c>
      <c r="AU18" s="33">
        <f t="shared" si="48"/>
        <v>0</v>
      </c>
      <c r="AV18" s="34">
        <f t="shared" si="25"/>
        <v>0</v>
      </c>
      <c r="AW18" s="33">
        <v>0</v>
      </c>
      <c r="AX18" s="33">
        <v>0</v>
      </c>
      <c r="AY18" s="33"/>
      <c r="AZ18" s="34">
        <f t="shared" si="26"/>
        <v>0</v>
      </c>
      <c r="BA18" s="33">
        <f t="shared" si="49"/>
        <v>0</v>
      </c>
      <c r="BB18" s="33">
        <f t="shared" si="50"/>
        <v>0</v>
      </c>
      <c r="BC18" s="33">
        <f t="shared" si="51"/>
        <v>0</v>
      </c>
      <c r="BD18" s="34">
        <f t="shared" si="30"/>
        <v>0</v>
      </c>
    </row>
    <row r="19" spans="1:56" s="29" customFormat="1" ht="22.5" hidden="1" customHeight="1" outlineLevel="1" x14ac:dyDescent="0.2">
      <c r="A19" s="1"/>
      <c r="B19" s="30"/>
      <c r="C19" s="31" t="s">
        <v>12</v>
      </c>
      <c r="D19" s="32"/>
      <c r="E19" s="33"/>
      <c r="F19" s="33"/>
      <c r="G19" s="33"/>
      <c r="H19" s="34">
        <f t="shared" si="0"/>
        <v>0</v>
      </c>
      <c r="I19" s="33"/>
      <c r="J19" s="33"/>
      <c r="K19" s="33"/>
      <c r="L19" s="34">
        <f t="shared" si="1"/>
        <v>0</v>
      </c>
      <c r="M19" s="33">
        <f t="shared" si="2"/>
        <v>0</v>
      </c>
      <c r="N19" s="33">
        <f t="shared" si="3"/>
        <v>0</v>
      </c>
      <c r="O19" s="33">
        <f t="shared" si="4"/>
        <v>0</v>
      </c>
      <c r="P19" s="34">
        <f t="shared" si="5"/>
        <v>0</v>
      </c>
      <c r="Q19" s="33"/>
      <c r="R19" s="33"/>
      <c r="S19" s="33"/>
      <c r="T19" s="34">
        <f t="shared" si="6"/>
        <v>0</v>
      </c>
      <c r="U19" s="33">
        <f t="shared" si="38"/>
        <v>0</v>
      </c>
      <c r="V19" s="33">
        <f t="shared" si="39"/>
        <v>0</v>
      </c>
      <c r="W19" s="33">
        <f t="shared" si="9"/>
        <v>0</v>
      </c>
      <c r="X19" s="34">
        <f t="shared" si="10"/>
        <v>0</v>
      </c>
      <c r="Y19" s="33"/>
      <c r="Z19" s="33"/>
      <c r="AA19" s="33"/>
      <c r="AB19" s="34">
        <f t="shared" si="11"/>
        <v>0</v>
      </c>
      <c r="AC19" s="33">
        <f t="shared" si="40"/>
        <v>0</v>
      </c>
      <c r="AD19" s="33">
        <f t="shared" si="41"/>
        <v>0</v>
      </c>
      <c r="AE19" s="33">
        <f t="shared" si="42"/>
        <v>0</v>
      </c>
      <c r="AF19" s="34">
        <f t="shared" si="15"/>
        <v>0</v>
      </c>
      <c r="AG19" s="33"/>
      <c r="AH19" s="33"/>
      <c r="AI19" s="33"/>
      <c r="AJ19" s="34">
        <f t="shared" si="16"/>
        <v>0</v>
      </c>
      <c r="AK19" s="33">
        <f t="shared" si="43"/>
        <v>0</v>
      </c>
      <c r="AL19" s="33">
        <f t="shared" si="44"/>
        <v>0</v>
      </c>
      <c r="AM19" s="33">
        <f t="shared" si="45"/>
        <v>0</v>
      </c>
      <c r="AN19" s="34">
        <f t="shared" si="20"/>
        <v>0</v>
      </c>
      <c r="AO19" s="33"/>
      <c r="AP19" s="33"/>
      <c r="AQ19" s="33"/>
      <c r="AR19" s="34">
        <f t="shared" si="21"/>
        <v>0</v>
      </c>
      <c r="AS19" s="33">
        <f t="shared" si="46"/>
        <v>0</v>
      </c>
      <c r="AT19" s="33">
        <f t="shared" si="47"/>
        <v>0</v>
      </c>
      <c r="AU19" s="33">
        <f t="shared" si="48"/>
        <v>0</v>
      </c>
      <c r="AV19" s="34">
        <f t="shared" si="25"/>
        <v>0</v>
      </c>
      <c r="AW19" s="33"/>
      <c r="AX19" s="33"/>
      <c r="AY19" s="33"/>
      <c r="AZ19" s="34">
        <f t="shared" si="26"/>
        <v>0</v>
      </c>
      <c r="BA19" s="33">
        <f t="shared" si="49"/>
        <v>0</v>
      </c>
      <c r="BB19" s="33">
        <f t="shared" si="50"/>
        <v>0</v>
      </c>
      <c r="BC19" s="33">
        <f t="shared" si="51"/>
        <v>0</v>
      </c>
      <c r="BD19" s="34">
        <f t="shared" si="30"/>
        <v>0</v>
      </c>
    </row>
    <row r="20" spans="1:56" s="29" customFormat="1" ht="22.5" hidden="1" customHeight="1" outlineLevel="1" x14ac:dyDescent="0.2">
      <c r="A20" s="1"/>
      <c r="B20" s="30"/>
      <c r="C20" s="31" t="s">
        <v>11</v>
      </c>
      <c r="D20" s="32"/>
      <c r="E20" s="33"/>
      <c r="F20" s="33"/>
      <c r="G20" s="33"/>
      <c r="H20" s="34">
        <f t="shared" si="0"/>
        <v>0</v>
      </c>
      <c r="I20" s="33"/>
      <c r="J20" s="33"/>
      <c r="K20" s="33"/>
      <c r="L20" s="34">
        <f t="shared" si="1"/>
        <v>0</v>
      </c>
      <c r="M20" s="33">
        <f t="shared" si="2"/>
        <v>0</v>
      </c>
      <c r="N20" s="33">
        <f t="shared" si="3"/>
        <v>0</v>
      </c>
      <c r="O20" s="33">
        <f t="shared" si="4"/>
        <v>0</v>
      </c>
      <c r="P20" s="34">
        <f t="shared" si="5"/>
        <v>0</v>
      </c>
      <c r="Q20" s="33"/>
      <c r="R20" s="33"/>
      <c r="S20" s="33"/>
      <c r="T20" s="34">
        <f t="shared" si="6"/>
        <v>0</v>
      </c>
      <c r="U20" s="33">
        <f t="shared" si="38"/>
        <v>0</v>
      </c>
      <c r="V20" s="33">
        <f t="shared" si="39"/>
        <v>0</v>
      </c>
      <c r="W20" s="33">
        <f t="shared" si="9"/>
        <v>0</v>
      </c>
      <c r="X20" s="34">
        <f t="shared" si="10"/>
        <v>0</v>
      </c>
      <c r="Y20" s="33"/>
      <c r="Z20" s="33"/>
      <c r="AA20" s="33"/>
      <c r="AB20" s="34">
        <f t="shared" si="11"/>
        <v>0</v>
      </c>
      <c r="AC20" s="33">
        <f t="shared" si="40"/>
        <v>0</v>
      </c>
      <c r="AD20" s="33">
        <f t="shared" si="41"/>
        <v>0</v>
      </c>
      <c r="AE20" s="33">
        <f t="shared" si="42"/>
        <v>0</v>
      </c>
      <c r="AF20" s="34">
        <f t="shared" si="15"/>
        <v>0</v>
      </c>
      <c r="AG20" s="33"/>
      <c r="AH20" s="33"/>
      <c r="AI20" s="33"/>
      <c r="AJ20" s="34">
        <f t="shared" si="16"/>
        <v>0</v>
      </c>
      <c r="AK20" s="33">
        <f t="shared" si="43"/>
        <v>0</v>
      </c>
      <c r="AL20" s="33">
        <f t="shared" si="44"/>
        <v>0</v>
      </c>
      <c r="AM20" s="33">
        <f t="shared" si="45"/>
        <v>0</v>
      </c>
      <c r="AN20" s="34">
        <f t="shared" si="20"/>
        <v>0</v>
      </c>
      <c r="AO20" s="33"/>
      <c r="AP20" s="33"/>
      <c r="AQ20" s="33"/>
      <c r="AR20" s="34">
        <f t="shared" si="21"/>
        <v>0</v>
      </c>
      <c r="AS20" s="33">
        <f t="shared" si="46"/>
        <v>0</v>
      </c>
      <c r="AT20" s="33">
        <f t="shared" si="47"/>
        <v>0</v>
      </c>
      <c r="AU20" s="33">
        <f t="shared" si="48"/>
        <v>0</v>
      </c>
      <c r="AV20" s="34">
        <f t="shared" si="25"/>
        <v>0</v>
      </c>
      <c r="AW20" s="33"/>
      <c r="AX20" s="33"/>
      <c r="AY20" s="33"/>
      <c r="AZ20" s="34">
        <f t="shared" si="26"/>
        <v>0</v>
      </c>
      <c r="BA20" s="33">
        <f t="shared" si="49"/>
        <v>0</v>
      </c>
      <c r="BB20" s="33">
        <f t="shared" si="50"/>
        <v>0</v>
      </c>
      <c r="BC20" s="33">
        <f t="shared" si="51"/>
        <v>0</v>
      </c>
      <c r="BD20" s="34">
        <f t="shared" si="30"/>
        <v>0</v>
      </c>
    </row>
    <row r="21" spans="1:56" s="29" customFormat="1" ht="22.5" hidden="1" customHeight="1" outlineLevel="1" x14ac:dyDescent="0.2">
      <c r="A21" s="7"/>
      <c r="B21" s="30"/>
      <c r="C21" s="31" t="s">
        <v>10</v>
      </c>
      <c r="D21" s="32"/>
      <c r="E21" s="33"/>
      <c r="F21" s="33"/>
      <c r="G21" s="33"/>
      <c r="H21" s="33">
        <f t="shared" si="0"/>
        <v>0</v>
      </c>
      <c r="I21" s="33"/>
      <c r="J21" s="33"/>
      <c r="K21" s="33"/>
      <c r="L21" s="33">
        <f t="shared" si="1"/>
        <v>0</v>
      </c>
      <c r="M21" s="33">
        <f t="shared" si="2"/>
        <v>0</v>
      </c>
      <c r="N21" s="33">
        <f t="shared" si="3"/>
        <v>0</v>
      </c>
      <c r="O21" s="33">
        <f t="shared" si="4"/>
        <v>0</v>
      </c>
      <c r="P21" s="34">
        <f t="shared" si="5"/>
        <v>0</v>
      </c>
      <c r="Q21" s="33"/>
      <c r="R21" s="33"/>
      <c r="S21" s="33"/>
      <c r="T21" s="33">
        <f t="shared" si="6"/>
        <v>0</v>
      </c>
      <c r="U21" s="33">
        <f t="shared" si="38"/>
        <v>0</v>
      </c>
      <c r="V21" s="33">
        <f t="shared" si="39"/>
        <v>0</v>
      </c>
      <c r="W21" s="33">
        <f t="shared" si="9"/>
        <v>0</v>
      </c>
      <c r="X21" s="34">
        <f t="shared" si="10"/>
        <v>0</v>
      </c>
      <c r="Y21" s="33"/>
      <c r="Z21" s="33"/>
      <c r="AA21" s="33"/>
      <c r="AB21" s="33">
        <f t="shared" si="11"/>
        <v>0</v>
      </c>
      <c r="AC21" s="33">
        <f t="shared" si="40"/>
        <v>0</v>
      </c>
      <c r="AD21" s="33">
        <f t="shared" si="41"/>
        <v>0</v>
      </c>
      <c r="AE21" s="33">
        <f t="shared" si="42"/>
        <v>0</v>
      </c>
      <c r="AF21" s="34">
        <f t="shared" si="15"/>
        <v>0</v>
      </c>
      <c r="AG21" s="33"/>
      <c r="AH21" s="33"/>
      <c r="AI21" s="33"/>
      <c r="AJ21" s="33">
        <f t="shared" si="16"/>
        <v>0</v>
      </c>
      <c r="AK21" s="33">
        <f t="shared" si="43"/>
        <v>0</v>
      </c>
      <c r="AL21" s="33">
        <f t="shared" si="44"/>
        <v>0</v>
      </c>
      <c r="AM21" s="33">
        <f t="shared" si="45"/>
        <v>0</v>
      </c>
      <c r="AN21" s="34">
        <f t="shared" si="20"/>
        <v>0</v>
      </c>
      <c r="AO21" s="33"/>
      <c r="AP21" s="33"/>
      <c r="AQ21" s="33"/>
      <c r="AR21" s="33">
        <f t="shared" si="21"/>
        <v>0</v>
      </c>
      <c r="AS21" s="33">
        <f t="shared" si="46"/>
        <v>0</v>
      </c>
      <c r="AT21" s="33">
        <f t="shared" si="47"/>
        <v>0</v>
      </c>
      <c r="AU21" s="33">
        <f t="shared" si="48"/>
        <v>0</v>
      </c>
      <c r="AV21" s="34">
        <f t="shared" si="25"/>
        <v>0</v>
      </c>
      <c r="AW21" s="33"/>
      <c r="AX21" s="33"/>
      <c r="AY21" s="33"/>
      <c r="AZ21" s="33">
        <f t="shared" si="26"/>
        <v>0</v>
      </c>
      <c r="BA21" s="33">
        <f t="shared" si="49"/>
        <v>0</v>
      </c>
      <c r="BB21" s="33">
        <f t="shared" si="50"/>
        <v>0</v>
      </c>
      <c r="BC21" s="33">
        <f t="shared" si="51"/>
        <v>0</v>
      </c>
      <c r="BD21" s="34">
        <f t="shared" si="30"/>
        <v>0</v>
      </c>
    </row>
    <row r="22" spans="1:56" s="29" customFormat="1" ht="18.75" hidden="1" customHeight="1" outlineLevel="1" x14ac:dyDescent="0.2">
      <c r="A22" s="7"/>
      <c r="B22" s="30"/>
      <c r="C22" s="31"/>
      <c r="D22" s="32"/>
      <c r="E22" s="33"/>
      <c r="F22" s="33"/>
      <c r="G22" s="33"/>
      <c r="H22" s="33">
        <f t="shared" si="0"/>
        <v>0</v>
      </c>
      <c r="I22" s="33"/>
      <c r="J22" s="33"/>
      <c r="K22" s="33"/>
      <c r="L22" s="33">
        <f t="shared" si="1"/>
        <v>0</v>
      </c>
      <c r="M22" s="33">
        <f t="shared" si="2"/>
        <v>0</v>
      </c>
      <c r="N22" s="33">
        <f t="shared" si="3"/>
        <v>0</v>
      </c>
      <c r="O22" s="33">
        <f t="shared" si="4"/>
        <v>0</v>
      </c>
      <c r="P22" s="34">
        <f t="shared" si="5"/>
        <v>0</v>
      </c>
      <c r="Q22" s="33"/>
      <c r="R22" s="33"/>
      <c r="S22" s="33"/>
      <c r="T22" s="33">
        <f t="shared" si="6"/>
        <v>0</v>
      </c>
      <c r="U22" s="33">
        <f t="shared" si="38"/>
        <v>0</v>
      </c>
      <c r="V22" s="33">
        <f t="shared" si="39"/>
        <v>0</v>
      </c>
      <c r="W22" s="33">
        <f t="shared" si="9"/>
        <v>0</v>
      </c>
      <c r="X22" s="34">
        <f t="shared" si="10"/>
        <v>0</v>
      </c>
      <c r="Y22" s="33"/>
      <c r="Z22" s="33"/>
      <c r="AA22" s="33"/>
      <c r="AB22" s="33">
        <f t="shared" si="11"/>
        <v>0</v>
      </c>
      <c r="AC22" s="33">
        <f t="shared" si="40"/>
        <v>0</v>
      </c>
      <c r="AD22" s="33">
        <f t="shared" si="41"/>
        <v>0</v>
      </c>
      <c r="AE22" s="33">
        <f t="shared" si="42"/>
        <v>0</v>
      </c>
      <c r="AF22" s="34">
        <f t="shared" si="15"/>
        <v>0</v>
      </c>
      <c r="AG22" s="33"/>
      <c r="AH22" s="33"/>
      <c r="AI22" s="33"/>
      <c r="AJ22" s="33">
        <f t="shared" si="16"/>
        <v>0</v>
      </c>
      <c r="AK22" s="33">
        <f t="shared" si="43"/>
        <v>0</v>
      </c>
      <c r="AL22" s="33">
        <f t="shared" si="44"/>
        <v>0</v>
      </c>
      <c r="AM22" s="33">
        <f t="shared" si="45"/>
        <v>0</v>
      </c>
      <c r="AN22" s="34">
        <f t="shared" si="20"/>
        <v>0</v>
      </c>
      <c r="AO22" s="33"/>
      <c r="AP22" s="33"/>
      <c r="AQ22" s="33"/>
      <c r="AR22" s="33">
        <f t="shared" si="21"/>
        <v>0</v>
      </c>
      <c r="AS22" s="33">
        <f t="shared" si="46"/>
        <v>0</v>
      </c>
      <c r="AT22" s="33">
        <f t="shared" si="47"/>
        <v>0</v>
      </c>
      <c r="AU22" s="33">
        <f t="shared" si="48"/>
        <v>0</v>
      </c>
      <c r="AV22" s="34">
        <f t="shared" si="25"/>
        <v>0</v>
      </c>
      <c r="AW22" s="33"/>
      <c r="AX22" s="33"/>
      <c r="AY22" s="33"/>
      <c r="AZ22" s="33">
        <f t="shared" si="26"/>
        <v>0</v>
      </c>
      <c r="BA22" s="33">
        <f t="shared" si="49"/>
        <v>0</v>
      </c>
      <c r="BB22" s="33">
        <f t="shared" si="50"/>
        <v>0</v>
      </c>
      <c r="BC22" s="33">
        <f t="shared" si="51"/>
        <v>0</v>
      </c>
      <c r="BD22" s="34">
        <f t="shared" si="30"/>
        <v>0</v>
      </c>
    </row>
    <row r="23" spans="1:56" s="29" customFormat="1" ht="18.75" hidden="1" customHeight="1" outlineLevel="1" x14ac:dyDescent="0.2">
      <c r="A23" s="7"/>
      <c r="B23" s="54"/>
      <c r="C23" s="74"/>
      <c r="D23" s="97"/>
      <c r="E23" s="98"/>
      <c r="F23" s="98"/>
      <c r="G23" s="98"/>
      <c r="H23" s="98">
        <f t="shared" si="0"/>
        <v>0</v>
      </c>
      <c r="I23" s="98"/>
      <c r="J23" s="98"/>
      <c r="K23" s="98"/>
      <c r="L23" s="98">
        <f t="shared" si="1"/>
        <v>0</v>
      </c>
      <c r="M23" s="98">
        <f t="shared" si="2"/>
        <v>0</v>
      </c>
      <c r="N23" s="98">
        <f t="shared" si="3"/>
        <v>0</v>
      </c>
      <c r="O23" s="98">
        <f t="shared" si="4"/>
        <v>0</v>
      </c>
      <c r="P23" s="99">
        <f t="shared" si="5"/>
        <v>0</v>
      </c>
      <c r="Q23" s="98"/>
      <c r="R23" s="98"/>
      <c r="S23" s="98"/>
      <c r="T23" s="98">
        <f t="shared" si="6"/>
        <v>0</v>
      </c>
      <c r="U23" s="98">
        <f t="shared" si="38"/>
        <v>0</v>
      </c>
      <c r="V23" s="98">
        <f t="shared" si="39"/>
        <v>0</v>
      </c>
      <c r="W23" s="98">
        <f t="shared" si="9"/>
        <v>0</v>
      </c>
      <c r="X23" s="99">
        <f t="shared" si="10"/>
        <v>0</v>
      </c>
      <c r="Y23" s="98"/>
      <c r="Z23" s="98"/>
      <c r="AA23" s="98"/>
      <c r="AB23" s="98">
        <f t="shared" si="11"/>
        <v>0</v>
      </c>
      <c r="AC23" s="98">
        <f t="shared" si="40"/>
        <v>0</v>
      </c>
      <c r="AD23" s="98">
        <f t="shared" si="41"/>
        <v>0</v>
      </c>
      <c r="AE23" s="98">
        <f t="shared" si="42"/>
        <v>0</v>
      </c>
      <c r="AF23" s="99">
        <f t="shared" si="15"/>
        <v>0</v>
      </c>
      <c r="AG23" s="98"/>
      <c r="AH23" s="98"/>
      <c r="AI23" s="98"/>
      <c r="AJ23" s="98">
        <f t="shared" si="16"/>
        <v>0</v>
      </c>
      <c r="AK23" s="98">
        <f t="shared" si="43"/>
        <v>0</v>
      </c>
      <c r="AL23" s="98">
        <f t="shared" si="44"/>
        <v>0</v>
      </c>
      <c r="AM23" s="98">
        <f t="shared" si="45"/>
        <v>0</v>
      </c>
      <c r="AN23" s="99">
        <f t="shared" si="20"/>
        <v>0</v>
      </c>
      <c r="AO23" s="98"/>
      <c r="AP23" s="98"/>
      <c r="AQ23" s="98"/>
      <c r="AR23" s="98">
        <f t="shared" si="21"/>
        <v>0</v>
      </c>
      <c r="AS23" s="98">
        <f t="shared" si="46"/>
        <v>0</v>
      </c>
      <c r="AT23" s="98">
        <f t="shared" si="47"/>
        <v>0</v>
      </c>
      <c r="AU23" s="98">
        <f t="shared" si="48"/>
        <v>0</v>
      </c>
      <c r="AV23" s="99">
        <f t="shared" si="25"/>
        <v>0</v>
      </c>
      <c r="AW23" s="98"/>
      <c r="AX23" s="98"/>
      <c r="AY23" s="98"/>
      <c r="AZ23" s="98">
        <f t="shared" si="26"/>
        <v>0</v>
      </c>
      <c r="BA23" s="98">
        <f t="shared" si="49"/>
        <v>0</v>
      </c>
      <c r="BB23" s="98">
        <f t="shared" si="50"/>
        <v>0</v>
      </c>
      <c r="BC23" s="98">
        <f t="shared" si="51"/>
        <v>0</v>
      </c>
      <c r="BD23" s="99">
        <f t="shared" si="30"/>
        <v>0</v>
      </c>
    </row>
    <row r="24" spans="1:56" s="29" customFormat="1" ht="18.75" hidden="1" customHeight="1" outlineLevel="1" x14ac:dyDescent="0.2">
      <c r="A24" s="7"/>
      <c r="B24" s="46"/>
      <c r="C24" s="44"/>
      <c r="D24" s="40"/>
      <c r="E24" s="41"/>
      <c r="F24" s="41"/>
      <c r="G24" s="41"/>
      <c r="H24" s="41">
        <f t="shared" si="0"/>
        <v>0</v>
      </c>
      <c r="I24" s="41"/>
      <c r="J24" s="41"/>
      <c r="K24" s="41"/>
      <c r="L24" s="41">
        <f t="shared" si="1"/>
        <v>0</v>
      </c>
      <c r="M24" s="41">
        <f t="shared" si="2"/>
        <v>0</v>
      </c>
      <c r="N24" s="41">
        <f t="shared" si="3"/>
        <v>0</v>
      </c>
      <c r="O24" s="41">
        <f t="shared" si="4"/>
        <v>0</v>
      </c>
      <c r="P24" s="42">
        <f t="shared" si="5"/>
        <v>0</v>
      </c>
      <c r="Q24" s="41"/>
      <c r="R24" s="41"/>
      <c r="S24" s="41"/>
      <c r="T24" s="41">
        <f t="shared" si="6"/>
        <v>0</v>
      </c>
      <c r="U24" s="41">
        <f t="shared" si="38"/>
        <v>0</v>
      </c>
      <c r="V24" s="41">
        <f t="shared" si="39"/>
        <v>0</v>
      </c>
      <c r="W24" s="41">
        <f t="shared" si="9"/>
        <v>0</v>
      </c>
      <c r="X24" s="42">
        <f t="shared" si="10"/>
        <v>0</v>
      </c>
      <c r="Y24" s="41"/>
      <c r="Z24" s="41"/>
      <c r="AA24" s="41"/>
      <c r="AB24" s="41">
        <f t="shared" si="11"/>
        <v>0</v>
      </c>
      <c r="AC24" s="41">
        <f t="shared" si="40"/>
        <v>0</v>
      </c>
      <c r="AD24" s="41">
        <f t="shared" si="41"/>
        <v>0</v>
      </c>
      <c r="AE24" s="41">
        <f t="shared" si="42"/>
        <v>0</v>
      </c>
      <c r="AF24" s="42">
        <f t="shared" si="15"/>
        <v>0</v>
      </c>
      <c r="AG24" s="41"/>
      <c r="AH24" s="41"/>
      <c r="AI24" s="41"/>
      <c r="AJ24" s="41">
        <f t="shared" si="16"/>
        <v>0</v>
      </c>
      <c r="AK24" s="41">
        <f t="shared" si="43"/>
        <v>0</v>
      </c>
      <c r="AL24" s="41">
        <f t="shared" si="44"/>
        <v>0</v>
      </c>
      <c r="AM24" s="41">
        <f t="shared" si="45"/>
        <v>0</v>
      </c>
      <c r="AN24" s="42">
        <f t="shared" si="20"/>
        <v>0</v>
      </c>
      <c r="AO24" s="41"/>
      <c r="AP24" s="41"/>
      <c r="AQ24" s="41"/>
      <c r="AR24" s="41">
        <f t="shared" si="21"/>
        <v>0</v>
      </c>
      <c r="AS24" s="41">
        <f t="shared" si="46"/>
        <v>0</v>
      </c>
      <c r="AT24" s="41">
        <f t="shared" si="47"/>
        <v>0</v>
      </c>
      <c r="AU24" s="41">
        <f t="shared" si="48"/>
        <v>0</v>
      </c>
      <c r="AV24" s="42">
        <f t="shared" si="25"/>
        <v>0</v>
      </c>
      <c r="AW24" s="41"/>
      <c r="AX24" s="41"/>
      <c r="AY24" s="41"/>
      <c r="AZ24" s="41">
        <f t="shared" si="26"/>
        <v>0</v>
      </c>
      <c r="BA24" s="41">
        <f t="shared" si="49"/>
        <v>0</v>
      </c>
      <c r="BB24" s="41">
        <f t="shared" si="50"/>
        <v>0</v>
      </c>
      <c r="BC24" s="41">
        <f t="shared" si="51"/>
        <v>0</v>
      </c>
      <c r="BD24" s="42">
        <f t="shared" si="30"/>
        <v>0</v>
      </c>
    </row>
    <row r="25" spans="1:56" s="29" customFormat="1" ht="18.75" hidden="1" customHeight="1" outlineLevel="1" x14ac:dyDescent="0.2">
      <c r="A25" s="7"/>
      <c r="B25" s="43"/>
      <c r="C25" s="44"/>
      <c r="D25" s="45"/>
      <c r="E25" s="47"/>
      <c r="F25" s="47"/>
      <c r="G25" s="47"/>
      <c r="H25" s="47">
        <f t="shared" si="0"/>
        <v>0</v>
      </c>
      <c r="I25" s="47"/>
      <c r="J25" s="47"/>
      <c r="K25" s="47"/>
      <c r="L25" s="47">
        <f t="shared" si="1"/>
        <v>0</v>
      </c>
      <c r="M25" s="47">
        <f t="shared" si="2"/>
        <v>0</v>
      </c>
      <c r="N25" s="47">
        <f t="shared" si="3"/>
        <v>0</v>
      </c>
      <c r="O25" s="47">
        <f t="shared" si="4"/>
        <v>0</v>
      </c>
      <c r="P25" s="48">
        <f t="shared" si="5"/>
        <v>0</v>
      </c>
      <c r="Q25" s="47"/>
      <c r="R25" s="47"/>
      <c r="S25" s="47"/>
      <c r="T25" s="47">
        <f t="shared" si="6"/>
        <v>0</v>
      </c>
      <c r="U25" s="47">
        <f t="shared" si="38"/>
        <v>0</v>
      </c>
      <c r="V25" s="47">
        <f t="shared" si="39"/>
        <v>0</v>
      </c>
      <c r="W25" s="47">
        <f t="shared" si="9"/>
        <v>0</v>
      </c>
      <c r="X25" s="48">
        <f t="shared" si="10"/>
        <v>0</v>
      </c>
      <c r="Y25" s="47"/>
      <c r="Z25" s="47"/>
      <c r="AA25" s="47"/>
      <c r="AB25" s="47">
        <f t="shared" si="11"/>
        <v>0</v>
      </c>
      <c r="AC25" s="47">
        <f t="shared" si="40"/>
        <v>0</v>
      </c>
      <c r="AD25" s="47">
        <f t="shared" si="41"/>
        <v>0</v>
      </c>
      <c r="AE25" s="47">
        <f t="shared" si="42"/>
        <v>0</v>
      </c>
      <c r="AF25" s="48">
        <f t="shared" si="15"/>
        <v>0</v>
      </c>
      <c r="AG25" s="47"/>
      <c r="AH25" s="47"/>
      <c r="AI25" s="47"/>
      <c r="AJ25" s="47">
        <f t="shared" si="16"/>
        <v>0</v>
      </c>
      <c r="AK25" s="47">
        <f t="shared" si="43"/>
        <v>0</v>
      </c>
      <c r="AL25" s="47">
        <f t="shared" si="44"/>
        <v>0</v>
      </c>
      <c r="AM25" s="47">
        <f t="shared" si="45"/>
        <v>0</v>
      </c>
      <c r="AN25" s="48">
        <f t="shared" si="20"/>
        <v>0</v>
      </c>
      <c r="AO25" s="47"/>
      <c r="AP25" s="47"/>
      <c r="AQ25" s="47"/>
      <c r="AR25" s="47">
        <f t="shared" si="21"/>
        <v>0</v>
      </c>
      <c r="AS25" s="47">
        <f t="shared" si="46"/>
        <v>0</v>
      </c>
      <c r="AT25" s="47">
        <f t="shared" si="47"/>
        <v>0</v>
      </c>
      <c r="AU25" s="47">
        <f t="shared" si="48"/>
        <v>0</v>
      </c>
      <c r="AV25" s="48">
        <f t="shared" si="25"/>
        <v>0</v>
      </c>
      <c r="AW25" s="47"/>
      <c r="AX25" s="47"/>
      <c r="AY25" s="47"/>
      <c r="AZ25" s="47">
        <f t="shared" si="26"/>
        <v>0</v>
      </c>
      <c r="BA25" s="47">
        <f t="shared" si="49"/>
        <v>0</v>
      </c>
      <c r="BB25" s="47">
        <f t="shared" si="50"/>
        <v>0</v>
      </c>
      <c r="BC25" s="47">
        <f t="shared" si="51"/>
        <v>0</v>
      </c>
      <c r="BD25" s="48">
        <f t="shared" si="30"/>
        <v>0</v>
      </c>
    </row>
    <row r="26" spans="1:56" s="29" customFormat="1" ht="18.75" hidden="1" customHeight="1" outlineLevel="1" x14ac:dyDescent="0.2">
      <c r="A26" s="7"/>
      <c r="B26" s="49"/>
      <c r="C26" s="50"/>
      <c r="D26" s="51"/>
      <c r="E26" s="52"/>
      <c r="F26" s="52">
        <v>0</v>
      </c>
      <c r="G26" s="52">
        <v>0</v>
      </c>
      <c r="H26" s="52">
        <f t="shared" si="0"/>
        <v>0</v>
      </c>
      <c r="I26" s="52"/>
      <c r="J26" s="52">
        <v>0</v>
      </c>
      <c r="K26" s="52">
        <v>0</v>
      </c>
      <c r="L26" s="52">
        <f t="shared" si="1"/>
        <v>0</v>
      </c>
      <c r="M26" s="52">
        <f t="shared" si="2"/>
        <v>0</v>
      </c>
      <c r="N26" s="52">
        <f t="shared" si="3"/>
        <v>0</v>
      </c>
      <c r="O26" s="52">
        <f t="shared" si="4"/>
        <v>0</v>
      </c>
      <c r="P26" s="53">
        <f t="shared" si="5"/>
        <v>0</v>
      </c>
      <c r="Q26" s="52"/>
      <c r="R26" s="52">
        <v>0</v>
      </c>
      <c r="S26" s="52">
        <v>0</v>
      </c>
      <c r="T26" s="52">
        <f t="shared" si="6"/>
        <v>0</v>
      </c>
      <c r="U26" s="52">
        <f t="shared" si="38"/>
        <v>0</v>
      </c>
      <c r="V26" s="52">
        <f t="shared" si="39"/>
        <v>0</v>
      </c>
      <c r="W26" s="52">
        <f t="shared" si="9"/>
        <v>0</v>
      </c>
      <c r="X26" s="53">
        <f t="shared" si="10"/>
        <v>0</v>
      </c>
      <c r="Y26" s="52"/>
      <c r="Z26" s="52">
        <v>0</v>
      </c>
      <c r="AA26" s="52">
        <v>0</v>
      </c>
      <c r="AB26" s="52">
        <f t="shared" si="11"/>
        <v>0</v>
      </c>
      <c r="AC26" s="52">
        <f t="shared" si="40"/>
        <v>0</v>
      </c>
      <c r="AD26" s="52">
        <f t="shared" si="41"/>
        <v>0</v>
      </c>
      <c r="AE26" s="52">
        <f t="shared" si="42"/>
        <v>0</v>
      </c>
      <c r="AF26" s="53">
        <f t="shared" si="15"/>
        <v>0</v>
      </c>
      <c r="AG26" s="52"/>
      <c r="AH26" s="52">
        <v>0</v>
      </c>
      <c r="AI26" s="52">
        <v>0</v>
      </c>
      <c r="AJ26" s="52">
        <f t="shared" si="16"/>
        <v>0</v>
      </c>
      <c r="AK26" s="52">
        <f t="shared" si="43"/>
        <v>0</v>
      </c>
      <c r="AL26" s="52">
        <f t="shared" si="44"/>
        <v>0</v>
      </c>
      <c r="AM26" s="52">
        <f t="shared" si="45"/>
        <v>0</v>
      </c>
      <c r="AN26" s="53">
        <f t="shared" si="20"/>
        <v>0</v>
      </c>
      <c r="AO26" s="52"/>
      <c r="AP26" s="52">
        <v>0</v>
      </c>
      <c r="AQ26" s="52">
        <v>0</v>
      </c>
      <c r="AR26" s="52">
        <f t="shared" si="21"/>
        <v>0</v>
      </c>
      <c r="AS26" s="52">
        <f t="shared" si="46"/>
        <v>0</v>
      </c>
      <c r="AT26" s="52">
        <f t="shared" si="47"/>
        <v>0</v>
      </c>
      <c r="AU26" s="52">
        <f t="shared" si="48"/>
        <v>0</v>
      </c>
      <c r="AV26" s="53">
        <f t="shared" si="25"/>
        <v>0</v>
      </c>
      <c r="AW26" s="52"/>
      <c r="AX26" s="52">
        <v>0</v>
      </c>
      <c r="AY26" s="52">
        <v>0</v>
      </c>
      <c r="AZ26" s="52">
        <f t="shared" si="26"/>
        <v>0</v>
      </c>
      <c r="BA26" s="52">
        <f t="shared" si="49"/>
        <v>0</v>
      </c>
      <c r="BB26" s="52">
        <f t="shared" si="50"/>
        <v>0</v>
      </c>
      <c r="BC26" s="52">
        <f t="shared" si="51"/>
        <v>0</v>
      </c>
      <c r="BD26" s="53">
        <f t="shared" si="30"/>
        <v>0</v>
      </c>
    </row>
    <row r="27" spans="1:56" s="29" customFormat="1" ht="13.5" customHeight="1" collapsed="1" x14ac:dyDescent="0.2">
      <c r="A27" s="7"/>
      <c r="B27" s="54"/>
      <c r="C27" s="55"/>
      <c r="D27" s="5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57"/>
      <c r="Q27" s="7"/>
      <c r="R27" s="7"/>
      <c r="S27" s="7"/>
      <c r="T27" s="7"/>
      <c r="U27" s="7"/>
      <c r="V27" s="7"/>
      <c r="W27" s="7"/>
      <c r="X27" s="57"/>
      <c r="Y27" s="7"/>
      <c r="Z27" s="7"/>
      <c r="AA27" s="7"/>
      <c r="AB27" s="7"/>
      <c r="AC27" s="7"/>
      <c r="AD27" s="7"/>
      <c r="AE27" s="7"/>
      <c r="AF27" s="57"/>
      <c r="AG27" s="7"/>
      <c r="AH27" s="7"/>
      <c r="AI27" s="7"/>
      <c r="AJ27" s="7"/>
      <c r="AK27" s="7"/>
      <c r="AL27" s="7"/>
      <c r="AM27" s="7"/>
      <c r="AN27" s="57"/>
      <c r="AO27" s="7"/>
      <c r="AP27" s="7"/>
      <c r="AQ27" s="7"/>
      <c r="AR27" s="7"/>
      <c r="AS27" s="7"/>
      <c r="AT27" s="7"/>
      <c r="AU27" s="7"/>
      <c r="AV27" s="57"/>
      <c r="AW27" s="7"/>
      <c r="AX27" s="7"/>
      <c r="AY27" s="7"/>
      <c r="AZ27" s="7"/>
      <c r="BA27" s="7"/>
      <c r="BB27" s="7"/>
      <c r="BC27" s="7"/>
      <c r="BD27" s="57"/>
    </row>
    <row r="28" spans="1:56" s="19" customFormat="1" ht="27" customHeight="1" x14ac:dyDescent="0.2">
      <c r="A28" s="7"/>
      <c r="B28" s="58" t="s">
        <v>9</v>
      </c>
      <c r="C28" s="59"/>
      <c r="D28" s="60"/>
      <c r="E28" s="61">
        <f>SUM(E29:E46)</f>
        <v>118000</v>
      </c>
      <c r="F28" s="61">
        <f>SUM(F29:F46)</f>
        <v>242663</v>
      </c>
      <c r="G28" s="61">
        <f>SUM(G29:G46)</f>
        <v>0</v>
      </c>
      <c r="H28" s="62">
        <f t="shared" ref="H28:H46" si="52">+G28+F28+E28</f>
        <v>360663</v>
      </c>
      <c r="I28" s="61">
        <f>SUM(I29:I46)</f>
        <v>-84196</v>
      </c>
      <c r="J28" s="61">
        <f>SUM(J29:J46)</f>
        <v>0</v>
      </c>
      <c r="K28" s="61">
        <f>SUM(K29:K46)</f>
        <v>0</v>
      </c>
      <c r="L28" s="62">
        <f t="shared" ref="L28:L46" si="53">+K28+J28+I28</f>
        <v>-84196</v>
      </c>
      <c r="M28" s="61">
        <f t="shared" ref="M28:M46" si="54">+I28+E28</f>
        <v>33804</v>
      </c>
      <c r="N28" s="61">
        <f t="shared" ref="N28:N46" si="55">+J28+F28</f>
        <v>242663</v>
      </c>
      <c r="O28" s="61">
        <f t="shared" ref="O28:O46" si="56">+K28+G28</f>
        <v>0</v>
      </c>
      <c r="P28" s="62">
        <f t="shared" ref="P28:P46" si="57">+O28+N28+M28</f>
        <v>276467</v>
      </c>
      <c r="Q28" s="61">
        <f>SUM(Q29:Q46)</f>
        <v>-7483</v>
      </c>
      <c r="R28" s="61">
        <f>SUM(R29:R46)</f>
        <v>0</v>
      </c>
      <c r="S28" s="61">
        <f>SUM(S29:S46)</f>
        <v>0</v>
      </c>
      <c r="T28" s="62">
        <f t="shared" ref="T28:T46" si="58">+S28+R28+Q28</f>
        <v>-7483</v>
      </c>
      <c r="U28" s="61">
        <f t="shared" ref="U28:U31" si="59">+Q28+M28</f>
        <v>26321</v>
      </c>
      <c r="V28" s="61">
        <f t="shared" ref="V28:V31" si="60">+R28+N28</f>
        <v>242663</v>
      </c>
      <c r="W28" s="61">
        <f t="shared" ref="W28:W46" si="61">+S28+O28</f>
        <v>0</v>
      </c>
      <c r="X28" s="62">
        <f t="shared" ref="X28:X46" si="62">+W28+V28+U28</f>
        <v>268984</v>
      </c>
      <c r="Y28" s="61">
        <f>SUM(Y29:Y46)</f>
        <v>-4612</v>
      </c>
      <c r="Z28" s="61">
        <f>SUM(Z29:Z46)</f>
        <v>0</v>
      </c>
      <c r="AA28" s="61">
        <f>SUM(AA29:AA46)</f>
        <v>0</v>
      </c>
      <c r="AB28" s="62">
        <f t="shared" ref="AB28:AB46" si="63">+AA28+Z28+Y28</f>
        <v>-4612</v>
      </c>
      <c r="AC28" s="61">
        <f t="shared" ref="AC28:AC46" si="64">+Y28+U28</f>
        <v>21709</v>
      </c>
      <c r="AD28" s="61">
        <f t="shared" ref="AD28:AD46" si="65">+Z28+V28</f>
        <v>242663</v>
      </c>
      <c r="AE28" s="61">
        <f t="shared" ref="AE28:AE46" si="66">+AA28+W28</f>
        <v>0</v>
      </c>
      <c r="AF28" s="62">
        <f t="shared" ref="AF28:AF46" si="67">+AE28+AD28+AC28</f>
        <v>264372</v>
      </c>
      <c r="AG28" s="61">
        <f>SUM(AG29:AG46)</f>
        <v>-3936</v>
      </c>
      <c r="AH28" s="61">
        <f>SUM(AH29:AH46)</f>
        <v>0</v>
      </c>
      <c r="AI28" s="61">
        <f>SUM(AI29:AI46)</f>
        <v>0</v>
      </c>
      <c r="AJ28" s="62">
        <f t="shared" ref="AJ28:AJ46" si="68">+AI28+AH28+AG28</f>
        <v>-3936</v>
      </c>
      <c r="AK28" s="61">
        <f t="shared" ref="AK28:AK46" si="69">+AG28+AC28</f>
        <v>17773</v>
      </c>
      <c r="AL28" s="61">
        <f t="shared" ref="AL28:AL46" si="70">+AH28+AD28</f>
        <v>242663</v>
      </c>
      <c r="AM28" s="61">
        <f t="shared" ref="AM28:AM46" si="71">+AI28+AE28</f>
        <v>0</v>
      </c>
      <c r="AN28" s="62">
        <f t="shared" ref="AN28:AN46" si="72">+AM28+AL28+AK28</f>
        <v>260436</v>
      </c>
      <c r="AO28" s="61">
        <f>SUM(AO29:AO46)</f>
        <v>-14000</v>
      </c>
      <c r="AP28" s="61">
        <f>SUM(AP29:AP46)</f>
        <v>0</v>
      </c>
      <c r="AQ28" s="61">
        <f>SUM(AQ29:AQ46)</f>
        <v>0</v>
      </c>
      <c r="AR28" s="62">
        <f t="shared" ref="AR28:AR46" si="73">+AQ28+AP28+AO28</f>
        <v>-14000</v>
      </c>
      <c r="AS28" s="61">
        <f t="shared" ref="AS28:AS46" si="74">+AO28+AK28</f>
        <v>3773</v>
      </c>
      <c r="AT28" s="61">
        <f t="shared" ref="AT28:AT46" si="75">+AP28+AL28</f>
        <v>242663</v>
      </c>
      <c r="AU28" s="61">
        <f t="shared" ref="AU28:AU46" si="76">+AQ28+AM28</f>
        <v>0</v>
      </c>
      <c r="AV28" s="62">
        <f t="shared" ref="AV28:AV46" si="77">+AU28+AT28+AS28</f>
        <v>246436</v>
      </c>
      <c r="AW28" s="61">
        <f>SUM(AW29:AW46)</f>
        <v>-3770</v>
      </c>
      <c r="AX28" s="61">
        <f>SUM(AX29:AX46)</f>
        <v>0</v>
      </c>
      <c r="AY28" s="61">
        <f>SUM(AY29:AY46)</f>
        <v>0</v>
      </c>
      <c r="AZ28" s="62">
        <f t="shared" ref="AZ28:AZ46" si="78">+AY28+AX28+AW28</f>
        <v>-3770</v>
      </c>
      <c r="BA28" s="61">
        <f t="shared" ref="BA28:BA46" si="79">+AW28+AS28</f>
        <v>3</v>
      </c>
      <c r="BB28" s="61">
        <f t="shared" ref="BB28:BB46" si="80">+AX28+AT28</f>
        <v>242663</v>
      </c>
      <c r="BC28" s="61">
        <f t="shared" ref="BC28:BC46" si="81">+AY28+AU28</f>
        <v>0</v>
      </c>
      <c r="BD28" s="62">
        <f t="shared" ref="BD28:BD46" si="82">+BC28+BB28+BA28</f>
        <v>242666</v>
      </c>
    </row>
    <row r="29" spans="1:56" s="29" customFormat="1" ht="45" x14ac:dyDescent="0.2">
      <c r="A29" s="7"/>
      <c r="B29" s="100"/>
      <c r="C29" s="101" t="s">
        <v>8</v>
      </c>
      <c r="D29" s="102" t="s">
        <v>37</v>
      </c>
      <c r="E29" s="103">
        <v>0</v>
      </c>
      <c r="F29" s="103">
        <v>242663</v>
      </c>
      <c r="G29" s="103">
        <v>0</v>
      </c>
      <c r="H29" s="104">
        <f t="shared" si="52"/>
        <v>242663</v>
      </c>
      <c r="I29" s="103"/>
      <c r="J29" s="103"/>
      <c r="K29" s="103"/>
      <c r="L29" s="104">
        <f t="shared" si="53"/>
        <v>0</v>
      </c>
      <c r="M29" s="103">
        <f t="shared" si="54"/>
        <v>0</v>
      </c>
      <c r="N29" s="103">
        <f t="shared" si="55"/>
        <v>242663</v>
      </c>
      <c r="O29" s="103">
        <f t="shared" si="56"/>
        <v>0</v>
      </c>
      <c r="P29" s="104">
        <f t="shared" si="57"/>
        <v>242663</v>
      </c>
      <c r="Q29" s="103"/>
      <c r="R29" s="103"/>
      <c r="S29" s="103"/>
      <c r="T29" s="104">
        <f t="shared" si="58"/>
        <v>0</v>
      </c>
      <c r="U29" s="103">
        <f t="shared" si="59"/>
        <v>0</v>
      </c>
      <c r="V29" s="103">
        <f t="shared" si="60"/>
        <v>242663</v>
      </c>
      <c r="W29" s="103">
        <f t="shared" si="61"/>
        <v>0</v>
      </c>
      <c r="X29" s="104">
        <f t="shared" si="62"/>
        <v>242663</v>
      </c>
      <c r="Y29" s="103"/>
      <c r="Z29" s="103"/>
      <c r="AA29" s="103"/>
      <c r="AB29" s="104">
        <f t="shared" si="63"/>
        <v>0</v>
      </c>
      <c r="AC29" s="103">
        <f t="shared" si="64"/>
        <v>0</v>
      </c>
      <c r="AD29" s="103">
        <f t="shared" si="65"/>
        <v>242663</v>
      </c>
      <c r="AE29" s="103">
        <f t="shared" si="66"/>
        <v>0</v>
      </c>
      <c r="AF29" s="104">
        <f t="shared" si="67"/>
        <v>242663</v>
      </c>
      <c r="AG29" s="103"/>
      <c r="AH29" s="103"/>
      <c r="AI29" s="103"/>
      <c r="AJ29" s="104">
        <f t="shared" si="68"/>
        <v>0</v>
      </c>
      <c r="AK29" s="103">
        <f t="shared" si="69"/>
        <v>0</v>
      </c>
      <c r="AL29" s="103">
        <f t="shared" si="70"/>
        <v>242663</v>
      </c>
      <c r="AM29" s="103">
        <f t="shared" si="71"/>
        <v>0</v>
      </c>
      <c r="AN29" s="104">
        <f t="shared" si="72"/>
        <v>242663</v>
      </c>
      <c r="AO29" s="103">
        <v>0</v>
      </c>
      <c r="AP29" s="103">
        <v>0</v>
      </c>
      <c r="AQ29" s="103">
        <v>0</v>
      </c>
      <c r="AR29" s="104">
        <f t="shared" si="73"/>
        <v>0</v>
      </c>
      <c r="AS29" s="103">
        <f t="shared" si="74"/>
        <v>0</v>
      </c>
      <c r="AT29" s="103">
        <f t="shared" si="75"/>
        <v>242663</v>
      </c>
      <c r="AU29" s="103">
        <f t="shared" si="76"/>
        <v>0</v>
      </c>
      <c r="AV29" s="104">
        <f t="shared" si="77"/>
        <v>242663</v>
      </c>
      <c r="AW29" s="103">
        <v>0</v>
      </c>
      <c r="AX29" s="103">
        <v>0</v>
      </c>
      <c r="AY29" s="103">
        <v>0</v>
      </c>
      <c r="AZ29" s="104">
        <f t="shared" si="78"/>
        <v>0</v>
      </c>
      <c r="BA29" s="103">
        <f t="shared" si="79"/>
        <v>0</v>
      </c>
      <c r="BB29" s="103">
        <f t="shared" si="80"/>
        <v>242663</v>
      </c>
      <c r="BC29" s="103">
        <f t="shared" si="81"/>
        <v>0</v>
      </c>
      <c r="BD29" s="104">
        <f t="shared" si="82"/>
        <v>242663</v>
      </c>
    </row>
    <row r="30" spans="1:56" s="29" customFormat="1" ht="25.5" customHeight="1" x14ac:dyDescent="0.2">
      <c r="A30" s="1"/>
      <c r="B30" s="63"/>
      <c r="C30" s="64" t="s">
        <v>7</v>
      </c>
      <c r="D30" s="65" t="s">
        <v>6</v>
      </c>
      <c r="E30" s="66">
        <v>10000</v>
      </c>
      <c r="F30" s="66">
        <v>0</v>
      </c>
      <c r="G30" s="66">
        <v>0</v>
      </c>
      <c r="H30" s="67">
        <f t="shared" si="52"/>
        <v>10000</v>
      </c>
      <c r="I30" s="66">
        <v>-10000</v>
      </c>
      <c r="J30" s="66"/>
      <c r="K30" s="66"/>
      <c r="L30" s="67">
        <f t="shared" si="53"/>
        <v>-10000</v>
      </c>
      <c r="M30" s="66">
        <f t="shared" si="54"/>
        <v>0</v>
      </c>
      <c r="N30" s="66">
        <f t="shared" si="55"/>
        <v>0</v>
      </c>
      <c r="O30" s="66">
        <f t="shared" si="56"/>
        <v>0</v>
      </c>
      <c r="P30" s="67">
        <f t="shared" si="57"/>
        <v>0</v>
      </c>
      <c r="Q30" s="66"/>
      <c r="R30" s="66"/>
      <c r="S30" s="66"/>
      <c r="T30" s="67">
        <f t="shared" si="58"/>
        <v>0</v>
      </c>
      <c r="U30" s="66">
        <f t="shared" si="59"/>
        <v>0</v>
      </c>
      <c r="V30" s="66">
        <f t="shared" si="60"/>
        <v>0</v>
      </c>
      <c r="W30" s="66">
        <f t="shared" si="61"/>
        <v>0</v>
      </c>
      <c r="X30" s="67">
        <f t="shared" si="62"/>
        <v>0</v>
      </c>
      <c r="Y30" s="66"/>
      <c r="Z30" s="66"/>
      <c r="AA30" s="66"/>
      <c r="AB30" s="67">
        <f t="shared" si="63"/>
        <v>0</v>
      </c>
      <c r="AC30" s="66">
        <f t="shared" si="64"/>
        <v>0</v>
      </c>
      <c r="AD30" s="66">
        <f t="shared" si="65"/>
        <v>0</v>
      </c>
      <c r="AE30" s="66">
        <f t="shared" si="66"/>
        <v>0</v>
      </c>
      <c r="AF30" s="67">
        <f t="shared" si="67"/>
        <v>0</v>
      </c>
      <c r="AG30" s="66"/>
      <c r="AH30" s="66"/>
      <c r="AI30" s="66"/>
      <c r="AJ30" s="67">
        <f t="shared" si="68"/>
        <v>0</v>
      </c>
      <c r="AK30" s="66">
        <f t="shared" si="69"/>
        <v>0</v>
      </c>
      <c r="AL30" s="66">
        <f t="shared" si="70"/>
        <v>0</v>
      </c>
      <c r="AM30" s="66">
        <f t="shared" si="71"/>
        <v>0</v>
      </c>
      <c r="AN30" s="67">
        <f t="shared" si="72"/>
        <v>0</v>
      </c>
      <c r="AO30" s="66">
        <v>0</v>
      </c>
      <c r="AP30" s="66">
        <v>0</v>
      </c>
      <c r="AQ30" s="66">
        <v>0</v>
      </c>
      <c r="AR30" s="67">
        <f t="shared" si="73"/>
        <v>0</v>
      </c>
      <c r="AS30" s="66">
        <f t="shared" si="74"/>
        <v>0</v>
      </c>
      <c r="AT30" s="66">
        <f t="shared" si="75"/>
        <v>0</v>
      </c>
      <c r="AU30" s="66">
        <f t="shared" si="76"/>
        <v>0</v>
      </c>
      <c r="AV30" s="67">
        <f t="shared" si="77"/>
        <v>0</v>
      </c>
      <c r="AW30" s="66">
        <v>0</v>
      </c>
      <c r="AX30" s="66">
        <v>0</v>
      </c>
      <c r="AY30" s="66">
        <v>0</v>
      </c>
      <c r="AZ30" s="67">
        <f t="shared" si="78"/>
        <v>0</v>
      </c>
      <c r="BA30" s="66">
        <f t="shared" si="79"/>
        <v>0</v>
      </c>
      <c r="BB30" s="66">
        <f t="shared" si="80"/>
        <v>0</v>
      </c>
      <c r="BC30" s="66">
        <f t="shared" si="81"/>
        <v>0</v>
      </c>
      <c r="BD30" s="67">
        <f t="shared" si="82"/>
        <v>0</v>
      </c>
    </row>
    <row r="31" spans="1:56" s="29" customFormat="1" ht="25.5" customHeight="1" x14ac:dyDescent="0.2">
      <c r="A31" s="1"/>
      <c r="B31" s="69"/>
      <c r="C31" s="70" t="s">
        <v>5</v>
      </c>
      <c r="D31" s="71" t="s">
        <v>35</v>
      </c>
      <c r="E31" s="72">
        <v>108000</v>
      </c>
      <c r="F31" s="72">
        <v>0</v>
      </c>
      <c r="G31" s="72">
        <v>0</v>
      </c>
      <c r="H31" s="73">
        <f t="shared" si="52"/>
        <v>108000</v>
      </c>
      <c r="I31" s="72">
        <f>-8933-2722-14836-16572-7087-2319-1638-14915-4212-962</f>
        <v>-74196</v>
      </c>
      <c r="J31" s="72"/>
      <c r="K31" s="72"/>
      <c r="L31" s="73">
        <f t="shared" si="53"/>
        <v>-74196</v>
      </c>
      <c r="M31" s="72">
        <f t="shared" si="54"/>
        <v>33804</v>
      </c>
      <c r="N31" s="72">
        <f t="shared" si="55"/>
        <v>0</v>
      </c>
      <c r="O31" s="72">
        <f t="shared" si="56"/>
        <v>0</v>
      </c>
      <c r="P31" s="73">
        <f t="shared" si="57"/>
        <v>33804</v>
      </c>
      <c r="Q31" s="72">
        <f>-2489-2413-2581</f>
        <v>-7483</v>
      </c>
      <c r="R31" s="72">
        <v>0</v>
      </c>
      <c r="S31" s="72"/>
      <c r="T31" s="73">
        <f t="shared" si="58"/>
        <v>-7483</v>
      </c>
      <c r="U31" s="72">
        <f t="shared" si="59"/>
        <v>26321</v>
      </c>
      <c r="V31" s="72">
        <f t="shared" si="60"/>
        <v>0</v>
      </c>
      <c r="W31" s="72">
        <f t="shared" si="61"/>
        <v>0</v>
      </c>
      <c r="X31" s="73">
        <f t="shared" si="62"/>
        <v>26321</v>
      </c>
      <c r="Y31" s="72">
        <f>-2416-2196</f>
        <v>-4612</v>
      </c>
      <c r="Z31" s="72">
        <v>0</v>
      </c>
      <c r="AA31" s="72"/>
      <c r="AB31" s="73">
        <f t="shared" si="63"/>
        <v>-4612</v>
      </c>
      <c r="AC31" s="72">
        <f t="shared" si="64"/>
        <v>21709</v>
      </c>
      <c r="AD31" s="72">
        <f t="shared" si="65"/>
        <v>0</v>
      </c>
      <c r="AE31" s="72">
        <f t="shared" si="66"/>
        <v>0</v>
      </c>
      <c r="AF31" s="73">
        <f t="shared" si="67"/>
        <v>21709</v>
      </c>
      <c r="AG31" s="72">
        <f>-2189-1328-419</f>
        <v>-3936</v>
      </c>
      <c r="AH31" s="72">
        <v>0</v>
      </c>
      <c r="AI31" s="72"/>
      <c r="AJ31" s="73">
        <f t="shared" si="68"/>
        <v>-3936</v>
      </c>
      <c r="AK31" s="72">
        <f t="shared" si="69"/>
        <v>17773</v>
      </c>
      <c r="AL31" s="72">
        <f t="shared" si="70"/>
        <v>0</v>
      </c>
      <c r="AM31" s="72">
        <f t="shared" si="71"/>
        <v>0</v>
      </c>
      <c r="AN31" s="73">
        <f t="shared" si="72"/>
        <v>17773</v>
      </c>
      <c r="AO31" s="72">
        <v>-14000</v>
      </c>
      <c r="AP31" s="72">
        <v>0</v>
      </c>
      <c r="AQ31" s="72">
        <v>0</v>
      </c>
      <c r="AR31" s="73">
        <f t="shared" si="73"/>
        <v>-14000</v>
      </c>
      <c r="AS31" s="72">
        <f t="shared" si="74"/>
        <v>3773</v>
      </c>
      <c r="AT31" s="72">
        <f t="shared" si="75"/>
        <v>0</v>
      </c>
      <c r="AU31" s="72">
        <f t="shared" si="76"/>
        <v>0</v>
      </c>
      <c r="AV31" s="73">
        <f t="shared" si="77"/>
        <v>3773</v>
      </c>
      <c r="AW31" s="72">
        <v>-3770</v>
      </c>
      <c r="AX31" s="72">
        <v>0</v>
      </c>
      <c r="AY31" s="72">
        <v>0</v>
      </c>
      <c r="AZ31" s="73">
        <f t="shared" si="78"/>
        <v>-3770</v>
      </c>
      <c r="BA31" s="72">
        <f t="shared" si="79"/>
        <v>3</v>
      </c>
      <c r="BB31" s="72">
        <f t="shared" si="80"/>
        <v>0</v>
      </c>
      <c r="BC31" s="72">
        <f t="shared" si="81"/>
        <v>0</v>
      </c>
      <c r="BD31" s="73">
        <f t="shared" si="82"/>
        <v>3</v>
      </c>
    </row>
    <row r="32" spans="1:56" s="29" customFormat="1" ht="25.5" hidden="1" customHeight="1" outlineLevel="1" x14ac:dyDescent="0.2">
      <c r="A32" s="1"/>
      <c r="B32" s="49"/>
      <c r="C32" s="50" t="s">
        <v>4</v>
      </c>
      <c r="D32" s="51" t="s">
        <v>32</v>
      </c>
      <c r="E32" s="52"/>
      <c r="F32" s="52">
        <v>0</v>
      </c>
      <c r="G32" s="52"/>
      <c r="H32" s="53">
        <f t="shared" si="52"/>
        <v>0</v>
      </c>
      <c r="I32" s="52"/>
      <c r="J32" s="52">
        <v>0</v>
      </c>
      <c r="K32" s="52"/>
      <c r="L32" s="53">
        <f t="shared" si="53"/>
        <v>0</v>
      </c>
      <c r="M32" s="52">
        <f t="shared" si="54"/>
        <v>0</v>
      </c>
      <c r="N32" s="52">
        <f t="shared" si="55"/>
        <v>0</v>
      </c>
      <c r="O32" s="52">
        <f t="shared" si="56"/>
        <v>0</v>
      </c>
      <c r="P32" s="53">
        <f t="shared" si="57"/>
        <v>0</v>
      </c>
      <c r="Q32" s="52"/>
      <c r="R32" s="52">
        <v>0</v>
      </c>
      <c r="S32" s="52"/>
      <c r="T32" s="53">
        <f t="shared" si="58"/>
        <v>0</v>
      </c>
      <c r="U32" s="52">
        <f t="shared" ref="U32:U46" si="83">+Q32+M32</f>
        <v>0</v>
      </c>
      <c r="V32" s="52">
        <f t="shared" ref="V32:V46" si="84">+R32+N32</f>
        <v>0</v>
      </c>
      <c r="W32" s="52">
        <f t="shared" si="61"/>
        <v>0</v>
      </c>
      <c r="X32" s="53">
        <f t="shared" si="62"/>
        <v>0</v>
      </c>
      <c r="Y32" s="52"/>
      <c r="Z32" s="52">
        <v>0</v>
      </c>
      <c r="AA32" s="52"/>
      <c r="AB32" s="53">
        <f t="shared" si="63"/>
        <v>0</v>
      </c>
      <c r="AC32" s="52">
        <f t="shared" si="64"/>
        <v>0</v>
      </c>
      <c r="AD32" s="52">
        <f t="shared" si="65"/>
        <v>0</v>
      </c>
      <c r="AE32" s="52">
        <f t="shared" si="66"/>
        <v>0</v>
      </c>
      <c r="AF32" s="53">
        <f t="shared" si="67"/>
        <v>0</v>
      </c>
      <c r="AG32" s="52"/>
      <c r="AH32" s="52">
        <v>0</v>
      </c>
      <c r="AI32" s="52"/>
      <c r="AJ32" s="53">
        <f t="shared" si="68"/>
        <v>0</v>
      </c>
      <c r="AK32" s="52">
        <f t="shared" si="69"/>
        <v>0</v>
      </c>
      <c r="AL32" s="52">
        <f t="shared" si="70"/>
        <v>0</v>
      </c>
      <c r="AM32" s="52">
        <f t="shared" si="71"/>
        <v>0</v>
      </c>
      <c r="AN32" s="53">
        <f t="shared" si="72"/>
        <v>0</v>
      </c>
      <c r="AO32" s="52"/>
      <c r="AP32" s="52">
        <v>0</v>
      </c>
      <c r="AQ32" s="52"/>
      <c r="AR32" s="53">
        <f t="shared" si="73"/>
        <v>0</v>
      </c>
      <c r="AS32" s="52">
        <f t="shared" si="74"/>
        <v>0</v>
      </c>
      <c r="AT32" s="52">
        <f t="shared" si="75"/>
        <v>0</v>
      </c>
      <c r="AU32" s="52">
        <f t="shared" si="76"/>
        <v>0</v>
      </c>
      <c r="AV32" s="53">
        <f t="shared" si="77"/>
        <v>0</v>
      </c>
      <c r="AW32" s="52"/>
      <c r="AX32" s="52">
        <v>0</v>
      </c>
      <c r="AY32" s="52"/>
      <c r="AZ32" s="53">
        <f t="shared" si="78"/>
        <v>0</v>
      </c>
      <c r="BA32" s="52">
        <f t="shared" si="79"/>
        <v>0</v>
      </c>
      <c r="BB32" s="52">
        <f t="shared" si="80"/>
        <v>0</v>
      </c>
      <c r="BC32" s="52">
        <f t="shared" si="81"/>
        <v>0</v>
      </c>
      <c r="BD32" s="53">
        <f t="shared" si="82"/>
        <v>0</v>
      </c>
    </row>
    <row r="33" spans="1:56" s="29" customFormat="1" ht="19.5" hidden="1" customHeight="1" outlineLevel="1" x14ac:dyDescent="0.2">
      <c r="A33" s="108"/>
      <c r="B33" s="69"/>
      <c r="C33" s="70" t="s">
        <v>3</v>
      </c>
      <c r="D33" s="71"/>
      <c r="E33" s="72">
        <v>0</v>
      </c>
      <c r="F33" s="72">
        <v>0</v>
      </c>
      <c r="G33" s="72"/>
      <c r="H33" s="73">
        <f t="shared" si="52"/>
        <v>0</v>
      </c>
      <c r="I33" s="72">
        <v>0</v>
      </c>
      <c r="J33" s="72">
        <v>0</v>
      </c>
      <c r="K33" s="72"/>
      <c r="L33" s="73">
        <f t="shared" si="53"/>
        <v>0</v>
      </c>
      <c r="M33" s="72">
        <f t="shared" si="54"/>
        <v>0</v>
      </c>
      <c r="N33" s="72">
        <f t="shared" si="55"/>
        <v>0</v>
      </c>
      <c r="O33" s="72">
        <f t="shared" si="56"/>
        <v>0</v>
      </c>
      <c r="P33" s="73">
        <f t="shared" si="57"/>
        <v>0</v>
      </c>
      <c r="Q33" s="72">
        <v>0</v>
      </c>
      <c r="R33" s="72">
        <v>0</v>
      </c>
      <c r="S33" s="72"/>
      <c r="T33" s="73">
        <f t="shared" si="58"/>
        <v>0</v>
      </c>
      <c r="U33" s="72">
        <f t="shared" si="83"/>
        <v>0</v>
      </c>
      <c r="V33" s="72">
        <f t="shared" si="84"/>
        <v>0</v>
      </c>
      <c r="W33" s="72">
        <f t="shared" si="61"/>
        <v>0</v>
      </c>
      <c r="X33" s="73">
        <f t="shared" si="62"/>
        <v>0</v>
      </c>
      <c r="Y33" s="72">
        <v>0</v>
      </c>
      <c r="Z33" s="72">
        <v>0</v>
      </c>
      <c r="AA33" s="72"/>
      <c r="AB33" s="73">
        <f t="shared" si="63"/>
        <v>0</v>
      </c>
      <c r="AC33" s="72">
        <f t="shared" si="64"/>
        <v>0</v>
      </c>
      <c r="AD33" s="72">
        <f t="shared" si="65"/>
        <v>0</v>
      </c>
      <c r="AE33" s="72">
        <f t="shared" si="66"/>
        <v>0</v>
      </c>
      <c r="AF33" s="73">
        <f t="shared" si="67"/>
        <v>0</v>
      </c>
      <c r="AG33" s="72">
        <v>0</v>
      </c>
      <c r="AH33" s="72">
        <v>0</v>
      </c>
      <c r="AI33" s="72"/>
      <c r="AJ33" s="73">
        <f t="shared" si="68"/>
        <v>0</v>
      </c>
      <c r="AK33" s="72">
        <f t="shared" si="69"/>
        <v>0</v>
      </c>
      <c r="AL33" s="72">
        <f t="shared" si="70"/>
        <v>0</v>
      </c>
      <c r="AM33" s="72">
        <f t="shared" si="71"/>
        <v>0</v>
      </c>
      <c r="AN33" s="73">
        <f t="shared" si="72"/>
        <v>0</v>
      </c>
      <c r="AO33" s="72">
        <v>0</v>
      </c>
      <c r="AP33" s="72">
        <v>0</v>
      </c>
      <c r="AQ33" s="72"/>
      <c r="AR33" s="73">
        <f t="shared" si="73"/>
        <v>0</v>
      </c>
      <c r="AS33" s="72">
        <f t="shared" si="74"/>
        <v>0</v>
      </c>
      <c r="AT33" s="72">
        <f t="shared" si="75"/>
        <v>0</v>
      </c>
      <c r="AU33" s="72">
        <f t="shared" si="76"/>
        <v>0</v>
      </c>
      <c r="AV33" s="73">
        <f t="shared" si="77"/>
        <v>0</v>
      </c>
      <c r="AW33" s="72">
        <v>0</v>
      </c>
      <c r="AX33" s="72">
        <v>0</v>
      </c>
      <c r="AY33" s="72"/>
      <c r="AZ33" s="73">
        <f t="shared" si="78"/>
        <v>0</v>
      </c>
      <c r="BA33" s="72">
        <f t="shared" si="79"/>
        <v>0</v>
      </c>
      <c r="BB33" s="72">
        <f t="shared" si="80"/>
        <v>0</v>
      </c>
      <c r="BC33" s="72">
        <f t="shared" si="81"/>
        <v>0</v>
      </c>
      <c r="BD33" s="73">
        <f t="shared" si="82"/>
        <v>0</v>
      </c>
    </row>
    <row r="34" spans="1:56" s="29" customFormat="1" ht="15" hidden="1" customHeight="1" outlineLevel="1" x14ac:dyDescent="0.2">
      <c r="A34" s="108"/>
      <c r="B34" s="109"/>
      <c r="C34" s="74"/>
      <c r="D34" s="75"/>
      <c r="E34" s="76"/>
      <c r="F34" s="76"/>
      <c r="G34" s="76"/>
      <c r="H34" s="76">
        <f t="shared" si="52"/>
        <v>0</v>
      </c>
      <c r="I34" s="76"/>
      <c r="J34" s="76"/>
      <c r="K34" s="76"/>
      <c r="L34" s="76">
        <f t="shared" si="53"/>
        <v>0</v>
      </c>
      <c r="M34" s="76">
        <f t="shared" si="54"/>
        <v>0</v>
      </c>
      <c r="N34" s="76">
        <f t="shared" si="55"/>
        <v>0</v>
      </c>
      <c r="O34" s="76">
        <f t="shared" si="56"/>
        <v>0</v>
      </c>
      <c r="P34" s="76">
        <f t="shared" si="57"/>
        <v>0</v>
      </c>
      <c r="Q34" s="76"/>
      <c r="R34" s="76"/>
      <c r="S34" s="76"/>
      <c r="T34" s="76">
        <f t="shared" si="58"/>
        <v>0</v>
      </c>
      <c r="U34" s="76">
        <f t="shared" si="83"/>
        <v>0</v>
      </c>
      <c r="V34" s="76">
        <f t="shared" si="84"/>
        <v>0</v>
      </c>
      <c r="W34" s="76">
        <f t="shared" si="61"/>
        <v>0</v>
      </c>
      <c r="X34" s="76">
        <f t="shared" si="62"/>
        <v>0</v>
      </c>
      <c r="Y34" s="76"/>
      <c r="Z34" s="76"/>
      <c r="AA34" s="76"/>
      <c r="AB34" s="76">
        <f t="shared" si="63"/>
        <v>0</v>
      </c>
      <c r="AC34" s="76">
        <f t="shared" si="64"/>
        <v>0</v>
      </c>
      <c r="AD34" s="76">
        <f t="shared" si="65"/>
        <v>0</v>
      </c>
      <c r="AE34" s="76">
        <f t="shared" si="66"/>
        <v>0</v>
      </c>
      <c r="AF34" s="76">
        <f t="shared" si="67"/>
        <v>0</v>
      </c>
      <c r="AG34" s="76"/>
      <c r="AH34" s="76"/>
      <c r="AI34" s="76"/>
      <c r="AJ34" s="76">
        <f t="shared" si="68"/>
        <v>0</v>
      </c>
      <c r="AK34" s="76">
        <f t="shared" si="69"/>
        <v>0</v>
      </c>
      <c r="AL34" s="76">
        <f t="shared" si="70"/>
        <v>0</v>
      </c>
      <c r="AM34" s="76">
        <f t="shared" si="71"/>
        <v>0</v>
      </c>
      <c r="AN34" s="76">
        <f t="shared" si="72"/>
        <v>0</v>
      </c>
      <c r="AO34" s="76"/>
      <c r="AP34" s="76"/>
      <c r="AQ34" s="76"/>
      <c r="AR34" s="76">
        <f t="shared" si="73"/>
        <v>0</v>
      </c>
      <c r="AS34" s="76">
        <f t="shared" si="74"/>
        <v>0</v>
      </c>
      <c r="AT34" s="76">
        <f t="shared" si="75"/>
        <v>0</v>
      </c>
      <c r="AU34" s="76">
        <f t="shared" si="76"/>
        <v>0</v>
      </c>
      <c r="AV34" s="76">
        <f t="shared" si="77"/>
        <v>0</v>
      </c>
      <c r="AW34" s="76"/>
      <c r="AX34" s="76"/>
      <c r="AY34" s="76"/>
      <c r="AZ34" s="76">
        <f t="shared" si="78"/>
        <v>0</v>
      </c>
      <c r="BA34" s="76">
        <f t="shared" si="79"/>
        <v>0</v>
      </c>
      <c r="BB34" s="76">
        <f t="shared" si="80"/>
        <v>0</v>
      </c>
      <c r="BC34" s="76">
        <f t="shared" si="81"/>
        <v>0</v>
      </c>
      <c r="BD34" s="110">
        <f t="shared" si="82"/>
        <v>0</v>
      </c>
    </row>
    <row r="35" spans="1:56" s="29" customFormat="1" ht="15" hidden="1" customHeight="1" outlineLevel="1" x14ac:dyDescent="0.2">
      <c r="A35" s="108"/>
      <c r="B35" s="43"/>
      <c r="C35" s="44"/>
      <c r="D35" s="45"/>
      <c r="E35" s="47"/>
      <c r="F35" s="47"/>
      <c r="G35" s="47"/>
      <c r="H35" s="47">
        <f t="shared" si="52"/>
        <v>0</v>
      </c>
      <c r="I35" s="47"/>
      <c r="J35" s="47"/>
      <c r="K35" s="47"/>
      <c r="L35" s="47">
        <f t="shared" si="53"/>
        <v>0</v>
      </c>
      <c r="M35" s="47">
        <f t="shared" si="54"/>
        <v>0</v>
      </c>
      <c r="N35" s="47">
        <f t="shared" si="55"/>
        <v>0</v>
      </c>
      <c r="O35" s="47">
        <f t="shared" si="56"/>
        <v>0</v>
      </c>
      <c r="P35" s="47">
        <f t="shared" si="57"/>
        <v>0</v>
      </c>
      <c r="Q35" s="47"/>
      <c r="R35" s="47"/>
      <c r="S35" s="47"/>
      <c r="T35" s="47">
        <f t="shared" si="58"/>
        <v>0</v>
      </c>
      <c r="U35" s="47">
        <f t="shared" si="83"/>
        <v>0</v>
      </c>
      <c r="V35" s="47">
        <f t="shared" si="84"/>
        <v>0</v>
      </c>
      <c r="W35" s="47">
        <f t="shared" si="61"/>
        <v>0</v>
      </c>
      <c r="X35" s="47">
        <f t="shared" si="62"/>
        <v>0</v>
      </c>
      <c r="Y35" s="47"/>
      <c r="Z35" s="47"/>
      <c r="AA35" s="47"/>
      <c r="AB35" s="47">
        <f t="shared" si="63"/>
        <v>0</v>
      </c>
      <c r="AC35" s="47">
        <f t="shared" si="64"/>
        <v>0</v>
      </c>
      <c r="AD35" s="47">
        <f t="shared" si="65"/>
        <v>0</v>
      </c>
      <c r="AE35" s="47">
        <f t="shared" si="66"/>
        <v>0</v>
      </c>
      <c r="AF35" s="47">
        <f t="shared" si="67"/>
        <v>0</v>
      </c>
      <c r="AG35" s="47"/>
      <c r="AH35" s="47"/>
      <c r="AI35" s="47"/>
      <c r="AJ35" s="47">
        <f t="shared" si="68"/>
        <v>0</v>
      </c>
      <c r="AK35" s="47">
        <f t="shared" si="69"/>
        <v>0</v>
      </c>
      <c r="AL35" s="47">
        <f t="shared" si="70"/>
        <v>0</v>
      </c>
      <c r="AM35" s="47">
        <f t="shared" si="71"/>
        <v>0</v>
      </c>
      <c r="AN35" s="47">
        <f t="shared" si="72"/>
        <v>0</v>
      </c>
      <c r="AO35" s="47"/>
      <c r="AP35" s="47"/>
      <c r="AQ35" s="47"/>
      <c r="AR35" s="47">
        <f t="shared" si="73"/>
        <v>0</v>
      </c>
      <c r="AS35" s="47">
        <f t="shared" si="74"/>
        <v>0</v>
      </c>
      <c r="AT35" s="47">
        <f t="shared" si="75"/>
        <v>0</v>
      </c>
      <c r="AU35" s="47">
        <f t="shared" si="76"/>
        <v>0</v>
      </c>
      <c r="AV35" s="47">
        <f t="shared" si="77"/>
        <v>0</v>
      </c>
      <c r="AW35" s="47"/>
      <c r="AX35" s="47"/>
      <c r="AY35" s="47"/>
      <c r="AZ35" s="47">
        <f t="shared" si="78"/>
        <v>0</v>
      </c>
      <c r="BA35" s="47">
        <f t="shared" si="79"/>
        <v>0</v>
      </c>
      <c r="BB35" s="47">
        <f t="shared" si="80"/>
        <v>0</v>
      </c>
      <c r="BC35" s="47">
        <f t="shared" si="81"/>
        <v>0</v>
      </c>
      <c r="BD35" s="48">
        <f t="shared" si="82"/>
        <v>0</v>
      </c>
    </row>
    <row r="36" spans="1:56" s="29" customFormat="1" ht="15" hidden="1" customHeight="1" outlineLevel="1" x14ac:dyDescent="0.2">
      <c r="A36" s="108"/>
      <c r="B36" s="43"/>
      <c r="C36" s="44"/>
      <c r="D36" s="45"/>
      <c r="E36" s="47"/>
      <c r="F36" s="47"/>
      <c r="G36" s="47"/>
      <c r="H36" s="47">
        <f t="shared" si="52"/>
        <v>0</v>
      </c>
      <c r="I36" s="47"/>
      <c r="J36" s="47"/>
      <c r="K36" s="47"/>
      <c r="L36" s="47">
        <f t="shared" si="53"/>
        <v>0</v>
      </c>
      <c r="M36" s="47">
        <f t="shared" si="54"/>
        <v>0</v>
      </c>
      <c r="N36" s="47">
        <f t="shared" si="55"/>
        <v>0</v>
      </c>
      <c r="O36" s="47">
        <f t="shared" si="56"/>
        <v>0</v>
      </c>
      <c r="P36" s="47">
        <f t="shared" si="57"/>
        <v>0</v>
      </c>
      <c r="Q36" s="47"/>
      <c r="R36" s="47"/>
      <c r="S36" s="47"/>
      <c r="T36" s="47">
        <f t="shared" si="58"/>
        <v>0</v>
      </c>
      <c r="U36" s="47">
        <f t="shared" si="83"/>
        <v>0</v>
      </c>
      <c r="V36" s="47">
        <f t="shared" si="84"/>
        <v>0</v>
      </c>
      <c r="W36" s="47">
        <f t="shared" si="61"/>
        <v>0</v>
      </c>
      <c r="X36" s="47">
        <f t="shared" si="62"/>
        <v>0</v>
      </c>
      <c r="Y36" s="47"/>
      <c r="Z36" s="47"/>
      <c r="AA36" s="47"/>
      <c r="AB36" s="47">
        <f t="shared" si="63"/>
        <v>0</v>
      </c>
      <c r="AC36" s="47">
        <f t="shared" si="64"/>
        <v>0</v>
      </c>
      <c r="AD36" s="47">
        <f t="shared" si="65"/>
        <v>0</v>
      </c>
      <c r="AE36" s="47">
        <f t="shared" si="66"/>
        <v>0</v>
      </c>
      <c r="AF36" s="47">
        <f t="shared" si="67"/>
        <v>0</v>
      </c>
      <c r="AG36" s="47"/>
      <c r="AH36" s="47"/>
      <c r="AI36" s="47"/>
      <c r="AJ36" s="47">
        <f t="shared" si="68"/>
        <v>0</v>
      </c>
      <c r="AK36" s="47">
        <f t="shared" si="69"/>
        <v>0</v>
      </c>
      <c r="AL36" s="47">
        <f t="shared" si="70"/>
        <v>0</v>
      </c>
      <c r="AM36" s="47">
        <f t="shared" si="71"/>
        <v>0</v>
      </c>
      <c r="AN36" s="47">
        <f t="shared" si="72"/>
        <v>0</v>
      </c>
      <c r="AO36" s="47"/>
      <c r="AP36" s="47"/>
      <c r="AQ36" s="47"/>
      <c r="AR36" s="47">
        <f t="shared" si="73"/>
        <v>0</v>
      </c>
      <c r="AS36" s="47">
        <f t="shared" si="74"/>
        <v>0</v>
      </c>
      <c r="AT36" s="47">
        <f t="shared" si="75"/>
        <v>0</v>
      </c>
      <c r="AU36" s="47">
        <f t="shared" si="76"/>
        <v>0</v>
      </c>
      <c r="AV36" s="47">
        <f t="shared" si="77"/>
        <v>0</v>
      </c>
      <c r="AW36" s="47"/>
      <c r="AX36" s="47"/>
      <c r="AY36" s="47"/>
      <c r="AZ36" s="47">
        <f t="shared" si="78"/>
        <v>0</v>
      </c>
      <c r="BA36" s="47">
        <f t="shared" si="79"/>
        <v>0</v>
      </c>
      <c r="BB36" s="47">
        <f t="shared" si="80"/>
        <v>0</v>
      </c>
      <c r="BC36" s="47">
        <f t="shared" si="81"/>
        <v>0</v>
      </c>
      <c r="BD36" s="48">
        <f t="shared" si="82"/>
        <v>0</v>
      </c>
    </row>
    <row r="37" spans="1:56" s="29" customFormat="1" ht="15" hidden="1" customHeight="1" outlineLevel="1" x14ac:dyDescent="0.2">
      <c r="A37" s="108"/>
      <c r="B37" s="43"/>
      <c r="C37" s="44"/>
      <c r="D37" s="45"/>
      <c r="E37" s="47"/>
      <c r="F37" s="47"/>
      <c r="G37" s="47"/>
      <c r="H37" s="47">
        <f t="shared" si="52"/>
        <v>0</v>
      </c>
      <c r="I37" s="47"/>
      <c r="J37" s="47"/>
      <c r="K37" s="47"/>
      <c r="L37" s="47">
        <f t="shared" si="53"/>
        <v>0</v>
      </c>
      <c r="M37" s="47">
        <f t="shared" si="54"/>
        <v>0</v>
      </c>
      <c r="N37" s="47">
        <f t="shared" si="55"/>
        <v>0</v>
      </c>
      <c r="O37" s="47">
        <f t="shared" si="56"/>
        <v>0</v>
      </c>
      <c r="P37" s="47">
        <f t="shared" si="57"/>
        <v>0</v>
      </c>
      <c r="Q37" s="47"/>
      <c r="R37" s="47"/>
      <c r="S37" s="47"/>
      <c r="T37" s="47">
        <f t="shared" si="58"/>
        <v>0</v>
      </c>
      <c r="U37" s="47">
        <f t="shared" si="83"/>
        <v>0</v>
      </c>
      <c r="V37" s="47">
        <f t="shared" si="84"/>
        <v>0</v>
      </c>
      <c r="W37" s="47">
        <f t="shared" si="61"/>
        <v>0</v>
      </c>
      <c r="X37" s="47">
        <f t="shared" si="62"/>
        <v>0</v>
      </c>
      <c r="Y37" s="47"/>
      <c r="Z37" s="47"/>
      <c r="AA37" s="47"/>
      <c r="AB37" s="47">
        <f t="shared" si="63"/>
        <v>0</v>
      </c>
      <c r="AC37" s="47">
        <f t="shared" si="64"/>
        <v>0</v>
      </c>
      <c r="AD37" s="47">
        <f t="shared" si="65"/>
        <v>0</v>
      </c>
      <c r="AE37" s="47">
        <f t="shared" si="66"/>
        <v>0</v>
      </c>
      <c r="AF37" s="47">
        <f t="shared" si="67"/>
        <v>0</v>
      </c>
      <c r="AG37" s="47"/>
      <c r="AH37" s="47"/>
      <c r="AI37" s="47"/>
      <c r="AJ37" s="47">
        <f t="shared" si="68"/>
        <v>0</v>
      </c>
      <c r="AK37" s="47">
        <f t="shared" si="69"/>
        <v>0</v>
      </c>
      <c r="AL37" s="47">
        <f t="shared" si="70"/>
        <v>0</v>
      </c>
      <c r="AM37" s="47">
        <f t="shared" si="71"/>
        <v>0</v>
      </c>
      <c r="AN37" s="47">
        <f t="shared" si="72"/>
        <v>0</v>
      </c>
      <c r="AO37" s="47"/>
      <c r="AP37" s="47"/>
      <c r="AQ37" s="47"/>
      <c r="AR37" s="47">
        <f t="shared" si="73"/>
        <v>0</v>
      </c>
      <c r="AS37" s="47">
        <f t="shared" si="74"/>
        <v>0</v>
      </c>
      <c r="AT37" s="47">
        <f t="shared" si="75"/>
        <v>0</v>
      </c>
      <c r="AU37" s="47">
        <f t="shared" si="76"/>
        <v>0</v>
      </c>
      <c r="AV37" s="47">
        <f t="shared" si="77"/>
        <v>0</v>
      </c>
      <c r="AW37" s="47"/>
      <c r="AX37" s="47"/>
      <c r="AY37" s="47"/>
      <c r="AZ37" s="47">
        <f t="shared" si="78"/>
        <v>0</v>
      </c>
      <c r="BA37" s="47">
        <f t="shared" si="79"/>
        <v>0</v>
      </c>
      <c r="BB37" s="47">
        <f t="shared" si="80"/>
        <v>0</v>
      </c>
      <c r="BC37" s="47">
        <f t="shared" si="81"/>
        <v>0</v>
      </c>
      <c r="BD37" s="48">
        <f t="shared" si="82"/>
        <v>0</v>
      </c>
    </row>
    <row r="38" spans="1:56" s="29" customFormat="1" ht="15" hidden="1" customHeight="1" outlineLevel="1" x14ac:dyDescent="0.2">
      <c r="A38" s="108"/>
      <c r="B38" s="43"/>
      <c r="C38" s="44"/>
      <c r="D38" s="45"/>
      <c r="E38" s="47"/>
      <c r="F38" s="47"/>
      <c r="G38" s="47"/>
      <c r="H38" s="47">
        <f t="shared" si="52"/>
        <v>0</v>
      </c>
      <c r="I38" s="47"/>
      <c r="J38" s="47"/>
      <c r="K38" s="47"/>
      <c r="L38" s="47">
        <f t="shared" si="53"/>
        <v>0</v>
      </c>
      <c r="M38" s="47">
        <f t="shared" si="54"/>
        <v>0</v>
      </c>
      <c r="N38" s="47">
        <f t="shared" si="55"/>
        <v>0</v>
      </c>
      <c r="O38" s="47">
        <f t="shared" si="56"/>
        <v>0</v>
      </c>
      <c r="P38" s="47">
        <f t="shared" si="57"/>
        <v>0</v>
      </c>
      <c r="Q38" s="47"/>
      <c r="R38" s="47"/>
      <c r="S38" s="47"/>
      <c r="T38" s="47">
        <f t="shared" si="58"/>
        <v>0</v>
      </c>
      <c r="U38" s="47">
        <f t="shared" si="83"/>
        <v>0</v>
      </c>
      <c r="V38" s="47">
        <f t="shared" si="84"/>
        <v>0</v>
      </c>
      <c r="W38" s="47">
        <f t="shared" si="61"/>
        <v>0</v>
      </c>
      <c r="X38" s="47">
        <f t="shared" si="62"/>
        <v>0</v>
      </c>
      <c r="Y38" s="47"/>
      <c r="Z38" s="47"/>
      <c r="AA38" s="47"/>
      <c r="AB38" s="47">
        <f t="shared" si="63"/>
        <v>0</v>
      </c>
      <c r="AC38" s="47">
        <f t="shared" si="64"/>
        <v>0</v>
      </c>
      <c r="AD38" s="47">
        <f t="shared" si="65"/>
        <v>0</v>
      </c>
      <c r="AE38" s="47">
        <f t="shared" si="66"/>
        <v>0</v>
      </c>
      <c r="AF38" s="47">
        <f t="shared" si="67"/>
        <v>0</v>
      </c>
      <c r="AG38" s="47"/>
      <c r="AH38" s="47"/>
      <c r="AI38" s="47"/>
      <c r="AJ38" s="47">
        <f t="shared" si="68"/>
        <v>0</v>
      </c>
      <c r="AK38" s="47">
        <f t="shared" si="69"/>
        <v>0</v>
      </c>
      <c r="AL38" s="47">
        <f t="shared" si="70"/>
        <v>0</v>
      </c>
      <c r="AM38" s="47">
        <f t="shared" si="71"/>
        <v>0</v>
      </c>
      <c r="AN38" s="47">
        <f t="shared" si="72"/>
        <v>0</v>
      </c>
      <c r="AO38" s="47"/>
      <c r="AP38" s="47"/>
      <c r="AQ38" s="47"/>
      <c r="AR38" s="47">
        <f t="shared" si="73"/>
        <v>0</v>
      </c>
      <c r="AS38" s="47">
        <f t="shared" si="74"/>
        <v>0</v>
      </c>
      <c r="AT38" s="47">
        <f t="shared" si="75"/>
        <v>0</v>
      </c>
      <c r="AU38" s="47">
        <f t="shared" si="76"/>
        <v>0</v>
      </c>
      <c r="AV38" s="47">
        <f t="shared" si="77"/>
        <v>0</v>
      </c>
      <c r="AW38" s="47"/>
      <c r="AX38" s="47"/>
      <c r="AY38" s="47"/>
      <c r="AZ38" s="47">
        <f t="shared" si="78"/>
        <v>0</v>
      </c>
      <c r="BA38" s="47">
        <f t="shared" si="79"/>
        <v>0</v>
      </c>
      <c r="BB38" s="47">
        <f t="shared" si="80"/>
        <v>0</v>
      </c>
      <c r="BC38" s="47">
        <f t="shared" si="81"/>
        <v>0</v>
      </c>
      <c r="BD38" s="48">
        <f t="shared" si="82"/>
        <v>0</v>
      </c>
    </row>
    <row r="39" spans="1:56" s="29" customFormat="1" ht="15" hidden="1" customHeight="1" outlineLevel="1" x14ac:dyDescent="0.2">
      <c r="A39" s="108"/>
      <c r="B39" s="43"/>
      <c r="C39" s="44"/>
      <c r="D39" s="45"/>
      <c r="E39" s="47"/>
      <c r="F39" s="47"/>
      <c r="G39" s="47"/>
      <c r="H39" s="47">
        <f t="shared" si="52"/>
        <v>0</v>
      </c>
      <c r="I39" s="47"/>
      <c r="J39" s="47"/>
      <c r="K39" s="47"/>
      <c r="L39" s="47">
        <f t="shared" si="53"/>
        <v>0</v>
      </c>
      <c r="M39" s="47">
        <f t="shared" si="54"/>
        <v>0</v>
      </c>
      <c r="N39" s="47">
        <f t="shared" si="55"/>
        <v>0</v>
      </c>
      <c r="O39" s="47">
        <f t="shared" si="56"/>
        <v>0</v>
      </c>
      <c r="P39" s="47">
        <f t="shared" si="57"/>
        <v>0</v>
      </c>
      <c r="Q39" s="47"/>
      <c r="R39" s="47"/>
      <c r="S39" s="47"/>
      <c r="T39" s="47">
        <f t="shared" si="58"/>
        <v>0</v>
      </c>
      <c r="U39" s="47">
        <f t="shared" si="83"/>
        <v>0</v>
      </c>
      <c r="V39" s="47">
        <f t="shared" si="84"/>
        <v>0</v>
      </c>
      <c r="W39" s="47">
        <f t="shared" si="61"/>
        <v>0</v>
      </c>
      <c r="X39" s="47">
        <f t="shared" si="62"/>
        <v>0</v>
      </c>
      <c r="Y39" s="47"/>
      <c r="Z39" s="47"/>
      <c r="AA39" s="47"/>
      <c r="AB39" s="47">
        <f t="shared" si="63"/>
        <v>0</v>
      </c>
      <c r="AC39" s="47">
        <f t="shared" si="64"/>
        <v>0</v>
      </c>
      <c r="AD39" s="47">
        <f t="shared" si="65"/>
        <v>0</v>
      </c>
      <c r="AE39" s="47">
        <f t="shared" si="66"/>
        <v>0</v>
      </c>
      <c r="AF39" s="47">
        <f t="shared" si="67"/>
        <v>0</v>
      </c>
      <c r="AG39" s="47"/>
      <c r="AH39" s="47"/>
      <c r="AI39" s="47"/>
      <c r="AJ39" s="47">
        <f t="shared" si="68"/>
        <v>0</v>
      </c>
      <c r="AK39" s="47">
        <f t="shared" si="69"/>
        <v>0</v>
      </c>
      <c r="AL39" s="47">
        <f t="shared" si="70"/>
        <v>0</v>
      </c>
      <c r="AM39" s="47">
        <f t="shared" si="71"/>
        <v>0</v>
      </c>
      <c r="AN39" s="47">
        <f t="shared" si="72"/>
        <v>0</v>
      </c>
      <c r="AO39" s="47"/>
      <c r="AP39" s="47"/>
      <c r="AQ39" s="47"/>
      <c r="AR39" s="47">
        <f t="shared" si="73"/>
        <v>0</v>
      </c>
      <c r="AS39" s="47">
        <f t="shared" si="74"/>
        <v>0</v>
      </c>
      <c r="AT39" s="47">
        <f t="shared" si="75"/>
        <v>0</v>
      </c>
      <c r="AU39" s="47">
        <f t="shared" si="76"/>
        <v>0</v>
      </c>
      <c r="AV39" s="47">
        <f t="shared" si="77"/>
        <v>0</v>
      </c>
      <c r="AW39" s="47"/>
      <c r="AX39" s="47"/>
      <c r="AY39" s="47"/>
      <c r="AZ39" s="47">
        <f t="shared" si="78"/>
        <v>0</v>
      </c>
      <c r="BA39" s="47">
        <f t="shared" si="79"/>
        <v>0</v>
      </c>
      <c r="BB39" s="47">
        <f t="shared" si="80"/>
        <v>0</v>
      </c>
      <c r="BC39" s="47">
        <f t="shared" si="81"/>
        <v>0</v>
      </c>
      <c r="BD39" s="48">
        <f t="shared" si="82"/>
        <v>0</v>
      </c>
    </row>
    <row r="40" spans="1:56" s="29" customFormat="1" ht="15" hidden="1" customHeight="1" outlineLevel="1" x14ac:dyDescent="0.2">
      <c r="A40" s="108"/>
      <c r="B40" s="43"/>
      <c r="C40" s="44"/>
      <c r="D40" s="45"/>
      <c r="E40" s="47"/>
      <c r="F40" s="47"/>
      <c r="G40" s="47"/>
      <c r="H40" s="47">
        <f t="shared" si="52"/>
        <v>0</v>
      </c>
      <c r="I40" s="47"/>
      <c r="J40" s="47"/>
      <c r="K40" s="47"/>
      <c r="L40" s="47">
        <f t="shared" si="53"/>
        <v>0</v>
      </c>
      <c r="M40" s="47">
        <f t="shared" si="54"/>
        <v>0</v>
      </c>
      <c r="N40" s="47">
        <f t="shared" si="55"/>
        <v>0</v>
      </c>
      <c r="O40" s="47">
        <f t="shared" si="56"/>
        <v>0</v>
      </c>
      <c r="P40" s="47">
        <f t="shared" si="57"/>
        <v>0</v>
      </c>
      <c r="Q40" s="47"/>
      <c r="R40" s="47"/>
      <c r="S40" s="47"/>
      <c r="T40" s="47">
        <f t="shared" si="58"/>
        <v>0</v>
      </c>
      <c r="U40" s="47">
        <f t="shared" si="83"/>
        <v>0</v>
      </c>
      <c r="V40" s="47">
        <f t="shared" si="84"/>
        <v>0</v>
      </c>
      <c r="W40" s="47">
        <f t="shared" si="61"/>
        <v>0</v>
      </c>
      <c r="X40" s="47">
        <f t="shared" si="62"/>
        <v>0</v>
      </c>
      <c r="Y40" s="47"/>
      <c r="Z40" s="47"/>
      <c r="AA40" s="47"/>
      <c r="AB40" s="47">
        <f t="shared" si="63"/>
        <v>0</v>
      </c>
      <c r="AC40" s="47">
        <f t="shared" si="64"/>
        <v>0</v>
      </c>
      <c r="AD40" s="47">
        <f t="shared" si="65"/>
        <v>0</v>
      </c>
      <c r="AE40" s="47">
        <f t="shared" si="66"/>
        <v>0</v>
      </c>
      <c r="AF40" s="47">
        <f t="shared" si="67"/>
        <v>0</v>
      </c>
      <c r="AG40" s="47"/>
      <c r="AH40" s="47"/>
      <c r="AI40" s="47"/>
      <c r="AJ40" s="47">
        <f t="shared" si="68"/>
        <v>0</v>
      </c>
      <c r="AK40" s="47">
        <f t="shared" si="69"/>
        <v>0</v>
      </c>
      <c r="AL40" s="47">
        <f t="shared" si="70"/>
        <v>0</v>
      </c>
      <c r="AM40" s="47">
        <f t="shared" si="71"/>
        <v>0</v>
      </c>
      <c r="AN40" s="47">
        <f t="shared" si="72"/>
        <v>0</v>
      </c>
      <c r="AO40" s="47"/>
      <c r="AP40" s="47"/>
      <c r="AQ40" s="47"/>
      <c r="AR40" s="47">
        <f t="shared" si="73"/>
        <v>0</v>
      </c>
      <c r="AS40" s="47">
        <f t="shared" si="74"/>
        <v>0</v>
      </c>
      <c r="AT40" s="47">
        <f t="shared" si="75"/>
        <v>0</v>
      </c>
      <c r="AU40" s="47">
        <f t="shared" si="76"/>
        <v>0</v>
      </c>
      <c r="AV40" s="47">
        <f t="shared" si="77"/>
        <v>0</v>
      </c>
      <c r="AW40" s="47"/>
      <c r="AX40" s="47"/>
      <c r="AY40" s="47"/>
      <c r="AZ40" s="47">
        <f t="shared" si="78"/>
        <v>0</v>
      </c>
      <c r="BA40" s="47">
        <f t="shared" si="79"/>
        <v>0</v>
      </c>
      <c r="BB40" s="47">
        <f t="shared" si="80"/>
        <v>0</v>
      </c>
      <c r="BC40" s="47">
        <f t="shared" si="81"/>
        <v>0</v>
      </c>
      <c r="BD40" s="48">
        <f t="shared" si="82"/>
        <v>0</v>
      </c>
    </row>
    <row r="41" spans="1:56" s="29" customFormat="1" ht="15" hidden="1" customHeight="1" outlineLevel="1" x14ac:dyDescent="0.2">
      <c r="A41" s="108"/>
      <c r="B41" s="43"/>
      <c r="C41" s="44"/>
      <c r="D41" s="45"/>
      <c r="E41" s="47"/>
      <c r="F41" s="47"/>
      <c r="G41" s="47"/>
      <c r="H41" s="47">
        <f t="shared" si="52"/>
        <v>0</v>
      </c>
      <c r="I41" s="47"/>
      <c r="J41" s="47"/>
      <c r="K41" s="47"/>
      <c r="L41" s="47">
        <f t="shared" si="53"/>
        <v>0</v>
      </c>
      <c r="M41" s="47">
        <f t="shared" si="54"/>
        <v>0</v>
      </c>
      <c r="N41" s="47">
        <f t="shared" si="55"/>
        <v>0</v>
      </c>
      <c r="O41" s="47">
        <f t="shared" si="56"/>
        <v>0</v>
      </c>
      <c r="P41" s="47">
        <f t="shared" si="57"/>
        <v>0</v>
      </c>
      <c r="Q41" s="47"/>
      <c r="R41" s="47"/>
      <c r="S41" s="47"/>
      <c r="T41" s="47">
        <f t="shared" si="58"/>
        <v>0</v>
      </c>
      <c r="U41" s="47">
        <f t="shared" si="83"/>
        <v>0</v>
      </c>
      <c r="V41" s="47">
        <f t="shared" si="84"/>
        <v>0</v>
      </c>
      <c r="W41" s="47">
        <f t="shared" si="61"/>
        <v>0</v>
      </c>
      <c r="X41" s="47">
        <f t="shared" si="62"/>
        <v>0</v>
      </c>
      <c r="Y41" s="47"/>
      <c r="Z41" s="47"/>
      <c r="AA41" s="47"/>
      <c r="AB41" s="47">
        <f t="shared" si="63"/>
        <v>0</v>
      </c>
      <c r="AC41" s="47">
        <f t="shared" si="64"/>
        <v>0</v>
      </c>
      <c r="AD41" s="47">
        <f t="shared" si="65"/>
        <v>0</v>
      </c>
      <c r="AE41" s="47">
        <f t="shared" si="66"/>
        <v>0</v>
      </c>
      <c r="AF41" s="47">
        <f t="shared" si="67"/>
        <v>0</v>
      </c>
      <c r="AG41" s="47"/>
      <c r="AH41" s="47"/>
      <c r="AI41" s="47"/>
      <c r="AJ41" s="47">
        <f t="shared" si="68"/>
        <v>0</v>
      </c>
      <c r="AK41" s="47">
        <f t="shared" si="69"/>
        <v>0</v>
      </c>
      <c r="AL41" s="47">
        <f t="shared" si="70"/>
        <v>0</v>
      </c>
      <c r="AM41" s="47">
        <f t="shared" si="71"/>
        <v>0</v>
      </c>
      <c r="AN41" s="47">
        <f t="shared" si="72"/>
        <v>0</v>
      </c>
      <c r="AO41" s="47"/>
      <c r="AP41" s="47"/>
      <c r="AQ41" s="47"/>
      <c r="AR41" s="47">
        <f t="shared" si="73"/>
        <v>0</v>
      </c>
      <c r="AS41" s="47">
        <f t="shared" si="74"/>
        <v>0</v>
      </c>
      <c r="AT41" s="47">
        <f t="shared" si="75"/>
        <v>0</v>
      </c>
      <c r="AU41" s="47">
        <f t="shared" si="76"/>
        <v>0</v>
      </c>
      <c r="AV41" s="47">
        <f t="shared" si="77"/>
        <v>0</v>
      </c>
      <c r="AW41" s="47"/>
      <c r="AX41" s="47"/>
      <c r="AY41" s="47"/>
      <c r="AZ41" s="47">
        <f t="shared" si="78"/>
        <v>0</v>
      </c>
      <c r="BA41" s="47">
        <f t="shared" si="79"/>
        <v>0</v>
      </c>
      <c r="BB41" s="47">
        <f t="shared" si="80"/>
        <v>0</v>
      </c>
      <c r="BC41" s="47">
        <f t="shared" si="81"/>
        <v>0</v>
      </c>
      <c r="BD41" s="48">
        <f t="shared" si="82"/>
        <v>0</v>
      </c>
    </row>
    <row r="42" spans="1:56" s="29" customFormat="1" ht="15" hidden="1" customHeight="1" outlineLevel="1" x14ac:dyDescent="0.2">
      <c r="A42" s="108"/>
      <c r="B42" s="43"/>
      <c r="C42" s="44"/>
      <c r="D42" s="45"/>
      <c r="E42" s="47"/>
      <c r="F42" s="47"/>
      <c r="G42" s="47"/>
      <c r="H42" s="47">
        <f t="shared" si="52"/>
        <v>0</v>
      </c>
      <c r="I42" s="47"/>
      <c r="J42" s="47"/>
      <c r="K42" s="47"/>
      <c r="L42" s="47">
        <f t="shared" si="53"/>
        <v>0</v>
      </c>
      <c r="M42" s="47">
        <f t="shared" si="54"/>
        <v>0</v>
      </c>
      <c r="N42" s="47">
        <f t="shared" si="55"/>
        <v>0</v>
      </c>
      <c r="O42" s="47">
        <f t="shared" si="56"/>
        <v>0</v>
      </c>
      <c r="P42" s="47">
        <f t="shared" si="57"/>
        <v>0</v>
      </c>
      <c r="Q42" s="47"/>
      <c r="R42" s="47"/>
      <c r="S42" s="47"/>
      <c r="T42" s="47">
        <f t="shared" si="58"/>
        <v>0</v>
      </c>
      <c r="U42" s="47">
        <f t="shared" si="83"/>
        <v>0</v>
      </c>
      <c r="V42" s="47">
        <f t="shared" si="84"/>
        <v>0</v>
      </c>
      <c r="W42" s="47">
        <f t="shared" si="61"/>
        <v>0</v>
      </c>
      <c r="X42" s="47">
        <f t="shared" si="62"/>
        <v>0</v>
      </c>
      <c r="Y42" s="47"/>
      <c r="Z42" s="47"/>
      <c r="AA42" s="47"/>
      <c r="AB42" s="47">
        <f t="shared" si="63"/>
        <v>0</v>
      </c>
      <c r="AC42" s="47">
        <f t="shared" si="64"/>
        <v>0</v>
      </c>
      <c r="AD42" s="47">
        <f t="shared" si="65"/>
        <v>0</v>
      </c>
      <c r="AE42" s="47">
        <f t="shared" si="66"/>
        <v>0</v>
      </c>
      <c r="AF42" s="47">
        <f t="shared" si="67"/>
        <v>0</v>
      </c>
      <c r="AG42" s="47"/>
      <c r="AH42" s="47"/>
      <c r="AI42" s="47"/>
      <c r="AJ42" s="47">
        <f t="shared" si="68"/>
        <v>0</v>
      </c>
      <c r="AK42" s="47">
        <f t="shared" si="69"/>
        <v>0</v>
      </c>
      <c r="AL42" s="47">
        <f t="shared" si="70"/>
        <v>0</v>
      </c>
      <c r="AM42" s="47">
        <f t="shared" si="71"/>
        <v>0</v>
      </c>
      <c r="AN42" s="47">
        <f t="shared" si="72"/>
        <v>0</v>
      </c>
      <c r="AO42" s="47"/>
      <c r="AP42" s="47"/>
      <c r="AQ42" s="47"/>
      <c r="AR42" s="47">
        <f t="shared" si="73"/>
        <v>0</v>
      </c>
      <c r="AS42" s="47">
        <f t="shared" si="74"/>
        <v>0</v>
      </c>
      <c r="AT42" s="47">
        <f t="shared" si="75"/>
        <v>0</v>
      </c>
      <c r="AU42" s="47">
        <f t="shared" si="76"/>
        <v>0</v>
      </c>
      <c r="AV42" s="47">
        <f t="shared" si="77"/>
        <v>0</v>
      </c>
      <c r="AW42" s="47"/>
      <c r="AX42" s="47"/>
      <c r="AY42" s="47"/>
      <c r="AZ42" s="47">
        <f t="shared" si="78"/>
        <v>0</v>
      </c>
      <c r="BA42" s="47">
        <f t="shared" si="79"/>
        <v>0</v>
      </c>
      <c r="BB42" s="47">
        <f t="shared" si="80"/>
        <v>0</v>
      </c>
      <c r="BC42" s="47">
        <f t="shared" si="81"/>
        <v>0</v>
      </c>
      <c r="BD42" s="48">
        <f t="shared" si="82"/>
        <v>0</v>
      </c>
    </row>
    <row r="43" spans="1:56" s="29" customFormat="1" ht="15" hidden="1" customHeight="1" outlineLevel="1" x14ac:dyDescent="0.2">
      <c r="A43" s="108"/>
      <c r="B43" s="43"/>
      <c r="C43" s="44"/>
      <c r="D43" s="45"/>
      <c r="E43" s="47"/>
      <c r="F43" s="47"/>
      <c r="G43" s="47"/>
      <c r="H43" s="47">
        <f t="shared" si="52"/>
        <v>0</v>
      </c>
      <c r="I43" s="47"/>
      <c r="J43" s="47"/>
      <c r="K43" s="47"/>
      <c r="L43" s="47">
        <f t="shared" si="53"/>
        <v>0</v>
      </c>
      <c r="M43" s="47">
        <f t="shared" si="54"/>
        <v>0</v>
      </c>
      <c r="N43" s="47">
        <f t="shared" si="55"/>
        <v>0</v>
      </c>
      <c r="O43" s="47">
        <f t="shared" si="56"/>
        <v>0</v>
      </c>
      <c r="P43" s="47">
        <f t="shared" si="57"/>
        <v>0</v>
      </c>
      <c r="Q43" s="47"/>
      <c r="R43" s="47"/>
      <c r="S43" s="47"/>
      <c r="T43" s="47">
        <f t="shared" si="58"/>
        <v>0</v>
      </c>
      <c r="U43" s="47">
        <f t="shared" si="83"/>
        <v>0</v>
      </c>
      <c r="V43" s="47">
        <f t="shared" si="84"/>
        <v>0</v>
      </c>
      <c r="W43" s="47">
        <f t="shared" si="61"/>
        <v>0</v>
      </c>
      <c r="X43" s="47">
        <f t="shared" si="62"/>
        <v>0</v>
      </c>
      <c r="Y43" s="47"/>
      <c r="Z43" s="47"/>
      <c r="AA43" s="47"/>
      <c r="AB43" s="47">
        <f t="shared" si="63"/>
        <v>0</v>
      </c>
      <c r="AC43" s="47">
        <f t="shared" si="64"/>
        <v>0</v>
      </c>
      <c r="AD43" s="47">
        <f t="shared" si="65"/>
        <v>0</v>
      </c>
      <c r="AE43" s="47">
        <f t="shared" si="66"/>
        <v>0</v>
      </c>
      <c r="AF43" s="47">
        <f t="shared" si="67"/>
        <v>0</v>
      </c>
      <c r="AG43" s="47"/>
      <c r="AH43" s="47"/>
      <c r="AI43" s="47"/>
      <c r="AJ43" s="47">
        <f t="shared" si="68"/>
        <v>0</v>
      </c>
      <c r="AK43" s="47">
        <f t="shared" si="69"/>
        <v>0</v>
      </c>
      <c r="AL43" s="47">
        <f t="shared" si="70"/>
        <v>0</v>
      </c>
      <c r="AM43" s="47">
        <f t="shared" si="71"/>
        <v>0</v>
      </c>
      <c r="AN43" s="47">
        <f t="shared" si="72"/>
        <v>0</v>
      </c>
      <c r="AO43" s="47"/>
      <c r="AP43" s="47"/>
      <c r="AQ43" s="47"/>
      <c r="AR43" s="47">
        <f t="shared" si="73"/>
        <v>0</v>
      </c>
      <c r="AS43" s="47">
        <f t="shared" si="74"/>
        <v>0</v>
      </c>
      <c r="AT43" s="47">
        <f t="shared" si="75"/>
        <v>0</v>
      </c>
      <c r="AU43" s="47">
        <f t="shared" si="76"/>
        <v>0</v>
      </c>
      <c r="AV43" s="47">
        <f t="shared" si="77"/>
        <v>0</v>
      </c>
      <c r="AW43" s="47"/>
      <c r="AX43" s="47"/>
      <c r="AY43" s="47"/>
      <c r="AZ43" s="47">
        <f t="shared" si="78"/>
        <v>0</v>
      </c>
      <c r="BA43" s="47">
        <f t="shared" si="79"/>
        <v>0</v>
      </c>
      <c r="BB43" s="47">
        <f t="shared" si="80"/>
        <v>0</v>
      </c>
      <c r="BC43" s="47">
        <f t="shared" si="81"/>
        <v>0</v>
      </c>
      <c r="BD43" s="48">
        <f t="shared" si="82"/>
        <v>0</v>
      </c>
    </row>
    <row r="44" spans="1:56" s="29" customFormat="1" ht="15" hidden="1" customHeight="1" outlineLevel="1" x14ac:dyDescent="0.2">
      <c r="A44" s="108"/>
      <c r="B44" s="43"/>
      <c r="C44" s="44"/>
      <c r="D44" s="45"/>
      <c r="E44" s="47"/>
      <c r="F44" s="47"/>
      <c r="G44" s="47"/>
      <c r="H44" s="47">
        <f t="shared" si="52"/>
        <v>0</v>
      </c>
      <c r="I44" s="47"/>
      <c r="J44" s="47"/>
      <c r="K44" s="47"/>
      <c r="L44" s="47">
        <f t="shared" si="53"/>
        <v>0</v>
      </c>
      <c r="M44" s="47">
        <f t="shared" si="54"/>
        <v>0</v>
      </c>
      <c r="N44" s="47">
        <f t="shared" si="55"/>
        <v>0</v>
      </c>
      <c r="O44" s="47">
        <f t="shared" si="56"/>
        <v>0</v>
      </c>
      <c r="P44" s="47">
        <f t="shared" si="57"/>
        <v>0</v>
      </c>
      <c r="Q44" s="47"/>
      <c r="R44" s="47"/>
      <c r="S44" s="47"/>
      <c r="T44" s="47">
        <f t="shared" si="58"/>
        <v>0</v>
      </c>
      <c r="U44" s="47">
        <f t="shared" si="83"/>
        <v>0</v>
      </c>
      <c r="V44" s="47">
        <f t="shared" si="84"/>
        <v>0</v>
      </c>
      <c r="W44" s="47">
        <f t="shared" si="61"/>
        <v>0</v>
      </c>
      <c r="X44" s="47">
        <f t="shared" si="62"/>
        <v>0</v>
      </c>
      <c r="Y44" s="47"/>
      <c r="Z44" s="47"/>
      <c r="AA44" s="47"/>
      <c r="AB44" s="47">
        <f t="shared" si="63"/>
        <v>0</v>
      </c>
      <c r="AC44" s="47">
        <f t="shared" si="64"/>
        <v>0</v>
      </c>
      <c r="AD44" s="47">
        <f t="shared" si="65"/>
        <v>0</v>
      </c>
      <c r="AE44" s="47">
        <f t="shared" si="66"/>
        <v>0</v>
      </c>
      <c r="AF44" s="47">
        <f t="shared" si="67"/>
        <v>0</v>
      </c>
      <c r="AG44" s="47"/>
      <c r="AH44" s="47"/>
      <c r="AI44" s="47"/>
      <c r="AJ44" s="47">
        <f t="shared" si="68"/>
        <v>0</v>
      </c>
      <c r="AK44" s="47">
        <f t="shared" si="69"/>
        <v>0</v>
      </c>
      <c r="AL44" s="47">
        <f t="shared" si="70"/>
        <v>0</v>
      </c>
      <c r="AM44" s="47">
        <f t="shared" si="71"/>
        <v>0</v>
      </c>
      <c r="AN44" s="47">
        <f t="shared" si="72"/>
        <v>0</v>
      </c>
      <c r="AO44" s="47"/>
      <c r="AP44" s="47"/>
      <c r="AQ44" s="47"/>
      <c r="AR44" s="47">
        <f t="shared" si="73"/>
        <v>0</v>
      </c>
      <c r="AS44" s="47">
        <f t="shared" si="74"/>
        <v>0</v>
      </c>
      <c r="AT44" s="47">
        <f t="shared" si="75"/>
        <v>0</v>
      </c>
      <c r="AU44" s="47">
        <f t="shared" si="76"/>
        <v>0</v>
      </c>
      <c r="AV44" s="47">
        <f t="shared" si="77"/>
        <v>0</v>
      </c>
      <c r="AW44" s="47"/>
      <c r="AX44" s="47"/>
      <c r="AY44" s="47"/>
      <c r="AZ44" s="47">
        <f t="shared" si="78"/>
        <v>0</v>
      </c>
      <c r="BA44" s="47">
        <f t="shared" si="79"/>
        <v>0</v>
      </c>
      <c r="BB44" s="47">
        <f t="shared" si="80"/>
        <v>0</v>
      </c>
      <c r="BC44" s="47">
        <f t="shared" si="81"/>
        <v>0</v>
      </c>
      <c r="BD44" s="48">
        <f t="shared" si="82"/>
        <v>0</v>
      </c>
    </row>
    <row r="45" spans="1:56" s="29" customFormat="1" ht="15" hidden="1" customHeight="1" outlineLevel="1" x14ac:dyDescent="0.2">
      <c r="A45" s="108"/>
      <c r="B45" s="43"/>
      <c r="C45" s="44"/>
      <c r="D45" s="45"/>
      <c r="E45" s="47"/>
      <c r="F45" s="47"/>
      <c r="G45" s="47"/>
      <c r="H45" s="47">
        <f t="shared" si="52"/>
        <v>0</v>
      </c>
      <c r="I45" s="47"/>
      <c r="J45" s="47"/>
      <c r="K45" s="47"/>
      <c r="L45" s="47">
        <f t="shared" si="53"/>
        <v>0</v>
      </c>
      <c r="M45" s="47">
        <f t="shared" si="54"/>
        <v>0</v>
      </c>
      <c r="N45" s="47">
        <f t="shared" si="55"/>
        <v>0</v>
      </c>
      <c r="O45" s="47">
        <f t="shared" si="56"/>
        <v>0</v>
      </c>
      <c r="P45" s="47">
        <f t="shared" si="57"/>
        <v>0</v>
      </c>
      <c r="Q45" s="47"/>
      <c r="R45" s="47"/>
      <c r="S45" s="47"/>
      <c r="T45" s="47">
        <f t="shared" si="58"/>
        <v>0</v>
      </c>
      <c r="U45" s="47">
        <f t="shared" si="83"/>
        <v>0</v>
      </c>
      <c r="V45" s="47">
        <f t="shared" si="84"/>
        <v>0</v>
      </c>
      <c r="W45" s="47">
        <f t="shared" si="61"/>
        <v>0</v>
      </c>
      <c r="X45" s="47">
        <f t="shared" si="62"/>
        <v>0</v>
      </c>
      <c r="Y45" s="47"/>
      <c r="Z45" s="47"/>
      <c r="AA45" s="47"/>
      <c r="AB45" s="47">
        <f t="shared" si="63"/>
        <v>0</v>
      </c>
      <c r="AC45" s="47">
        <f t="shared" si="64"/>
        <v>0</v>
      </c>
      <c r="AD45" s="47">
        <f t="shared" si="65"/>
        <v>0</v>
      </c>
      <c r="AE45" s="47">
        <f t="shared" si="66"/>
        <v>0</v>
      </c>
      <c r="AF45" s="47">
        <f t="shared" si="67"/>
        <v>0</v>
      </c>
      <c r="AG45" s="47"/>
      <c r="AH45" s="47"/>
      <c r="AI45" s="47"/>
      <c r="AJ45" s="47">
        <f t="shared" si="68"/>
        <v>0</v>
      </c>
      <c r="AK45" s="47">
        <f t="shared" si="69"/>
        <v>0</v>
      </c>
      <c r="AL45" s="47">
        <f t="shared" si="70"/>
        <v>0</v>
      </c>
      <c r="AM45" s="47">
        <f t="shared" si="71"/>
        <v>0</v>
      </c>
      <c r="AN45" s="47">
        <f t="shared" si="72"/>
        <v>0</v>
      </c>
      <c r="AO45" s="47"/>
      <c r="AP45" s="47"/>
      <c r="AQ45" s="47"/>
      <c r="AR45" s="47">
        <f t="shared" si="73"/>
        <v>0</v>
      </c>
      <c r="AS45" s="47">
        <f t="shared" si="74"/>
        <v>0</v>
      </c>
      <c r="AT45" s="47">
        <f t="shared" si="75"/>
        <v>0</v>
      </c>
      <c r="AU45" s="47">
        <f t="shared" si="76"/>
        <v>0</v>
      </c>
      <c r="AV45" s="47">
        <f t="shared" si="77"/>
        <v>0</v>
      </c>
      <c r="AW45" s="47"/>
      <c r="AX45" s="47"/>
      <c r="AY45" s="47"/>
      <c r="AZ45" s="47">
        <f t="shared" si="78"/>
        <v>0</v>
      </c>
      <c r="BA45" s="47">
        <f t="shared" si="79"/>
        <v>0</v>
      </c>
      <c r="BB45" s="47">
        <f t="shared" si="80"/>
        <v>0</v>
      </c>
      <c r="BC45" s="47">
        <f t="shared" si="81"/>
        <v>0</v>
      </c>
      <c r="BD45" s="48">
        <f t="shared" si="82"/>
        <v>0</v>
      </c>
    </row>
    <row r="46" spans="1:56" s="29" customFormat="1" ht="15" hidden="1" customHeight="1" outlineLevel="1" x14ac:dyDescent="0.2">
      <c r="A46" s="68"/>
      <c r="B46" s="49"/>
      <c r="C46" s="50"/>
      <c r="D46" s="51"/>
      <c r="E46" s="52"/>
      <c r="F46" s="52"/>
      <c r="G46" s="52"/>
      <c r="H46" s="52">
        <f t="shared" si="52"/>
        <v>0</v>
      </c>
      <c r="I46" s="52"/>
      <c r="J46" s="52"/>
      <c r="K46" s="52"/>
      <c r="L46" s="52">
        <f t="shared" si="53"/>
        <v>0</v>
      </c>
      <c r="M46" s="52">
        <f t="shared" si="54"/>
        <v>0</v>
      </c>
      <c r="N46" s="52">
        <f t="shared" si="55"/>
        <v>0</v>
      </c>
      <c r="O46" s="52">
        <f t="shared" si="56"/>
        <v>0</v>
      </c>
      <c r="P46" s="52">
        <f t="shared" si="57"/>
        <v>0</v>
      </c>
      <c r="Q46" s="52"/>
      <c r="R46" s="52"/>
      <c r="S46" s="52"/>
      <c r="T46" s="52">
        <f t="shared" si="58"/>
        <v>0</v>
      </c>
      <c r="U46" s="52">
        <f t="shared" si="83"/>
        <v>0</v>
      </c>
      <c r="V46" s="52">
        <f t="shared" si="84"/>
        <v>0</v>
      </c>
      <c r="W46" s="52">
        <f t="shared" si="61"/>
        <v>0</v>
      </c>
      <c r="X46" s="52">
        <f t="shared" si="62"/>
        <v>0</v>
      </c>
      <c r="Y46" s="52"/>
      <c r="Z46" s="52"/>
      <c r="AA46" s="52"/>
      <c r="AB46" s="52">
        <f t="shared" si="63"/>
        <v>0</v>
      </c>
      <c r="AC46" s="52">
        <f t="shared" si="64"/>
        <v>0</v>
      </c>
      <c r="AD46" s="52">
        <f t="shared" si="65"/>
        <v>0</v>
      </c>
      <c r="AE46" s="52">
        <f t="shared" si="66"/>
        <v>0</v>
      </c>
      <c r="AF46" s="52">
        <f t="shared" si="67"/>
        <v>0</v>
      </c>
      <c r="AG46" s="52"/>
      <c r="AH46" s="52"/>
      <c r="AI46" s="52"/>
      <c r="AJ46" s="52">
        <f t="shared" si="68"/>
        <v>0</v>
      </c>
      <c r="AK46" s="52">
        <f t="shared" si="69"/>
        <v>0</v>
      </c>
      <c r="AL46" s="52">
        <f t="shared" si="70"/>
        <v>0</v>
      </c>
      <c r="AM46" s="52">
        <f t="shared" si="71"/>
        <v>0</v>
      </c>
      <c r="AN46" s="52">
        <f t="shared" si="72"/>
        <v>0</v>
      </c>
      <c r="AO46" s="52"/>
      <c r="AP46" s="52"/>
      <c r="AQ46" s="52"/>
      <c r="AR46" s="52">
        <f t="shared" si="73"/>
        <v>0</v>
      </c>
      <c r="AS46" s="52">
        <f t="shared" si="74"/>
        <v>0</v>
      </c>
      <c r="AT46" s="52">
        <f t="shared" si="75"/>
        <v>0</v>
      </c>
      <c r="AU46" s="52">
        <f t="shared" si="76"/>
        <v>0</v>
      </c>
      <c r="AV46" s="52">
        <f t="shared" si="77"/>
        <v>0</v>
      </c>
      <c r="AW46" s="52"/>
      <c r="AX46" s="52"/>
      <c r="AY46" s="52"/>
      <c r="AZ46" s="52">
        <f t="shared" si="78"/>
        <v>0</v>
      </c>
      <c r="BA46" s="52">
        <f t="shared" si="79"/>
        <v>0</v>
      </c>
      <c r="BB46" s="52">
        <f t="shared" si="80"/>
        <v>0</v>
      </c>
      <c r="BC46" s="52">
        <f t="shared" si="81"/>
        <v>0</v>
      </c>
      <c r="BD46" s="53">
        <f t="shared" si="82"/>
        <v>0</v>
      </c>
    </row>
    <row r="47" spans="1:56" s="29" customFormat="1" ht="10.5" customHeight="1" collapsed="1" thickBot="1" x14ac:dyDescent="0.25">
      <c r="A47" s="68"/>
      <c r="B47" s="54"/>
      <c r="C47" s="55"/>
      <c r="D47" s="5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57"/>
    </row>
    <row r="48" spans="1:56" s="29" customFormat="1" ht="30.75" customHeight="1" thickBot="1" x14ac:dyDescent="0.25">
      <c r="A48" s="68"/>
      <c r="B48" s="111" t="s">
        <v>2</v>
      </c>
      <c r="C48" s="77"/>
      <c r="D48" s="78"/>
      <c r="E48" s="79">
        <f t="shared" ref="E48:G48" si="85">+E28+E9</f>
        <v>2395717</v>
      </c>
      <c r="F48" s="79">
        <f t="shared" si="85"/>
        <v>322104</v>
      </c>
      <c r="G48" s="79">
        <f t="shared" si="85"/>
        <v>0</v>
      </c>
      <c r="H48" s="79">
        <f t="shared" ref="H48" si="86">+G48+F48+E48</f>
        <v>2717821</v>
      </c>
      <c r="I48" s="79">
        <f t="shared" ref="I48:K48" si="87">+I28+I9</f>
        <v>-263438</v>
      </c>
      <c r="J48" s="79">
        <f t="shared" si="87"/>
        <v>0</v>
      </c>
      <c r="K48" s="79">
        <f t="shared" si="87"/>
        <v>0</v>
      </c>
      <c r="L48" s="79">
        <f t="shared" ref="L48" si="88">+K48+J48+I48</f>
        <v>-263438</v>
      </c>
      <c r="M48" s="79">
        <f t="shared" ref="M48:O48" si="89">+M28+M9</f>
        <v>2132279</v>
      </c>
      <c r="N48" s="79">
        <f t="shared" si="89"/>
        <v>322104</v>
      </c>
      <c r="O48" s="79">
        <f t="shared" si="89"/>
        <v>0</v>
      </c>
      <c r="P48" s="79">
        <f t="shared" ref="P48" si="90">+O48+N48+M48</f>
        <v>2454383</v>
      </c>
      <c r="Q48" s="79">
        <f t="shared" ref="Q48:S48" si="91">+Q28+Q9</f>
        <v>-104207</v>
      </c>
      <c r="R48" s="79">
        <f t="shared" si="91"/>
        <v>0</v>
      </c>
      <c r="S48" s="79">
        <f t="shared" si="91"/>
        <v>0</v>
      </c>
      <c r="T48" s="79">
        <f t="shared" ref="T48" si="92">+S48+R48+Q48</f>
        <v>-104207</v>
      </c>
      <c r="U48" s="79">
        <f t="shared" ref="U48:W48" si="93">+U28+U9</f>
        <v>2028072</v>
      </c>
      <c r="V48" s="79">
        <f t="shared" si="93"/>
        <v>322104</v>
      </c>
      <c r="W48" s="79">
        <f t="shared" si="93"/>
        <v>0</v>
      </c>
      <c r="X48" s="79">
        <f t="shared" ref="X48" si="94">+W48+V48+U48</f>
        <v>2350176</v>
      </c>
      <c r="Y48" s="79">
        <f t="shared" ref="Y48:AA48" si="95">+Y28+Y9</f>
        <v>-559519</v>
      </c>
      <c r="Z48" s="79">
        <f t="shared" si="95"/>
        <v>-14300</v>
      </c>
      <c r="AA48" s="79">
        <f t="shared" si="95"/>
        <v>0</v>
      </c>
      <c r="AB48" s="79">
        <f t="shared" ref="AB48" si="96">+AA48+Z48+Y48</f>
        <v>-573819</v>
      </c>
      <c r="AC48" s="79">
        <f t="shared" ref="AC48:AE48" si="97">+AC28+AC9</f>
        <v>1468553</v>
      </c>
      <c r="AD48" s="79">
        <f t="shared" si="97"/>
        <v>307804</v>
      </c>
      <c r="AE48" s="79">
        <f t="shared" si="97"/>
        <v>0</v>
      </c>
      <c r="AF48" s="79">
        <f t="shared" ref="AF48" si="98">+AE48+AD48+AC48</f>
        <v>1776357</v>
      </c>
      <c r="AG48" s="79">
        <f t="shared" ref="AG48:AI48" si="99">+AG28+AG9</f>
        <v>-645524</v>
      </c>
      <c r="AH48" s="79">
        <f t="shared" si="99"/>
        <v>-64794</v>
      </c>
      <c r="AI48" s="79">
        <f t="shared" si="99"/>
        <v>0</v>
      </c>
      <c r="AJ48" s="79">
        <f t="shared" ref="AJ48" si="100">+AI48+AH48+AG48</f>
        <v>-710318</v>
      </c>
      <c r="AK48" s="79">
        <f t="shared" ref="AK48:AM48" si="101">+AK28+AK9</f>
        <v>823029</v>
      </c>
      <c r="AL48" s="79">
        <f t="shared" si="101"/>
        <v>243010</v>
      </c>
      <c r="AM48" s="79">
        <f t="shared" si="101"/>
        <v>0</v>
      </c>
      <c r="AN48" s="79">
        <f t="shared" ref="AN48" si="102">+AM48+AL48+AK48</f>
        <v>1066039</v>
      </c>
      <c r="AO48" s="79">
        <f t="shared" ref="AO48:AQ48" si="103">+AO28+AO9</f>
        <v>-147995</v>
      </c>
      <c r="AP48" s="79">
        <f t="shared" si="103"/>
        <v>0</v>
      </c>
      <c r="AQ48" s="79">
        <f t="shared" si="103"/>
        <v>0</v>
      </c>
      <c r="AR48" s="79">
        <f t="shared" ref="AR48" si="104">+AQ48+AP48+AO48</f>
        <v>-147995</v>
      </c>
      <c r="AS48" s="79">
        <f t="shared" ref="AS48:AU48" si="105">+AS28+AS9</f>
        <v>675034</v>
      </c>
      <c r="AT48" s="79">
        <f t="shared" si="105"/>
        <v>243010</v>
      </c>
      <c r="AU48" s="79">
        <f t="shared" si="105"/>
        <v>0</v>
      </c>
      <c r="AV48" s="79">
        <f t="shared" ref="AV48" si="106">+AU48+AT48+AS48</f>
        <v>918044</v>
      </c>
      <c r="AW48" s="79">
        <f t="shared" ref="AW48:AY48" si="107">+AW28+AW9</f>
        <v>-10133</v>
      </c>
      <c r="AX48" s="79">
        <f t="shared" si="107"/>
        <v>0</v>
      </c>
      <c r="AY48" s="79">
        <f t="shared" si="107"/>
        <v>0</v>
      </c>
      <c r="AZ48" s="79">
        <f t="shared" ref="AZ48" si="108">+AY48+AX48+AW48</f>
        <v>-10133</v>
      </c>
      <c r="BA48" s="79">
        <f t="shared" ref="BA48:BC48" si="109">+BA28+BA9</f>
        <v>664901</v>
      </c>
      <c r="BB48" s="79">
        <f t="shared" si="109"/>
        <v>243010</v>
      </c>
      <c r="BC48" s="79">
        <f t="shared" si="109"/>
        <v>0</v>
      </c>
      <c r="BD48" s="112">
        <f t="shared" ref="BD48" si="110">+BC48+BB48+BA48</f>
        <v>907911</v>
      </c>
    </row>
    <row r="49" spans="1:56" ht="17.100000000000001" customHeight="1" x14ac:dyDescent="0.2">
      <c r="A49" s="68"/>
      <c r="B49" s="80" t="s">
        <v>51</v>
      </c>
      <c r="C49" s="80"/>
      <c r="D49" s="80"/>
      <c r="X49" s="106" t="s">
        <v>44</v>
      </c>
      <c r="AF49" s="106" t="s">
        <v>44</v>
      </c>
      <c r="AN49" s="106" t="s">
        <v>44</v>
      </c>
      <c r="AV49" s="106" t="s">
        <v>44</v>
      </c>
      <c r="BD49" s="106" t="s">
        <v>44</v>
      </c>
    </row>
    <row r="50" spans="1:56" ht="17.100000000000001" customHeight="1" thickBot="1" x14ac:dyDescent="0.25">
      <c r="A50" s="68"/>
      <c r="B50" s="2"/>
      <c r="C50" s="81"/>
      <c r="D50" s="2"/>
    </row>
    <row r="51" spans="1:56" ht="19.5" customHeight="1" outlineLevel="1" thickBot="1" x14ac:dyDescent="0.25">
      <c r="A51" s="68"/>
      <c r="D51" s="82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</row>
    <row r="52" spans="1:56" ht="15.75" customHeight="1" outlineLevel="1" x14ac:dyDescent="0.2">
      <c r="A52" s="68"/>
      <c r="D52" s="84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</row>
    <row r="53" spans="1:56" outlineLevel="1" x14ac:dyDescent="0.2">
      <c r="A53" s="68"/>
    </row>
    <row r="54" spans="1:56" outlineLevel="1" x14ac:dyDescent="0.2">
      <c r="A54" s="68"/>
      <c r="D54" s="86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</row>
    <row r="55" spans="1:56" outlineLevel="1" x14ac:dyDescent="0.2">
      <c r="A55" s="68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</row>
    <row r="56" spans="1:56" ht="15.75" customHeight="1" outlineLevel="1" x14ac:dyDescent="0.2">
      <c r="A56" s="68"/>
      <c r="D56" s="86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</row>
    <row r="57" spans="1:56" s="19" customFormat="1" ht="16.5" outlineLevel="1" thickBot="1" x14ac:dyDescent="0.25">
      <c r="A57" s="1"/>
      <c r="B57" s="88"/>
      <c r="C57" s="89"/>
      <c r="D57" s="88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</row>
    <row r="58" spans="1:56" outlineLevel="1" x14ac:dyDescent="0.2"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</row>
    <row r="59" spans="1:56" x14ac:dyDescent="0.2">
      <c r="D59" s="5"/>
    </row>
    <row r="60" spans="1:56" x14ac:dyDescent="0.2">
      <c r="D60" s="5"/>
    </row>
    <row r="61" spans="1:56" ht="24.75" customHeight="1" x14ac:dyDescent="0.2"/>
    <row r="75" spans="6:7" ht="55.5" customHeight="1" x14ac:dyDescent="0.2">
      <c r="F75" s="130">
        <f>676410-632793</f>
        <v>43617</v>
      </c>
      <c r="G75" s="130"/>
    </row>
  </sheetData>
  <sheetProtection algorithmName="SHA-512" hashValue="shHi+xP0NxwxB6YN5DiQosphB6+INYcnPL0VvsJoO/LuTDuCl2obvCjoimI8o0ag1u0bMX0G8tolKgytXGQy/A==" saltValue="Q/2dCuNlyPuPWAxQbsHKJQ==" spinCount="100000" sheet="1" objects="1" scenarios="1" selectLockedCells="1" selectUnlockedCells="1"/>
  <mergeCells count="23">
    <mergeCell ref="B3:BD3"/>
    <mergeCell ref="F75:G75"/>
    <mergeCell ref="Q5:T5"/>
    <mergeCell ref="Q6:T6"/>
    <mergeCell ref="AG5:AJ5"/>
    <mergeCell ref="AK5:AN6"/>
    <mergeCell ref="AG6:AJ6"/>
    <mergeCell ref="Y5:AB5"/>
    <mergeCell ref="AC5:AF6"/>
    <mergeCell ref="Y6:AB6"/>
    <mergeCell ref="AW5:AZ5"/>
    <mergeCell ref="BA5:BD6"/>
    <mergeCell ref="AW6:AZ6"/>
    <mergeCell ref="AO5:AR5"/>
    <mergeCell ref="AS5:AV6"/>
    <mergeCell ref="B8:C8"/>
    <mergeCell ref="B5:D7"/>
    <mergeCell ref="E5:H6"/>
    <mergeCell ref="M5:P6"/>
    <mergeCell ref="I5:L5"/>
    <mergeCell ref="I6:L6"/>
    <mergeCell ref="AO6:AR6"/>
    <mergeCell ref="U5:X6"/>
  </mergeCells>
  <printOptions horizontalCentered="1"/>
  <pageMargins left="0.47244094488188981" right="0.27559055118110237" top="0.78740157480314965" bottom="0.31496062992125984" header="0.51181102362204722" footer="0.23622047244094491"/>
  <pageSetup paperSize="9" scale="55" firstPageNumber="0" orientation="portrait" horizontalDpi="300" verticalDpi="300" r:id="rId1"/>
  <headerFooter>
    <oddHeader>&amp;R&amp;"Arial,Félkövér"7. melléklet &amp;"Arial,Normál"a ....../......... (.... . .... .) Önkormányzati rendelethez</oddHeader>
    <oddFooter>&amp;R&amp;"Century Gothic,Normál"&amp;N.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9. melléklet</vt:lpstr>
      <vt:lpstr>'9. melléklet'!Nyomtatási_cím</vt:lpstr>
      <vt:lpstr>'9.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vegh</cp:lastModifiedBy>
  <cp:lastPrinted>2025-02-04T09:40:32Z</cp:lastPrinted>
  <dcterms:created xsi:type="dcterms:W3CDTF">2021-10-26T09:48:07Z</dcterms:created>
  <dcterms:modified xsi:type="dcterms:W3CDTF">2025-02-04T13:50:00Z</dcterms:modified>
</cp:coreProperties>
</file>