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penzugy\koltsegvetes\2024. évi Módosított előirányzat\6_módosított előirányzat\kimenő melléklet\"/>
    </mc:Choice>
  </mc:AlternateContent>
  <bookViews>
    <workbookView xWindow="135" yWindow="105" windowWidth="14850" windowHeight="11970" tabRatio="399"/>
  </bookViews>
  <sheets>
    <sheet name="10. melléklet" sheetId="1" r:id="rId1"/>
  </sheets>
  <definedNames>
    <definedName name="_xlnm._FilterDatabase" localSheetId="0" hidden="1">'10. melléklet'!$S$1:$S$887</definedName>
    <definedName name="_xlnm.Print_Titles" localSheetId="0">'10. melléklet'!$3:$4</definedName>
    <definedName name="_xlnm.Print_Area" localSheetId="0">'10. melléklet'!$B$1:$AG$840</definedName>
  </definedNames>
  <calcPr calcId="162913"/>
</workbook>
</file>

<file path=xl/calcChain.xml><?xml version="1.0" encoding="utf-8"?>
<calcChain xmlns="http://schemas.openxmlformats.org/spreadsheetml/2006/main">
  <c r="AL778" i="1" l="1"/>
  <c r="AL779" i="1"/>
  <c r="AL780" i="1"/>
  <c r="AL781" i="1"/>
  <c r="AL777" i="1"/>
  <c r="AL754" i="1"/>
  <c r="AL755" i="1"/>
  <c r="AL756" i="1"/>
  <c r="AL818" i="1" l="1"/>
  <c r="AL819" i="1"/>
  <c r="AL820" i="1"/>
  <c r="AL802" i="1"/>
  <c r="AL803" i="1"/>
  <c r="AL804" i="1"/>
  <c r="AL786" i="1"/>
  <c r="AL787" i="1"/>
  <c r="AL788" i="1"/>
  <c r="AL738" i="1"/>
  <c r="AL739" i="1"/>
  <c r="AL740" i="1"/>
  <c r="AL722" i="1"/>
  <c r="AL723" i="1"/>
  <c r="AL724" i="1"/>
  <c r="AL817" i="1"/>
  <c r="AL813" i="1"/>
  <c r="AL812" i="1"/>
  <c r="AL811" i="1"/>
  <c r="AL810" i="1"/>
  <c r="AL809" i="1"/>
  <c r="AL801" i="1"/>
  <c r="AL797" i="1"/>
  <c r="AL796" i="1"/>
  <c r="AL795" i="1"/>
  <c r="AL794" i="1"/>
  <c r="AL793" i="1"/>
  <c r="AL753" i="1"/>
  <c r="AL749" i="1"/>
  <c r="AL748" i="1"/>
  <c r="AL747" i="1"/>
  <c r="AL732" i="1"/>
  <c r="AL731" i="1"/>
  <c r="AL730" i="1"/>
  <c r="AL729" i="1"/>
  <c r="AL721" i="1"/>
  <c r="AL716" i="1"/>
  <c r="AL715" i="1"/>
  <c r="AL714" i="1"/>
  <c r="AL713" i="1"/>
  <c r="AJ806" i="1"/>
  <c r="AJ790" i="1"/>
  <c r="AJ742" i="1"/>
  <c r="AJ726" i="1"/>
  <c r="AJ564" i="1"/>
  <c r="AJ516" i="1"/>
  <c r="AJ500" i="1"/>
  <c r="AJ433" i="1"/>
  <c r="AJ417" i="1"/>
  <c r="AF835" i="1"/>
  <c r="AF834" i="1"/>
  <c r="AF833" i="1"/>
  <c r="AF831" i="1"/>
  <c r="AF830" i="1"/>
  <c r="AF829" i="1"/>
  <c r="AF828" i="1"/>
  <c r="AF827" i="1"/>
  <c r="AG825" i="1"/>
  <c r="AF825" i="1"/>
  <c r="AG820" i="1"/>
  <c r="AG819" i="1"/>
  <c r="AG818" i="1"/>
  <c r="AG817" i="1"/>
  <c r="AG816" i="1"/>
  <c r="AG815" i="1"/>
  <c r="AG814" i="1"/>
  <c r="AF814" i="1"/>
  <c r="AG813" i="1"/>
  <c r="AG812" i="1"/>
  <c r="AG811" i="1"/>
  <c r="AG810" i="1"/>
  <c r="AG809" i="1"/>
  <c r="AG808" i="1" s="1"/>
  <c r="AF808" i="1"/>
  <c r="AF821" i="1" s="1"/>
  <c r="AG807" i="1"/>
  <c r="AF807" i="1"/>
  <c r="AF805" i="1"/>
  <c r="AG804" i="1"/>
  <c r="AG803" i="1"/>
  <c r="AG802" i="1"/>
  <c r="AG801" i="1"/>
  <c r="AG800" i="1"/>
  <c r="AG799" i="1"/>
  <c r="AG798" i="1" s="1"/>
  <c r="AF798" i="1"/>
  <c r="AG797" i="1"/>
  <c r="AG796" i="1"/>
  <c r="AG795" i="1"/>
  <c r="AG794" i="1"/>
  <c r="AG793" i="1"/>
  <c r="AG792" i="1" s="1"/>
  <c r="AF792" i="1"/>
  <c r="AG791" i="1"/>
  <c r="AF791" i="1"/>
  <c r="AF789" i="1"/>
  <c r="AG788" i="1"/>
  <c r="AG787" i="1"/>
  <c r="AG786" i="1"/>
  <c r="AG785" i="1"/>
  <c r="AG784" i="1"/>
  <c r="AG783" i="1"/>
  <c r="AG782" i="1" s="1"/>
  <c r="AF782" i="1"/>
  <c r="AG781" i="1"/>
  <c r="AG780" i="1"/>
  <c r="AG779" i="1"/>
  <c r="AG778" i="1"/>
  <c r="AG776" i="1" s="1"/>
  <c r="AG777" i="1"/>
  <c r="AF776" i="1"/>
  <c r="AG775" i="1"/>
  <c r="AF775" i="1"/>
  <c r="AG772" i="1"/>
  <c r="AG771" i="1"/>
  <c r="AG770" i="1"/>
  <c r="AG769" i="1"/>
  <c r="AG768" i="1"/>
  <c r="AG766" i="1" s="1"/>
  <c r="AG767" i="1"/>
  <c r="AF766" i="1"/>
  <c r="AG765" i="1"/>
  <c r="AG764" i="1"/>
  <c r="AG760" i="1" s="1"/>
  <c r="AG763" i="1"/>
  <c r="AG762" i="1"/>
  <c r="AG761" i="1"/>
  <c r="AF760" i="1"/>
  <c r="AF773" i="1" s="1"/>
  <c r="AG759" i="1"/>
  <c r="AF759" i="1"/>
  <c r="AG756" i="1"/>
  <c r="AG755" i="1"/>
  <c r="AG754" i="1"/>
  <c r="AG753" i="1"/>
  <c r="AG752" i="1"/>
  <c r="AG751" i="1"/>
  <c r="AG750" i="1"/>
  <c r="AF750" i="1"/>
  <c r="AG749" i="1"/>
  <c r="AG748" i="1"/>
  <c r="AG747" i="1"/>
  <c r="AG746" i="1"/>
  <c r="AG745" i="1"/>
  <c r="AF744" i="1"/>
  <c r="AG743" i="1"/>
  <c r="AF743" i="1"/>
  <c r="AF741" i="1"/>
  <c r="AG740" i="1"/>
  <c r="AG739" i="1"/>
  <c r="AG738" i="1"/>
  <c r="AG737" i="1"/>
  <c r="AG736" i="1"/>
  <c r="AG735" i="1"/>
  <c r="AG734" i="1" s="1"/>
  <c r="AG741" i="1" s="1"/>
  <c r="AF734" i="1"/>
  <c r="AG733" i="1"/>
  <c r="AG732" i="1"/>
  <c r="AG731" i="1"/>
  <c r="AG730" i="1"/>
  <c r="AG728" i="1" s="1"/>
  <c r="AG729" i="1"/>
  <c r="AF728" i="1"/>
  <c r="AG727" i="1"/>
  <c r="AF727" i="1"/>
  <c r="AG724" i="1"/>
  <c r="AG723" i="1"/>
  <c r="AG722" i="1"/>
  <c r="AG721" i="1"/>
  <c r="AG720" i="1"/>
  <c r="AG718" i="1" s="1"/>
  <c r="AG719" i="1"/>
  <c r="AF718" i="1"/>
  <c r="AG717" i="1"/>
  <c r="AG716" i="1"/>
  <c r="AG715" i="1"/>
  <c r="AG714" i="1"/>
  <c r="AG713" i="1"/>
  <c r="AG712" i="1" s="1"/>
  <c r="AF712" i="1"/>
  <c r="AF725" i="1" s="1"/>
  <c r="AG711" i="1"/>
  <c r="AF711" i="1"/>
  <c r="AF702" i="1"/>
  <c r="AF696" i="1"/>
  <c r="AG695" i="1"/>
  <c r="AF695" i="1"/>
  <c r="AF686" i="1"/>
  <c r="AF680" i="1"/>
  <c r="AG679" i="1"/>
  <c r="AF679" i="1"/>
  <c r="AF670" i="1"/>
  <c r="AF664" i="1"/>
  <c r="AG663" i="1"/>
  <c r="AF663" i="1"/>
  <c r="AG661" i="1"/>
  <c r="AG656" i="1"/>
  <c r="AF656" i="1"/>
  <c r="AG650" i="1"/>
  <c r="AF650" i="1"/>
  <c r="AG649" i="1"/>
  <c r="AF649" i="1"/>
  <c r="AF640" i="1"/>
  <c r="AF634" i="1"/>
  <c r="AG633" i="1"/>
  <c r="AF633" i="1"/>
  <c r="AG627" i="1"/>
  <c r="AF627" i="1"/>
  <c r="AF838" i="1" s="1"/>
  <c r="AG626" i="1"/>
  <c r="AF626" i="1"/>
  <c r="AG625" i="1"/>
  <c r="AF625" i="1"/>
  <c r="AF836" i="1" s="1"/>
  <c r="AF624" i="1"/>
  <c r="AF623" i="1"/>
  <c r="AF622" i="1"/>
  <c r="AF620" i="1"/>
  <c r="AF619" i="1"/>
  <c r="AF618" i="1"/>
  <c r="AF617" i="1"/>
  <c r="AF616" i="1"/>
  <c r="AG614" i="1"/>
  <c r="AF614" i="1"/>
  <c r="AF605" i="1"/>
  <c r="AF599" i="1"/>
  <c r="AG598" i="1"/>
  <c r="AF598" i="1"/>
  <c r="AF589" i="1"/>
  <c r="AF583" i="1"/>
  <c r="AG582" i="1"/>
  <c r="AF582" i="1"/>
  <c r="AF573" i="1"/>
  <c r="AF567" i="1"/>
  <c r="AG566" i="1"/>
  <c r="AF566" i="1"/>
  <c r="AF564" i="1"/>
  <c r="AG563" i="1"/>
  <c r="AG562" i="1"/>
  <c r="AG561" i="1"/>
  <c r="AG560" i="1"/>
  <c r="AG559" i="1"/>
  <c r="AG558" i="1"/>
  <c r="AG557" i="1" s="1"/>
  <c r="AF557" i="1"/>
  <c r="AG556" i="1"/>
  <c r="AG555" i="1"/>
  <c r="AG554" i="1"/>
  <c r="AG553" i="1"/>
  <c r="AG552" i="1"/>
  <c r="AG551" i="1" s="1"/>
  <c r="AF551" i="1"/>
  <c r="AG550" i="1"/>
  <c r="AF550" i="1"/>
  <c r="AG548" i="1"/>
  <c r="AG541" i="1"/>
  <c r="AF541" i="1"/>
  <c r="AG535" i="1"/>
  <c r="AF535" i="1"/>
  <c r="AF548" i="1" s="1"/>
  <c r="AG534" i="1"/>
  <c r="AF534" i="1"/>
  <c r="AG531" i="1"/>
  <c r="AG530" i="1"/>
  <c r="AG529" i="1"/>
  <c r="AG528" i="1"/>
  <c r="AG527" i="1"/>
  <c r="AG526" i="1"/>
  <c r="AG525" i="1" s="1"/>
  <c r="AF525" i="1"/>
  <c r="AF532" i="1" s="1"/>
  <c r="AG524" i="1"/>
  <c r="AG523" i="1"/>
  <c r="AG522" i="1"/>
  <c r="AG521" i="1"/>
  <c r="AG520" i="1"/>
  <c r="AF519" i="1"/>
  <c r="AG518" i="1"/>
  <c r="AF518" i="1"/>
  <c r="AG515" i="1"/>
  <c r="AG516" i="1" s="1"/>
  <c r="AG514" i="1"/>
  <c r="AG513" i="1"/>
  <c r="AG512" i="1"/>
  <c r="AG511" i="1"/>
  <c r="AG510" i="1"/>
  <c r="AG509" i="1"/>
  <c r="AF509" i="1"/>
  <c r="AF516" i="1" s="1"/>
  <c r="AG508" i="1"/>
  <c r="AG507" i="1"/>
  <c r="AG506" i="1"/>
  <c r="AG505" i="1"/>
  <c r="AG504" i="1"/>
  <c r="AG503" i="1"/>
  <c r="AF503" i="1"/>
  <c r="AG502" i="1"/>
  <c r="AF502" i="1"/>
  <c r="AF500" i="1"/>
  <c r="AG499" i="1"/>
  <c r="AG498" i="1"/>
  <c r="AG497" i="1"/>
  <c r="AG496" i="1"/>
  <c r="AG495" i="1"/>
  <c r="AG494" i="1"/>
  <c r="AG493" i="1"/>
  <c r="AF493" i="1"/>
  <c r="AG492" i="1"/>
  <c r="AG491" i="1"/>
  <c r="AG490" i="1"/>
  <c r="AG489" i="1"/>
  <c r="AG488" i="1"/>
  <c r="AG487" i="1" s="1"/>
  <c r="AF487" i="1"/>
  <c r="AG486" i="1"/>
  <c r="AF486" i="1"/>
  <c r="AF484" i="1"/>
  <c r="AG483" i="1"/>
  <c r="AG482" i="1"/>
  <c r="AG481" i="1"/>
  <c r="AG480" i="1"/>
  <c r="AG479" i="1"/>
  <c r="AG478" i="1"/>
  <c r="AF477" i="1"/>
  <c r="AG476" i="1"/>
  <c r="AG475" i="1"/>
  <c r="AG474" i="1"/>
  <c r="AG473" i="1"/>
  <c r="AG472" i="1"/>
  <c r="AF471" i="1"/>
  <c r="AG470" i="1"/>
  <c r="AF470" i="1"/>
  <c r="AF464" i="1"/>
  <c r="AF462" i="1"/>
  <c r="AF461" i="1"/>
  <c r="AF460" i="1"/>
  <c r="AF459" i="1"/>
  <c r="AF457" i="1"/>
  <c r="AF456" i="1"/>
  <c r="AF455" i="1"/>
  <c r="AF454" i="1"/>
  <c r="AF453" i="1"/>
  <c r="AG451" i="1"/>
  <c r="AF451" i="1"/>
  <c r="AF442" i="1"/>
  <c r="AF436" i="1"/>
  <c r="AF449" i="1" s="1"/>
  <c r="AG435" i="1"/>
  <c r="AF435" i="1"/>
  <c r="AG432" i="1"/>
  <c r="AG431" i="1"/>
  <c r="AG430" i="1"/>
  <c r="AG429" i="1"/>
  <c r="AG428" i="1"/>
  <c r="AG426" i="1" s="1"/>
  <c r="AG427" i="1"/>
  <c r="AF426" i="1"/>
  <c r="AG425" i="1"/>
  <c r="AG424" i="1"/>
  <c r="AG423" i="1"/>
  <c r="AG422" i="1"/>
  <c r="AG421" i="1"/>
  <c r="AG420" i="1" s="1"/>
  <c r="AF420" i="1"/>
  <c r="AF433" i="1" s="1"/>
  <c r="AG419" i="1"/>
  <c r="AF419" i="1"/>
  <c r="AG416" i="1"/>
  <c r="AG415" i="1"/>
  <c r="AG414" i="1"/>
  <c r="AG413" i="1"/>
  <c r="AG412" i="1"/>
  <c r="AG411" i="1"/>
  <c r="AG410" i="1" s="1"/>
  <c r="AF410" i="1"/>
  <c r="AF417" i="1" s="1"/>
  <c r="AG409" i="1"/>
  <c r="AG404" i="1" s="1"/>
  <c r="AG408" i="1"/>
  <c r="AG407" i="1"/>
  <c r="AG406" i="1"/>
  <c r="AG405" i="1"/>
  <c r="AF404" i="1"/>
  <c r="AG403" i="1"/>
  <c r="AF403" i="1"/>
  <c r="AG400" i="1"/>
  <c r="AG401" i="1" s="1"/>
  <c r="AG399" i="1"/>
  <c r="AG398" i="1"/>
  <c r="AG397" i="1"/>
  <c r="AG396" i="1"/>
  <c r="AG395" i="1"/>
  <c r="AG394" i="1"/>
  <c r="AF394" i="1"/>
  <c r="AF401" i="1" s="1"/>
  <c r="AG393" i="1"/>
  <c r="AG392" i="1"/>
  <c r="AG391" i="1"/>
  <c r="AG390" i="1"/>
  <c r="AG389" i="1"/>
  <c r="AG388" i="1"/>
  <c r="AF388" i="1"/>
  <c r="AG387" i="1"/>
  <c r="AF387" i="1"/>
  <c r="AF385" i="1"/>
  <c r="AG384" i="1"/>
  <c r="AG383" i="1"/>
  <c r="AF383" i="1"/>
  <c r="AG382" i="1"/>
  <c r="AG381" i="1"/>
  <c r="AG380" i="1"/>
  <c r="AG379" i="1"/>
  <c r="AG378" i="1" s="1"/>
  <c r="AF378" i="1"/>
  <c r="AG377" i="1"/>
  <c r="AG376" i="1"/>
  <c r="AG375" i="1"/>
  <c r="AG374" i="1"/>
  <c r="AG373" i="1"/>
  <c r="AG372" i="1" s="1"/>
  <c r="AF372" i="1"/>
  <c r="AG371" i="1"/>
  <c r="AF371" i="1"/>
  <c r="AG368" i="1"/>
  <c r="AG367" i="1"/>
  <c r="AF367" i="1"/>
  <c r="AG366" i="1"/>
  <c r="AG365" i="1"/>
  <c r="AG364" i="1"/>
  <c r="AG362" i="1" s="1"/>
  <c r="AG369" i="1" s="1"/>
  <c r="AG363" i="1"/>
  <c r="AF362" i="1"/>
  <c r="AG361" i="1"/>
  <c r="AG360" i="1"/>
  <c r="AG359" i="1"/>
  <c r="AG358" i="1"/>
  <c r="AG357" i="1"/>
  <c r="AG356" i="1" s="1"/>
  <c r="AF356" i="1"/>
  <c r="AF369" i="1" s="1"/>
  <c r="AG355" i="1"/>
  <c r="AF355" i="1"/>
  <c r="AG346" i="1"/>
  <c r="AF346" i="1"/>
  <c r="AF353" i="1" s="1"/>
  <c r="AG340" i="1"/>
  <c r="AG353" i="1" s="1"/>
  <c r="AF340" i="1"/>
  <c r="AG339" i="1"/>
  <c r="AF339" i="1"/>
  <c r="AF337" i="1"/>
  <c r="AG330" i="1"/>
  <c r="AG337" i="1" s="1"/>
  <c r="AF330" i="1"/>
  <c r="AG324" i="1"/>
  <c r="AF324" i="1"/>
  <c r="AG323" i="1"/>
  <c r="AF323" i="1"/>
  <c r="AG321" i="1"/>
  <c r="AG314" i="1"/>
  <c r="AF314" i="1"/>
  <c r="AG308" i="1"/>
  <c r="AF308" i="1"/>
  <c r="AF321" i="1" s="1"/>
  <c r="AG307" i="1"/>
  <c r="AF307" i="1"/>
  <c r="AG304" i="1"/>
  <c r="AF303" i="1"/>
  <c r="AF305" i="1" s="1"/>
  <c r="AG302" i="1"/>
  <c r="AG301" i="1"/>
  <c r="AG300" i="1"/>
  <c r="AG299" i="1"/>
  <c r="AG298" i="1"/>
  <c r="AF298" i="1"/>
  <c r="AG297" i="1"/>
  <c r="AG296" i="1"/>
  <c r="AG295" i="1"/>
  <c r="AG294" i="1"/>
  <c r="AG293" i="1"/>
  <c r="AG292" i="1"/>
  <c r="AF292" i="1"/>
  <c r="AG291" i="1"/>
  <c r="AF291" i="1"/>
  <c r="AF289" i="1"/>
  <c r="AG288" i="1"/>
  <c r="AG287" i="1"/>
  <c r="AF287" i="1"/>
  <c r="AF837" i="1" s="1"/>
  <c r="AG286" i="1"/>
  <c r="AG285" i="1"/>
  <c r="AG284" i="1"/>
  <c r="AG283" i="1"/>
  <c r="AG282" i="1" s="1"/>
  <c r="AF282" i="1"/>
  <c r="AG281" i="1"/>
  <c r="AG280" i="1"/>
  <c r="AG279" i="1"/>
  <c r="AG278" i="1"/>
  <c r="AG277" i="1"/>
  <c r="AG276" i="1" s="1"/>
  <c r="AF276" i="1"/>
  <c r="AG275" i="1"/>
  <c r="AF275" i="1"/>
  <c r="AF273" i="1"/>
  <c r="AG272" i="1"/>
  <c r="AG271" i="1"/>
  <c r="AG270" i="1"/>
  <c r="AG269" i="1"/>
  <c r="AG268" i="1"/>
  <c r="AG267" i="1"/>
  <c r="AG266" i="1" s="1"/>
  <c r="AG273" i="1" s="1"/>
  <c r="AF266" i="1"/>
  <c r="AG265" i="1"/>
  <c r="AG264" i="1"/>
  <c r="AG263" i="1"/>
  <c r="AG262" i="1"/>
  <c r="AG260" i="1" s="1"/>
  <c r="AG261" i="1"/>
  <c r="AF260" i="1"/>
  <c r="AG259" i="1"/>
  <c r="AF259" i="1"/>
  <c r="AG256" i="1"/>
  <c r="AG255" i="1"/>
  <c r="AG254" i="1"/>
  <c r="AG253" i="1"/>
  <c r="AG252" i="1"/>
  <c r="AG250" i="1" s="1"/>
  <c r="AG251" i="1"/>
  <c r="AF250" i="1"/>
  <c r="AG249" i="1"/>
  <c r="AG248" i="1"/>
  <c r="AG247" i="1"/>
  <c r="AG246" i="1"/>
  <c r="AG245" i="1"/>
  <c r="AG244" i="1" s="1"/>
  <c r="AF244" i="1"/>
  <c r="AF257" i="1" s="1"/>
  <c r="AG243" i="1"/>
  <c r="AF243" i="1"/>
  <c r="AG234" i="1"/>
  <c r="AF234" i="1"/>
  <c r="AF241" i="1" s="1"/>
  <c r="AG228" i="1"/>
  <c r="AG241" i="1" s="1"/>
  <c r="AF228" i="1"/>
  <c r="AG227" i="1"/>
  <c r="AF227" i="1"/>
  <c r="AF225" i="1"/>
  <c r="AG218" i="1"/>
  <c r="AG225" i="1" s="1"/>
  <c r="AF218" i="1"/>
  <c r="AG212" i="1"/>
  <c r="AF212" i="1"/>
  <c r="AG211" i="1"/>
  <c r="AF211" i="1"/>
  <c r="AG205" i="1"/>
  <c r="AF205" i="1"/>
  <c r="AG199" i="1"/>
  <c r="AF199" i="1"/>
  <c r="AG198" i="1"/>
  <c r="AF198" i="1"/>
  <c r="AG196" i="1"/>
  <c r="AG191" i="1"/>
  <c r="AF191" i="1"/>
  <c r="AG185" i="1"/>
  <c r="AF185" i="1"/>
  <c r="AF196" i="1" s="1"/>
  <c r="AG184" i="1"/>
  <c r="AF184" i="1"/>
  <c r="AG175" i="1"/>
  <c r="AF175" i="1"/>
  <c r="AF182" i="1" s="1"/>
  <c r="AG169" i="1"/>
  <c r="AG182" i="1" s="1"/>
  <c r="AF169" i="1"/>
  <c r="AG168" i="1"/>
  <c r="AF168" i="1"/>
  <c r="AF166" i="1"/>
  <c r="AG165" i="1"/>
  <c r="AG164" i="1"/>
  <c r="AG163" i="1"/>
  <c r="AG162" i="1"/>
  <c r="AG159" i="1" s="1"/>
  <c r="AG161" i="1"/>
  <c r="AG160" i="1"/>
  <c r="AF159" i="1"/>
  <c r="AG158" i="1"/>
  <c r="AG157" i="1"/>
  <c r="AG156" i="1"/>
  <c r="AG155" i="1"/>
  <c r="AG154" i="1"/>
  <c r="AG153" i="1" s="1"/>
  <c r="AF153" i="1"/>
  <c r="AG152" i="1"/>
  <c r="AF152" i="1"/>
  <c r="AF143" i="1"/>
  <c r="AF150" i="1" s="1"/>
  <c r="AF137" i="1"/>
  <c r="AG136" i="1"/>
  <c r="AF136" i="1"/>
  <c r="AG127" i="1"/>
  <c r="AF127" i="1"/>
  <c r="AG121" i="1"/>
  <c r="AG134" i="1" s="1"/>
  <c r="AF121" i="1"/>
  <c r="AG120" i="1"/>
  <c r="AF120" i="1"/>
  <c r="AG117" i="1"/>
  <c r="AG116" i="1"/>
  <c r="AG115" i="1"/>
  <c r="AG114" i="1"/>
  <c r="AG113" i="1"/>
  <c r="AG112" i="1"/>
  <c r="AF111" i="1"/>
  <c r="AG110" i="1"/>
  <c r="AG109" i="1"/>
  <c r="AG108" i="1"/>
  <c r="AG107" i="1"/>
  <c r="AG106" i="1"/>
  <c r="AF105" i="1"/>
  <c r="AG104" i="1"/>
  <c r="AF104" i="1"/>
  <c r="AF95" i="1"/>
  <c r="AF102" i="1" s="1"/>
  <c r="AF89" i="1"/>
  <c r="AG88" i="1"/>
  <c r="AF88" i="1"/>
  <c r="AF86" i="1"/>
  <c r="AF79" i="1"/>
  <c r="AF73" i="1"/>
  <c r="AG72" i="1"/>
  <c r="AF72" i="1"/>
  <c r="AF67" i="1"/>
  <c r="AF66" i="1"/>
  <c r="AF65" i="1"/>
  <c r="AF64" i="1"/>
  <c r="AF63" i="1"/>
  <c r="AF62" i="1"/>
  <c r="AF61" i="1" s="1"/>
  <c r="AF60" i="1"/>
  <c r="AF59" i="1"/>
  <c r="AF58" i="1"/>
  <c r="AF57" i="1"/>
  <c r="AF56" i="1"/>
  <c r="AG54" i="1"/>
  <c r="AF54" i="1"/>
  <c r="AF45" i="1"/>
  <c r="AF52" i="1" s="1"/>
  <c r="AF39" i="1"/>
  <c r="AG38" i="1"/>
  <c r="AF38" i="1"/>
  <c r="AF29" i="1"/>
  <c r="AF36" i="1" s="1"/>
  <c r="AF23" i="1"/>
  <c r="AG22" i="1"/>
  <c r="AF22" i="1"/>
  <c r="AF13" i="1"/>
  <c r="AF7" i="1"/>
  <c r="P838" i="1"/>
  <c r="P837" i="1"/>
  <c r="P836" i="1"/>
  <c r="P835" i="1"/>
  <c r="P834" i="1"/>
  <c r="P833" i="1"/>
  <c r="Q832" i="1"/>
  <c r="P832" i="1"/>
  <c r="Q831" i="1"/>
  <c r="P831" i="1"/>
  <c r="P830" i="1"/>
  <c r="P829" i="1"/>
  <c r="P828" i="1"/>
  <c r="Q825" i="1"/>
  <c r="P825" i="1"/>
  <c r="Q820" i="1"/>
  <c r="Q819" i="1"/>
  <c r="Q818" i="1"/>
  <c r="Q817" i="1"/>
  <c r="Q816" i="1"/>
  <c r="Q815" i="1"/>
  <c r="Q814" i="1"/>
  <c r="Q813" i="1"/>
  <c r="Q812" i="1"/>
  <c r="Q811" i="1"/>
  <c r="Q810" i="1"/>
  <c r="Q808" i="1" s="1"/>
  <c r="P808" i="1"/>
  <c r="P821" i="1" s="1"/>
  <c r="Q807" i="1"/>
  <c r="P807" i="1"/>
  <c r="P805" i="1"/>
  <c r="Q804" i="1"/>
  <c r="Q803" i="1"/>
  <c r="Q802" i="1"/>
  <c r="Q801" i="1"/>
  <c r="Q800" i="1"/>
  <c r="Q799" i="1"/>
  <c r="Q798" i="1"/>
  <c r="Q797" i="1"/>
  <c r="Q796" i="1"/>
  <c r="Q795" i="1"/>
  <c r="Q794" i="1"/>
  <c r="Q792" i="1"/>
  <c r="P792" i="1"/>
  <c r="Q791" i="1"/>
  <c r="P791" i="1"/>
  <c r="Q788" i="1"/>
  <c r="Q787" i="1"/>
  <c r="Q786" i="1"/>
  <c r="Q785" i="1"/>
  <c r="Q784" i="1"/>
  <c r="Q783" i="1"/>
  <c r="Q782" i="1"/>
  <c r="Q781" i="1"/>
  <c r="Q780" i="1"/>
  <c r="Q779" i="1"/>
  <c r="Q778" i="1"/>
  <c r="Q776" i="1"/>
  <c r="P776" i="1"/>
  <c r="P789" i="1" s="1"/>
  <c r="Q775" i="1"/>
  <c r="P775" i="1"/>
  <c r="Q772" i="1"/>
  <c r="Q771" i="1"/>
  <c r="Q770" i="1"/>
  <c r="Q769" i="1"/>
  <c r="Q768" i="1"/>
  <c r="Q767" i="1"/>
  <c r="Q766" i="1"/>
  <c r="Q765" i="1"/>
  <c r="Q764" i="1"/>
  <c r="Q763" i="1"/>
  <c r="Q762" i="1"/>
  <c r="Q760" i="1" s="1"/>
  <c r="P760" i="1"/>
  <c r="P773" i="1" s="1"/>
  <c r="Q759" i="1"/>
  <c r="P759" i="1"/>
  <c r="Q756" i="1"/>
  <c r="Q755" i="1"/>
  <c r="Q754" i="1"/>
  <c r="Q753" i="1"/>
  <c r="Q752" i="1"/>
  <c r="Q751" i="1"/>
  <c r="Q750" i="1"/>
  <c r="Q749" i="1"/>
  <c r="Q748" i="1"/>
  <c r="Q747" i="1"/>
  <c r="Q746" i="1"/>
  <c r="P744" i="1"/>
  <c r="P757" i="1" s="1"/>
  <c r="Q743" i="1"/>
  <c r="P743" i="1"/>
  <c r="Q740" i="1"/>
  <c r="Q739" i="1"/>
  <c r="Q738" i="1"/>
  <c r="Q737" i="1"/>
  <c r="Q736" i="1"/>
  <c r="Q735" i="1"/>
  <c r="Q734" i="1"/>
  <c r="Q733" i="1"/>
  <c r="Q732" i="1"/>
  <c r="Q731" i="1"/>
  <c r="Q730" i="1"/>
  <c r="Q728" i="1" s="1"/>
  <c r="P728" i="1"/>
  <c r="P741" i="1" s="1"/>
  <c r="Q727" i="1"/>
  <c r="P727" i="1"/>
  <c r="Q724" i="1"/>
  <c r="Q723" i="1"/>
  <c r="Q722" i="1"/>
  <c r="Q721" i="1"/>
  <c r="Q720" i="1"/>
  <c r="Q719" i="1"/>
  <c r="Q718" i="1"/>
  <c r="Q717" i="1"/>
  <c r="Q716" i="1"/>
  <c r="Q715" i="1"/>
  <c r="Q714" i="1"/>
  <c r="Q712" i="1" s="1"/>
  <c r="P712" i="1"/>
  <c r="P725" i="1" s="1"/>
  <c r="Q711" i="1"/>
  <c r="P711" i="1"/>
  <c r="P696" i="1"/>
  <c r="P709" i="1" s="1"/>
  <c r="Q695" i="1"/>
  <c r="P695" i="1"/>
  <c r="P680" i="1"/>
  <c r="P693" i="1" s="1"/>
  <c r="Q679" i="1"/>
  <c r="P679" i="1"/>
  <c r="Q664" i="1"/>
  <c r="Q677" i="1" s="1"/>
  <c r="P664" i="1"/>
  <c r="P677" i="1" s="1"/>
  <c r="Q663" i="1"/>
  <c r="P663" i="1"/>
  <c r="Q650" i="1"/>
  <c r="Q661" i="1" s="1"/>
  <c r="P650" i="1"/>
  <c r="P661" i="1" s="1"/>
  <c r="Q649" i="1"/>
  <c r="P649" i="1"/>
  <c r="P634" i="1"/>
  <c r="P647" i="1" s="1"/>
  <c r="Q633" i="1"/>
  <c r="P633" i="1"/>
  <c r="P627" i="1"/>
  <c r="P626" i="1"/>
  <c r="P625" i="1"/>
  <c r="P624" i="1"/>
  <c r="P623" i="1"/>
  <c r="P622" i="1"/>
  <c r="Q621" i="1"/>
  <c r="P621" i="1"/>
  <c r="Q620" i="1"/>
  <c r="P620" i="1"/>
  <c r="P619" i="1"/>
  <c r="P618" i="1"/>
  <c r="P617" i="1"/>
  <c r="Q614" i="1"/>
  <c r="P614" i="1"/>
  <c r="P599" i="1"/>
  <c r="P612" i="1" s="1"/>
  <c r="Q598" i="1"/>
  <c r="P598" i="1"/>
  <c r="P583" i="1"/>
  <c r="P596" i="1" s="1"/>
  <c r="Q582" i="1"/>
  <c r="P582" i="1"/>
  <c r="P567" i="1"/>
  <c r="P580" i="1" s="1"/>
  <c r="Q566" i="1"/>
  <c r="P566" i="1"/>
  <c r="Q563" i="1"/>
  <c r="Q562" i="1"/>
  <c r="Q561" i="1"/>
  <c r="Q560" i="1"/>
  <c r="Q559" i="1"/>
  <c r="Q558" i="1"/>
  <c r="Q557" i="1"/>
  <c r="Q556" i="1"/>
  <c r="Q555" i="1"/>
  <c r="Q554" i="1"/>
  <c r="Q553" i="1"/>
  <c r="Q551" i="1" s="1"/>
  <c r="P551" i="1"/>
  <c r="P564" i="1" s="1"/>
  <c r="Q550" i="1"/>
  <c r="P550" i="1"/>
  <c r="Q535" i="1"/>
  <c r="Q548" i="1" s="1"/>
  <c r="P535" i="1"/>
  <c r="P548" i="1" s="1"/>
  <c r="Q534" i="1"/>
  <c r="P534" i="1"/>
  <c r="Q531" i="1"/>
  <c r="Q530" i="1"/>
  <c r="Q529" i="1"/>
  <c r="Q528" i="1"/>
  <c r="Q527" i="1"/>
  <c r="Q526" i="1"/>
  <c r="Q525" i="1"/>
  <c r="Q524" i="1"/>
  <c r="Q523" i="1"/>
  <c r="Q522" i="1"/>
  <c r="Q519" i="1" s="1"/>
  <c r="Q521" i="1"/>
  <c r="P519" i="1"/>
  <c r="P532" i="1" s="1"/>
  <c r="Q518" i="1"/>
  <c r="P518" i="1"/>
  <c r="Q515" i="1"/>
  <c r="Q514" i="1"/>
  <c r="Q513" i="1"/>
  <c r="Q512" i="1"/>
  <c r="Q511" i="1"/>
  <c r="Q510" i="1"/>
  <c r="Q509" i="1"/>
  <c r="Q508" i="1"/>
  <c r="Q507" i="1"/>
  <c r="Q506" i="1"/>
  <c r="Q505" i="1"/>
  <c r="Q503" i="1" s="1"/>
  <c r="P503" i="1"/>
  <c r="P516" i="1" s="1"/>
  <c r="Q502" i="1"/>
  <c r="P502" i="1"/>
  <c r="Q499" i="1"/>
  <c r="Q498" i="1"/>
  <c r="Q497" i="1"/>
  <c r="Q496" i="1"/>
  <c r="Q495" i="1"/>
  <c r="Q494" i="1"/>
  <c r="Q493" i="1"/>
  <c r="Q492" i="1"/>
  <c r="Q491" i="1"/>
  <c r="Q490" i="1"/>
  <c r="Q489" i="1"/>
  <c r="P487" i="1"/>
  <c r="P500" i="1" s="1"/>
  <c r="Q486" i="1"/>
  <c r="P486" i="1"/>
  <c r="P484" i="1"/>
  <c r="Q483" i="1"/>
  <c r="Q482" i="1"/>
  <c r="Q481" i="1"/>
  <c r="Q480" i="1"/>
  <c r="Q479" i="1"/>
  <c r="Q478" i="1"/>
  <c r="Q477" i="1"/>
  <c r="Q476" i="1"/>
  <c r="Q475" i="1"/>
  <c r="Q474" i="1"/>
  <c r="Q473" i="1"/>
  <c r="Q471" i="1"/>
  <c r="P471" i="1"/>
  <c r="Q470" i="1"/>
  <c r="P470" i="1"/>
  <c r="P464" i="1"/>
  <c r="P463" i="1"/>
  <c r="P462" i="1"/>
  <c r="P461" i="1"/>
  <c r="P460" i="1"/>
  <c r="P459" i="1"/>
  <c r="P456" i="1"/>
  <c r="P455" i="1"/>
  <c r="P454" i="1"/>
  <c r="Q451" i="1"/>
  <c r="P451" i="1"/>
  <c r="P436" i="1"/>
  <c r="P449" i="1" s="1"/>
  <c r="Q435" i="1"/>
  <c r="P435" i="1"/>
  <c r="Q432" i="1"/>
  <c r="Q431" i="1"/>
  <c r="Q430" i="1"/>
  <c r="Q429" i="1"/>
  <c r="Q428" i="1"/>
  <c r="Q427" i="1"/>
  <c r="Q426" i="1"/>
  <c r="Q425" i="1"/>
  <c r="Q424" i="1"/>
  <c r="Q423" i="1"/>
  <c r="Q422" i="1"/>
  <c r="Q420" i="1" s="1"/>
  <c r="P420" i="1"/>
  <c r="P433" i="1" s="1"/>
  <c r="Q419" i="1"/>
  <c r="P419" i="1"/>
  <c r="Q416" i="1"/>
  <c r="Q415" i="1"/>
  <c r="Q414" i="1"/>
  <c r="Q413" i="1"/>
  <c r="Q412" i="1"/>
  <c r="Q411" i="1"/>
  <c r="Q410" i="1"/>
  <c r="Q409" i="1"/>
  <c r="Q408" i="1"/>
  <c r="Q407" i="1"/>
  <c r="Q404" i="1" s="1"/>
  <c r="Q406" i="1"/>
  <c r="P404" i="1"/>
  <c r="P417" i="1" s="1"/>
  <c r="Q403" i="1"/>
  <c r="P403" i="1"/>
  <c r="Q400" i="1"/>
  <c r="Q399" i="1"/>
  <c r="Q398" i="1"/>
  <c r="Q397" i="1"/>
  <c r="Q396" i="1"/>
  <c r="Q395" i="1"/>
  <c r="Q394" i="1"/>
  <c r="Q393" i="1"/>
  <c r="Q392" i="1"/>
  <c r="Q391" i="1"/>
  <c r="Q390" i="1"/>
  <c r="Q388" i="1" s="1"/>
  <c r="P388" i="1"/>
  <c r="P401" i="1" s="1"/>
  <c r="Q387" i="1"/>
  <c r="P387" i="1"/>
  <c r="Q384" i="1"/>
  <c r="Q383" i="1"/>
  <c r="Q382" i="1"/>
  <c r="Q381" i="1"/>
  <c r="Q380" i="1"/>
  <c r="Q379" i="1"/>
  <c r="Q378" i="1"/>
  <c r="Q377" i="1"/>
  <c r="Q376" i="1"/>
  <c r="Q375" i="1"/>
  <c r="Q374" i="1"/>
  <c r="Q372" i="1" s="1"/>
  <c r="P372" i="1"/>
  <c r="P385" i="1" s="1"/>
  <c r="Q371" i="1"/>
  <c r="P371" i="1"/>
  <c r="Q368" i="1"/>
  <c r="Q367" i="1"/>
  <c r="Q366" i="1"/>
  <c r="Q365" i="1"/>
  <c r="Q364" i="1"/>
  <c r="Q363" i="1"/>
  <c r="Q362" i="1"/>
  <c r="Q361" i="1"/>
  <c r="Q360" i="1"/>
  <c r="Q359" i="1"/>
  <c r="Q358" i="1"/>
  <c r="Q356" i="1" s="1"/>
  <c r="P356" i="1"/>
  <c r="P369" i="1" s="1"/>
  <c r="Q355" i="1"/>
  <c r="P355" i="1"/>
  <c r="Q340" i="1"/>
  <c r="Q353" i="1" s="1"/>
  <c r="P340" i="1"/>
  <c r="P353" i="1" s="1"/>
  <c r="Q339" i="1"/>
  <c r="P339" i="1"/>
  <c r="Q324" i="1"/>
  <c r="Q337" i="1" s="1"/>
  <c r="P324" i="1"/>
  <c r="P337" i="1" s="1"/>
  <c r="Q323" i="1"/>
  <c r="P323" i="1"/>
  <c r="Q308" i="1"/>
  <c r="Q321" i="1" s="1"/>
  <c r="P308" i="1"/>
  <c r="P321" i="1" s="1"/>
  <c r="Q307" i="1"/>
  <c r="P307" i="1"/>
  <c r="Q304" i="1"/>
  <c r="Q303" i="1"/>
  <c r="Q302" i="1"/>
  <c r="Q301" i="1"/>
  <c r="Q300" i="1"/>
  <c r="Q299" i="1"/>
  <c r="Q298" i="1"/>
  <c r="Q297" i="1"/>
  <c r="Q296" i="1"/>
  <c r="Q295" i="1"/>
  <c r="Q294" i="1"/>
  <c r="Q292" i="1" s="1"/>
  <c r="P292" i="1"/>
  <c r="P305" i="1" s="1"/>
  <c r="Q291" i="1"/>
  <c r="P291" i="1"/>
  <c r="Q288" i="1"/>
  <c r="Q287" i="1"/>
  <c r="Q286" i="1"/>
  <c r="Q285" i="1"/>
  <c r="Q284" i="1"/>
  <c r="Q283" i="1"/>
  <c r="Q282" i="1"/>
  <c r="Q281" i="1"/>
  <c r="Q280" i="1"/>
  <c r="Q279" i="1"/>
  <c r="Q278" i="1"/>
  <c r="Q276" i="1" s="1"/>
  <c r="P276" i="1"/>
  <c r="P289" i="1" s="1"/>
  <c r="Q275" i="1"/>
  <c r="P275" i="1"/>
  <c r="Q272" i="1"/>
  <c r="Q271" i="1"/>
  <c r="Q270" i="1"/>
  <c r="Q269" i="1"/>
  <c r="Q268" i="1"/>
  <c r="Q267" i="1"/>
  <c r="Q266" i="1"/>
  <c r="Q265" i="1"/>
  <c r="Q264" i="1"/>
  <c r="Q263" i="1"/>
  <c r="Q260" i="1" s="1"/>
  <c r="Q262" i="1"/>
  <c r="P260" i="1"/>
  <c r="P273" i="1" s="1"/>
  <c r="Q259" i="1"/>
  <c r="P259" i="1"/>
  <c r="Q256" i="1"/>
  <c r="Q255" i="1"/>
  <c r="Q254" i="1"/>
  <c r="Q253" i="1"/>
  <c r="Q252" i="1"/>
  <c r="Q251" i="1"/>
  <c r="Q250" i="1"/>
  <c r="Q249" i="1"/>
  <c r="Q248" i="1"/>
  <c r="Q247" i="1"/>
  <c r="Q246" i="1"/>
  <c r="Q244" i="1" s="1"/>
  <c r="P244" i="1"/>
  <c r="P257" i="1" s="1"/>
  <c r="Q243" i="1"/>
  <c r="P243" i="1"/>
  <c r="Q228" i="1"/>
  <c r="Q241" i="1" s="1"/>
  <c r="P228" i="1"/>
  <c r="P241" i="1" s="1"/>
  <c r="Q227" i="1"/>
  <c r="P227" i="1"/>
  <c r="Q212" i="1"/>
  <c r="Q225" i="1" s="1"/>
  <c r="P212" i="1"/>
  <c r="P225" i="1" s="1"/>
  <c r="Q211" i="1"/>
  <c r="P211" i="1"/>
  <c r="Q199" i="1"/>
  <c r="Q209" i="1" s="1"/>
  <c r="P199" i="1"/>
  <c r="P209" i="1" s="1"/>
  <c r="Q198" i="1"/>
  <c r="P198" i="1"/>
  <c r="Q185" i="1"/>
  <c r="Q196" i="1" s="1"/>
  <c r="P185" i="1"/>
  <c r="P196" i="1" s="1"/>
  <c r="Q184" i="1"/>
  <c r="P184" i="1"/>
  <c r="Q169" i="1"/>
  <c r="Q182" i="1" s="1"/>
  <c r="P169" i="1"/>
  <c r="P182" i="1" s="1"/>
  <c r="Q168" i="1"/>
  <c r="P168" i="1"/>
  <c r="Q165" i="1"/>
  <c r="Q164" i="1"/>
  <c r="Q163" i="1"/>
  <c r="Q162" i="1"/>
  <c r="Q161" i="1"/>
  <c r="Q160" i="1"/>
  <c r="Q159" i="1"/>
  <c r="Q158" i="1"/>
  <c r="Q157" i="1"/>
  <c r="Q156" i="1"/>
  <c r="Q155" i="1"/>
  <c r="P153" i="1"/>
  <c r="P166" i="1" s="1"/>
  <c r="Q152" i="1"/>
  <c r="P152" i="1"/>
  <c r="P137" i="1"/>
  <c r="P150" i="1" s="1"/>
  <c r="Q136" i="1"/>
  <c r="P136" i="1"/>
  <c r="Q121" i="1"/>
  <c r="Q134" i="1" s="1"/>
  <c r="P121" i="1"/>
  <c r="P134" i="1" s="1"/>
  <c r="Q120" i="1"/>
  <c r="P120" i="1"/>
  <c r="Q117" i="1"/>
  <c r="Q116" i="1"/>
  <c r="Q115" i="1"/>
  <c r="Q114" i="1"/>
  <c r="Q113" i="1"/>
  <c r="Q112" i="1"/>
  <c r="Q111" i="1"/>
  <c r="Q110" i="1"/>
  <c r="Q109" i="1"/>
  <c r="Q108" i="1"/>
  <c r="Q107" i="1"/>
  <c r="Q105" i="1"/>
  <c r="P105" i="1"/>
  <c r="P118" i="1" s="1"/>
  <c r="Q104" i="1"/>
  <c r="P104" i="1"/>
  <c r="P89" i="1"/>
  <c r="P102" i="1" s="1"/>
  <c r="Q88" i="1"/>
  <c r="P88" i="1"/>
  <c r="P73" i="1"/>
  <c r="P86" i="1" s="1"/>
  <c r="Q72" i="1"/>
  <c r="P72" i="1"/>
  <c r="P67" i="1"/>
  <c r="P66" i="1"/>
  <c r="P65" i="1"/>
  <c r="P64" i="1"/>
  <c r="P63" i="1"/>
  <c r="P62" i="1"/>
  <c r="P61" i="1"/>
  <c r="P60" i="1"/>
  <c r="P59" i="1"/>
  <c r="P58" i="1"/>
  <c r="P57" i="1"/>
  <c r="P55" i="1" s="1"/>
  <c r="Q54" i="1"/>
  <c r="P54" i="1"/>
  <c r="P52" i="1"/>
  <c r="P39" i="1"/>
  <c r="Q38" i="1"/>
  <c r="P38" i="1"/>
  <c r="Q23" i="1"/>
  <c r="Q36" i="1" s="1"/>
  <c r="P23" i="1"/>
  <c r="P36" i="1" s="1"/>
  <c r="Q22" i="1"/>
  <c r="P22" i="1"/>
  <c r="P7" i="1"/>
  <c r="P20" i="1" s="1"/>
  <c r="AF134" i="1" l="1"/>
  <c r="AF693" i="1"/>
  <c r="AF580" i="1"/>
  <c r="AG744" i="1"/>
  <c r="AF612" i="1"/>
  <c r="AF596" i="1"/>
  <c r="AF615" i="1"/>
  <c r="AF647" i="1"/>
  <c r="AF661" i="1"/>
  <c r="AF677" i="1"/>
  <c r="AF709" i="1"/>
  <c r="AG111" i="1"/>
  <c r="AF757" i="1"/>
  <c r="Q744" i="1"/>
  <c r="AG105" i="1"/>
  <c r="AG118" i="1" s="1"/>
  <c r="AJ118" i="1" s="1"/>
  <c r="AF118" i="1"/>
  <c r="P615" i="1"/>
  <c r="P628" i="1" s="1"/>
  <c r="AF832" i="1"/>
  <c r="AF20" i="1"/>
  <c r="AF55" i="1"/>
  <c r="AF68" i="1" s="1"/>
  <c r="AF621" i="1"/>
  <c r="AF628" i="1" s="1"/>
  <c r="AF458" i="1"/>
  <c r="AF826" i="1"/>
  <c r="AF452" i="1"/>
  <c r="AG257" i="1"/>
  <c r="AG433" i="1"/>
  <c r="AG757" i="1"/>
  <c r="AG805" i="1"/>
  <c r="AG725" i="1"/>
  <c r="AG166" i="1"/>
  <c r="AG385" i="1"/>
  <c r="AG500" i="1"/>
  <c r="AG773" i="1"/>
  <c r="AJ774" i="1" s="1"/>
  <c r="AG789" i="1"/>
  <c r="AG289" i="1"/>
  <c r="AG417" i="1"/>
  <c r="AG532" i="1"/>
  <c r="AG564" i="1"/>
  <c r="AG821" i="1"/>
  <c r="AG477" i="1"/>
  <c r="AG484" i="1" s="1"/>
  <c r="AG303" i="1"/>
  <c r="AG305" i="1" s="1"/>
  <c r="AF463" i="1"/>
  <c r="AG519" i="1"/>
  <c r="P68" i="1"/>
  <c r="P452" i="1"/>
  <c r="P465" i="1" s="1"/>
  <c r="AG471" i="1"/>
  <c r="P826" i="1"/>
  <c r="P839" i="1" s="1"/>
  <c r="Q153" i="1"/>
  <c r="Q487" i="1"/>
  <c r="AF839" i="1" l="1"/>
  <c r="AF844" i="1" s="1"/>
  <c r="AF465" i="1"/>
  <c r="AD455" i="1" l="1"/>
  <c r="AD745" i="1"/>
  <c r="AD761" i="1" l="1"/>
  <c r="AD747" i="1"/>
  <c r="V462" i="1" l="1"/>
  <c r="X462" i="1"/>
  <c r="Z462" i="1"/>
  <c r="AB462" i="1"/>
  <c r="AD462" i="1"/>
  <c r="V463" i="1"/>
  <c r="X463" i="1"/>
  <c r="Z463" i="1"/>
  <c r="AB463" i="1"/>
  <c r="AD463" i="1"/>
  <c r="V464" i="1"/>
  <c r="X464" i="1"/>
  <c r="Z464" i="1"/>
  <c r="AB464" i="1"/>
  <c r="AD464" i="1"/>
  <c r="U462" i="1"/>
  <c r="N828" i="1"/>
  <c r="AD827" i="1"/>
  <c r="U827" i="1"/>
  <c r="AD461" i="1"/>
  <c r="AJ842" i="1" l="1"/>
  <c r="AD287" i="1"/>
  <c r="AD367" i="1"/>
  <c r="AD383" i="1"/>
  <c r="AD303" i="1"/>
  <c r="AD835" i="1" l="1"/>
  <c r="AD834" i="1"/>
  <c r="AD833" i="1"/>
  <c r="AD831" i="1"/>
  <c r="AD830" i="1"/>
  <c r="AD828" i="1"/>
  <c r="AE825" i="1"/>
  <c r="AD825" i="1"/>
  <c r="AD814" i="1"/>
  <c r="AE807" i="1"/>
  <c r="AD807" i="1"/>
  <c r="AD798" i="1"/>
  <c r="AD792" i="1"/>
  <c r="AE791" i="1"/>
  <c r="AD791" i="1"/>
  <c r="AD782" i="1"/>
  <c r="AD776" i="1"/>
  <c r="AE775" i="1"/>
  <c r="AD775" i="1"/>
  <c r="AD766" i="1"/>
  <c r="AD829" i="1"/>
  <c r="AE759" i="1"/>
  <c r="AD759" i="1"/>
  <c r="AD750" i="1"/>
  <c r="AD744" i="1"/>
  <c r="AE743" i="1"/>
  <c r="AD743" i="1"/>
  <c r="AD734" i="1"/>
  <c r="AD728" i="1"/>
  <c r="AE727" i="1"/>
  <c r="AD727" i="1"/>
  <c r="AD718" i="1"/>
  <c r="AD712" i="1"/>
  <c r="AE711" i="1"/>
  <c r="AD711" i="1"/>
  <c r="AD702" i="1"/>
  <c r="AD696" i="1"/>
  <c r="AE695" i="1"/>
  <c r="AD695" i="1"/>
  <c r="AD686" i="1"/>
  <c r="AD680" i="1"/>
  <c r="AE679" i="1"/>
  <c r="AD679" i="1"/>
  <c r="AD670" i="1"/>
  <c r="AD664" i="1"/>
  <c r="AE663" i="1"/>
  <c r="AD663" i="1"/>
  <c r="AE656" i="1"/>
  <c r="AD656" i="1"/>
  <c r="AE650" i="1"/>
  <c r="AD650" i="1"/>
  <c r="AE649" i="1"/>
  <c r="AD649" i="1"/>
  <c r="AD640" i="1"/>
  <c r="AD634" i="1"/>
  <c r="AE633" i="1"/>
  <c r="AD633" i="1"/>
  <c r="AE627" i="1"/>
  <c r="AD627" i="1"/>
  <c r="AD838" i="1" s="1"/>
  <c r="AE626" i="1"/>
  <c r="AD626" i="1"/>
  <c r="AD837" i="1" s="1"/>
  <c r="AE625" i="1"/>
  <c r="AD625" i="1"/>
  <c r="AD836" i="1" s="1"/>
  <c r="AD624" i="1"/>
  <c r="AD623" i="1"/>
  <c r="AD622" i="1"/>
  <c r="AD620" i="1"/>
  <c r="AD619" i="1"/>
  <c r="AD618" i="1"/>
  <c r="AD617" i="1"/>
  <c r="AD616" i="1"/>
  <c r="AE614" i="1"/>
  <c r="AD614" i="1"/>
  <c r="AD605" i="1"/>
  <c r="AD599" i="1"/>
  <c r="AE598" i="1"/>
  <c r="AD598" i="1"/>
  <c r="AD589" i="1"/>
  <c r="AD583" i="1"/>
  <c r="AE582" i="1"/>
  <c r="AD582" i="1"/>
  <c r="AD573" i="1"/>
  <c r="AD567" i="1"/>
  <c r="AE566" i="1"/>
  <c r="AD566" i="1"/>
  <c r="AD557" i="1"/>
  <c r="AD551" i="1"/>
  <c r="AE550" i="1"/>
  <c r="AD550" i="1"/>
  <c r="AE541" i="1"/>
  <c r="AD541" i="1"/>
  <c r="AE535" i="1"/>
  <c r="AD535" i="1"/>
  <c r="AE534" i="1"/>
  <c r="AD534" i="1"/>
  <c r="AD525" i="1"/>
  <c r="AD519" i="1"/>
  <c r="AE518" i="1"/>
  <c r="AD518" i="1"/>
  <c r="AD509" i="1"/>
  <c r="AD503" i="1"/>
  <c r="AE502" i="1"/>
  <c r="AD502" i="1"/>
  <c r="AD493" i="1"/>
  <c r="AD487" i="1"/>
  <c r="AE486" i="1"/>
  <c r="AD486" i="1"/>
  <c r="AD477" i="1"/>
  <c r="AD471" i="1"/>
  <c r="AE470" i="1"/>
  <c r="AD470" i="1"/>
  <c r="AD460" i="1"/>
  <c r="AD459" i="1"/>
  <c r="AD457" i="1"/>
  <c r="AD456" i="1"/>
  <c r="AD454" i="1"/>
  <c r="AD453" i="1"/>
  <c r="AE451" i="1"/>
  <c r="AD451" i="1"/>
  <c r="AD442" i="1"/>
  <c r="AD436" i="1"/>
  <c r="AE435" i="1"/>
  <c r="AD435" i="1"/>
  <c r="AD426" i="1"/>
  <c r="AD420" i="1"/>
  <c r="AE419" i="1"/>
  <c r="AD419" i="1"/>
  <c r="AD410" i="1"/>
  <c r="AD404" i="1"/>
  <c r="AE403" i="1"/>
  <c r="AD403" i="1"/>
  <c r="AD394" i="1"/>
  <c r="AD388" i="1"/>
  <c r="AE387" i="1"/>
  <c r="AD387" i="1"/>
  <c r="AD378" i="1"/>
  <c r="AD372" i="1"/>
  <c r="AE371" i="1"/>
  <c r="AD371" i="1"/>
  <c r="AD362" i="1"/>
  <c r="AD356" i="1"/>
  <c r="AE355" i="1"/>
  <c r="AD355" i="1"/>
  <c r="AE346" i="1"/>
  <c r="AD346" i="1"/>
  <c r="AE340" i="1"/>
  <c r="AD340" i="1"/>
  <c r="AE339" i="1"/>
  <c r="AD339" i="1"/>
  <c r="AE330" i="1"/>
  <c r="AD330" i="1"/>
  <c r="AE324" i="1"/>
  <c r="AD324" i="1"/>
  <c r="AE323" i="1"/>
  <c r="AD323" i="1"/>
  <c r="AE314" i="1"/>
  <c r="AD314" i="1"/>
  <c r="AE308" i="1"/>
  <c r="AD308" i="1"/>
  <c r="AE307" i="1"/>
  <c r="AD307" i="1"/>
  <c r="AD298" i="1"/>
  <c r="AD292" i="1"/>
  <c r="AE291" i="1"/>
  <c r="AD291" i="1"/>
  <c r="AD282" i="1"/>
  <c r="AD276" i="1"/>
  <c r="AE275" i="1"/>
  <c r="AD275" i="1"/>
  <c r="AD266" i="1"/>
  <c r="AD260" i="1"/>
  <c r="AE259" i="1"/>
  <c r="AD259" i="1"/>
  <c r="AD250" i="1"/>
  <c r="AD244" i="1"/>
  <c r="AE243" i="1"/>
  <c r="AD243" i="1"/>
  <c r="AE234" i="1"/>
  <c r="AD234" i="1"/>
  <c r="AE228" i="1"/>
  <c r="AD228" i="1"/>
  <c r="AE227" i="1"/>
  <c r="AD227" i="1"/>
  <c r="AE218" i="1"/>
  <c r="AD218" i="1"/>
  <c r="AE212" i="1"/>
  <c r="AD212" i="1"/>
  <c r="AE211" i="1"/>
  <c r="AD211" i="1"/>
  <c r="AE205" i="1"/>
  <c r="AD205" i="1"/>
  <c r="AE199" i="1"/>
  <c r="AD199" i="1"/>
  <c r="AE198" i="1"/>
  <c r="AD198" i="1"/>
  <c r="AE191" i="1"/>
  <c r="AD191" i="1"/>
  <c r="AE185" i="1"/>
  <c r="AD185" i="1"/>
  <c r="AE184" i="1"/>
  <c r="AD184" i="1"/>
  <c r="AE175" i="1"/>
  <c r="AD175" i="1"/>
  <c r="AE169" i="1"/>
  <c r="AD169" i="1"/>
  <c r="AE168" i="1"/>
  <c r="AD168" i="1"/>
  <c r="AD159" i="1"/>
  <c r="AD153" i="1"/>
  <c r="AE152" i="1"/>
  <c r="AD152" i="1"/>
  <c r="AD143" i="1"/>
  <c r="AD137" i="1"/>
  <c r="AE136" i="1"/>
  <c r="AD136" i="1"/>
  <c r="AE127" i="1"/>
  <c r="AD127" i="1"/>
  <c r="AE121" i="1"/>
  <c r="AD121" i="1"/>
  <c r="AE120" i="1"/>
  <c r="AD120" i="1"/>
  <c r="AD111" i="1"/>
  <c r="AD105" i="1"/>
  <c r="AE104" i="1"/>
  <c r="AD104" i="1"/>
  <c r="AD95" i="1"/>
  <c r="AD89" i="1"/>
  <c r="AE88" i="1"/>
  <c r="AD88" i="1"/>
  <c r="AD79" i="1"/>
  <c r="AD73" i="1"/>
  <c r="AE72" i="1"/>
  <c r="AD72" i="1"/>
  <c r="AD67" i="1"/>
  <c r="AD66" i="1"/>
  <c r="AD65" i="1"/>
  <c r="AD64" i="1"/>
  <c r="AD63" i="1"/>
  <c r="AD62" i="1"/>
  <c r="AD60" i="1"/>
  <c r="AD59" i="1"/>
  <c r="AD58" i="1"/>
  <c r="AD57" i="1"/>
  <c r="AD56" i="1"/>
  <c r="AE54" i="1"/>
  <c r="AD54" i="1"/>
  <c r="AD45" i="1"/>
  <c r="AD39" i="1"/>
  <c r="AE38" i="1"/>
  <c r="AD38" i="1"/>
  <c r="AD29" i="1"/>
  <c r="AD23" i="1"/>
  <c r="AE22" i="1"/>
  <c r="AD22" i="1"/>
  <c r="AD13" i="1"/>
  <c r="AD7" i="1"/>
  <c r="N104" i="1"/>
  <c r="N838" i="1"/>
  <c r="N837" i="1"/>
  <c r="N836" i="1"/>
  <c r="N835" i="1"/>
  <c r="N834" i="1"/>
  <c r="N833" i="1"/>
  <c r="O832" i="1"/>
  <c r="N832" i="1"/>
  <c r="O831" i="1"/>
  <c r="N831" i="1"/>
  <c r="N830" i="1"/>
  <c r="N829" i="1"/>
  <c r="O825" i="1"/>
  <c r="N825" i="1"/>
  <c r="N808" i="1"/>
  <c r="N821" i="1" s="1"/>
  <c r="O807" i="1"/>
  <c r="N807" i="1"/>
  <c r="N792" i="1"/>
  <c r="N805" i="1" s="1"/>
  <c r="O791" i="1"/>
  <c r="N791" i="1"/>
  <c r="N776" i="1"/>
  <c r="N789" i="1" s="1"/>
  <c r="O775" i="1"/>
  <c r="N775" i="1"/>
  <c r="N760" i="1"/>
  <c r="N773" i="1" s="1"/>
  <c r="O759" i="1"/>
  <c r="N759" i="1"/>
  <c r="N744" i="1"/>
  <c r="N757" i="1" s="1"/>
  <c r="O743" i="1"/>
  <c r="N743" i="1"/>
  <c r="N728" i="1"/>
  <c r="N741" i="1" s="1"/>
  <c r="O727" i="1"/>
  <c r="N727" i="1"/>
  <c r="N712" i="1"/>
  <c r="N725" i="1" s="1"/>
  <c r="O711" i="1"/>
  <c r="N711" i="1"/>
  <c r="N696" i="1"/>
  <c r="N709" i="1" s="1"/>
  <c r="O695" i="1"/>
  <c r="N695" i="1"/>
  <c r="N680" i="1"/>
  <c r="N693" i="1" s="1"/>
  <c r="O679" i="1"/>
  <c r="N679" i="1"/>
  <c r="O664" i="1"/>
  <c r="O677" i="1" s="1"/>
  <c r="N664" i="1"/>
  <c r="N677" i="1" s="1"/>
  <c r="O663" i="1"/>
  <c r="N663" i="1"/>
  <c r="O650" i="1"/>
  <c r="O661" i="1" s="1"/>
  <c r="N650" i="1"/>
  <c r="N661" i="1" s="1"/>
  <c r="O649" i="1"/>
  <c r="N649" i="1"/>
  <c r="N634" i="1"/>
  <c r="N647" i="1" s="1"/>
  <c r="O633" i="1"/>
  <c r="N633" i="1"/>
  <c r="N627" i="1"/>
  <c r="N626" i="1"/>
  <c r="N625" i="1"/>
  <c r="N624" i="1"/>
  <c r="N623" i="1"/>
  <c r="N622" i="1"/>
  <c r="O621" i="1"/>
  <c r="N621" i="1"/>
  <c r="O620" i="1"/>
  <c r="N620" i="1"/>
  <c r="N619" i="1"/>
  <c r="N618" i="1"/>
  <c r="N617" i="1"/>
  <c r="O614" i="1"/>
  <c r="N614" i="1"/>
  <c r="N599" i="1"/>
  <c r="N612" i="1" s="1"/>
  <c r="O598" i="1"/>
  <c r="N598" i="1"/>
  <c r="N583" i="1"/>
  <c r="N596" i="1" s="1"/>
  <c r="O582" i="1"/>
  <c r="N582" i="1"/>
  <c r="N567" i="1"/>
  <c r="N580" i="1" s="1"/>
  <c r="O566" i="1"/>
  <c r="N566" i="1"/>
  <c r="N551" i="1"/>
  <c r="N564" i="1" s="1"/>
  <c r="O550" i="1"/>
  <c r="N550" i="1"/>
  <c r="O535" i="1"/>
  <c r="O548" i="1" s="1"/>
  <c r="N535" i="1"/>
  <c r="N548" i="1" s="1"/>
  <c r="O534" i="1"/>
  <c r="N534" i="1"/>
  <c r="N519" i="1"/>
  <c r="N532" i="1" s="1"/>
  <c r="O518" i="1"/>
  <c r="N518" i="1"/>
  <c r="N503" i="1"/>
  <c r="N516" i="1" s="1"/>
  <c r="O502" i="1"/>
  <c r="N502" i="1"/>
  <c r="N487" i="1"/>
  <c r="N500" i="1" s="1"/>
  <c r="O486" i="1"/>
  <c r="N486" i="1"/>
  <c r="N471" i="1"/>
  <c r="N484" i="1" s="1"/>
  <c r="O470" i="1"/>
  <c r="N470" i="1"/>
  <c r="N464" i="1"/>
  <c r="N463" i="1"/>
  <c r="N462" i="1"/>
  <c r="N461" i="1"/>
  <c r="N460" i="1"/>
  <c r="N459" i="1"/>
  <c r="N456" i="1"/>
  <c r="N455" i="1"/>
  <c r="N454" i="1"/>
  <c r="O451" i="1"/>
  <c r="N451" i="1"/>
  <c r="N436" i="1"/>
  <c r="N449" i="1" s="1"/>
  <c r="O435" i="1"/>
  <c r="N435" i="1"/>
  <c r="N420" i="1"/>
  <c r="N433" i="1" s="1"/>
  <c r="O419" i="1"/>
  <c r="N419" i="1"/>
  <c r="N404" i="1"/>
  <c r="N417" i="1" s="1"/>
  <c r="O403" i="1"/>
  <c r="N403" i="1"/>
  <c r="N388" i="1"/>
  <c r="N401" i="1" s="1"/>
  <c r="O387" i="1"/>
  <c r="N387" i="1"/>
  <c r="N372" i="1"/>
  <c r="N385" i="1" s="1"/>
  <c r="O371" i="1"/>
  <c r="N371" i="1"/>
  <c r="N356" i="1"/>
  <c r="N369" i="1" s="1"/>
  <c r="O355" i="1"/>
  <c r="N355" i="1"/>
  <c r="O340" i="1"/>
  <c r="O353" i="1" s="1"/>
  <c r="N340" i="1"/>
  <c r="N353" i="1" s="1"/>
  <c r="O339" i="1"/>
  <c r="N339" i="1"/>
  <c r="O324" i="1"/>
  <c r="O337" i="1" s="1"/>
  <c r="N324" i="1"/>
  <c r="N337" i="1" s="1"/>
  <c r="O323" i="1"/>
  <c r="N323" i="1"/>
  <c r="O308" i="1"/>
  <c r="O321" i="1" s="1"/>
  <c r="N308" i="1"/>
  <c r="N321" i="1" s="1"/>
  <c r="O307" i="1"/>
  <c r="N307" i="1"/>
  <c r="N292" i="1"/>
  <c r="N305" i="1" s="1"/>
  <c r="O291" i="1"/>
  <c r="N291" i="1"/>
  <c r="N276" i="1"/>
  <c r="N289" i="1" s="1"/>
  <c r="O275" i="1"/>
  <c r="N275" i="1"/>
  <c r="N260" i="1"/>
  <c r="N273" i="1" s="1"/>
  <c r="O259" i="1"/>
  <c r="N259" i="1"/>
  <c r="N244" i="1"/>
  <c r="N257" i="1" s="1"/>
  <c r="O243" i="1"/>
  <c r="N243" i="1"/>
  <c r="O228" i="1"/>
  <c r="O241" i="1" s="1"/>
  <c r="N228" i="1"/>
  <c r="N241" i="1" s="1"/>
  <c r="O227" i="1"/>
  <c r="N227" i="1"/>
  <c r="O212" i="1"/>
  <c r="O225" i="1" s="1"/>
  <c r="N212" i="1"/>
  <c r="N225" i="1" s="1"/>
  <c r="O211" i="1"/>
  <c r="N211" i="1"/>
  <c r="O199" i="1"/>
  <c r="O209" i="1" s="1"/>
  <c r="N199" i="1"/>
  <c r="N209" i="1" s="1"/>
  <c r="O198" i="1"/>
  <c r="N198" i="1"/>
  <c r="O185" i="1"/>
  <c r="O196" i="1" s="1"/>
  <c r="N185" i="1"/>
  <c r="N196" i="1" s="1"/>
  <c r="O184" i="1"/>
  <c r="N184" i="1"/>
  <c r="O169" i="1"/>
  <c r="O182" i="1" s="1"/>
  <c r="N169" i="1"/>
  <c r="N182" i="1" s="1"/>
  <c r="O168" i="1"/>
  <c r="N168" i="1"/>
  <c r="N153" i="1"/>
  <c r="N166" i="1" s="1"/>
  <c r="O152" i="1"/>
  <c r="N152" i="1"/>
  <c r="N137" i="1"/>
  <c r="N150" i="1" s="1"/>
  <c r="O136" i="1"/>
  <c r="N136" i="1"/>
  <c r="O121" i="1"/>
  <c r="O134" i="1" s="1"/>
  <c r="N121" i="1"/>
  <c r="N134" i="1" s="1"/>
  <c r="O120" i="1"/>
  <c r="N120" i="1"/>
  <c r="N105" i="1"/>
  <c r="N118" i="1" s="1"/>
  <c r="O104" i="1"/>
  <c r="N89" i="1"/>
  <c r="N102" i="1" s="1"/>
  <c r="O88" i="1"/>
  <c r="N88" i="1"/>
  <c r="N73" i="1"/>
  <c r="N86" i="1" s="1"/>
  <c r="O72" i="1"/>
  <c r="N72" i="1"/>
  <c r="N67" i="1"/>
  <c r="N66" i="1"/>
  <c r="N65" i="1"/>
  <c r="N64" i="1"/>
  <c r="N63" i="1"/>
  <c r="N62" i="1"/>
  <c r="N61" i="1"/>
  <c r="N60" i="1"/>
  <c r="N59" i="1"/>
  <c r="N58" i="1"/>
  <c r="N57" i="1"/>
  <c r="O54" i="1"/>
  <c r="N54" i="1"/>
  <c r="N39" i="1"/>
  <c r="N52" i="1" s="1"/>
  <c r="O38" i="1"/>
  <c r="N38" i="1"/>
  <c r="O23" i="1"/>
  <c r="O36" i="1" s="1"/>
  <c r="N23" i="1"/>
  <c r="N36" i="1" s="1"/>
  <c r="O22" i="1"/>
  <c r="N22" i="1"/>
  <c r="N7" i="1"/>
  <c r="N20" i="1" s="1"/>
  <c r="AD417" i="1" l="1"/>
  <c r="AD134" i="1"/>
  <c r="AD321" i="1"/>
  <c r="AD337" i="1"/>
  <c r="AE321" i="1"/>
  <c r="AD257" i="1"/>
  <c r="AD385" i="1"/>
  <c r="AD661" i="1"/>
  <c r="AD516" i="1"/>
  <c r="AD182" i="1"/>
  <c r="AD196" i="1"/>
  <c r="AE353" i="1"/>
  <c r="AD401" i="1"/>
  <c r="AD20" i="1"/>
  <c r="AD55" i="1"/>
  <c r="AE182" i="1"/>
  <c r="AD500" i="1"/>
  <c r="AD725" i="1"/>
  <c r="AD532" i="1"/>
  <c r="AE225" i="1"/>
  <c r="AE241" i="1"/>
  <c r="AD289" i="1"/>
  <c r="AD273" i="1"/>
  <c r="AD52" i="1"/>
  <c r="AD150" i="1"/>
  <c r="AD564" i="1"/>
  <c r="AE134" i="1"/>
  <c r="AD305" i="1"/>
  <c r="AD369" i="1"/>
  <c r="AD433" i="1"/>
  <c r="AD548" i="1"/>
  <c r="AD36" i="1"/>
  <c r="AD61" i="1"/>
  <c r="AD68" i="1" s="1"/>
  <c r="AE337" i="1"/>
  <c r="AD353" i="1"/>
  <c r="AE548" i="1"/>
  <c r="AJ548" i="1" s="1"/>
  <c r="AD166" i="1"/>
  <c r="AD693" i="1"/>
  <c r="AD741" i="1"/>
  <c r="AE196" i="1"/>
  <c r="AD225" i="1"/>
  <c r="AD241" i="1"/>
  <c r="AD757" i="1"/>
  <c r="AD612" i="1"/>
  <c r="AD596" i="1"/>
  <c r="AD647" i="1"/>
  <c r="AD709" i="1"/>
  <c r="AD580" i="1"/>
  <c r="AE661" i="1"/>
  <c r="AJ661" i="1" s="1"/>
  <c r="AD677" i="1"/>
  <c r="AD449" i="1"/>
  <c r="AD484" i="1"/>
  <c r="AD805" i="1"/>
  <c r="AD789" i="1"/>
  <c r="AD118" i="1"/>
  <c r="AD102" i="1"/>
  <c r="AD621" i="1"/>
  <c r="AD86" i="1"/>
  <c r="AD452" i="1"/>
  <c r="AD615" i="1"/>
  <c r="AD832" i="1"/>
  <c r="AD458" i="1"/>
  <c r="AD826" i="1"/>
  <c r="N55" i="1"/>
  <c r="N68" i="1" s="1"/>
  <c r="N615" i="1"/>
  <c r="N628" i="1" s="1"/>
  <c r="AD760" i="1"/>
  <c r="AD773" i="1" s="1"/>
  <c r="AD808" i="1"/>
  <c r="AD821" i="1" s="1"/>
  <c r="N826" i="1"/>
  <c r="N839" i="1" s="1"/>
  <c r="N452" i="1"/>
  <c r="N465" i="1" s="1"/>
  <c r="AD628" i="1" l="1"/>
  <c r="AD839" i="1"/>
  <c r="AD844" i="1" s="1"/>
  <c r="AD465" i="1"/>
  <c r="AB795" i="1" l="1"/>
  <c r="AB761" i="1" l="1"/>
  <c r="AB763" i="1"/>
  <c r="AB811" i="1" l="1"/>
  <c r="U834" i="1" l="1"/>
  <c r="V834" i="1"/>
  <c r="X834" i="1"/>
  <c r="Z834" i="1"/>
  <c r="AB834" i="1"/>
  <c r="U835" i="1"/>
  <c r="V835" i="1"/>
  <c r="X835" i="1"/>
  <c r="Z835" i="1"/>
  <c r="AB835" i="1"/>
  <c r="AB833" i="1"/>
  <c r="Z833" i="1"/>
  <c r="X833" i="1"/>
  <c r="V833" i="1"/>
  <c r="U833" i="1"/>
  <c r="U828" i="1"/>
  <c r="V828" i="1"/>
  <c r="X828" i="1"/>
  <c r="Z828" i="1"/>
  <c r="AB828" i="1"/>
  <c r="U829" i="1"/>
  <c r="V829" i="1"/>
  <c r="X829" i="1"/>
  <c r="Z829" i="1"/>
  <c r="AB829" i="1"/>
  <c r="U830" i="1"/>
  <c r="V830" i="1"/>
  <c r="X830" i="1"/>
  <c r="Z830" i="1"/>
  <c r="AB830" i="1"/>
  <c r="U831" i="1"/>
  <c r="V831" i="1"/>
  <c r="X831" i="1"/>
  <c r="Z831" i="1"/>
  <c r="AB831" i="1"/>
  <c r="V827" i="1"/>
  <c r="X827" i="1"/>
  <c r="Z827" i="1"/>
  <c r="AB827" i="1"/>
  <c r="E833" i="1"/>
  <c r="F833" i="1"/>
  <c r="H833" i="1"/>
  <c r="J833" i="1"/>
  <c r="L833" i="1"/>
  <c r="E834" i="1"/>
  <c r="F834" i="1"/>
  <c r="H834" i="1"/>
  <c r="J834" i="1"/>
  <c r="L834" i="1"/>
  <c r="E835" i="1"/>
  <c r="F835" i="1"/>
  <c r="H835" i="1"/>
  <c r="J835" i="1"/>
  <c r="L835" i="1"/>
  <c r="E836" i="1"/>
  <c r="F836" i="1"/>
  <c r="H836" i="1"/>
  <c r="J836" i="1"/>
  <c r="L836" i="1"/>
  <c r="E837" i="1"/>
  <c r="F837" i="1"/>
  <c r="H837" i="1"/>
  <c r="J837" i="1"/>
  <c r="L837" i="1"/>
  <c r="E838" i="1"/>
  <c r="F838" i="1"/>
  <c r="H838" i="1"/>
  <c r="J838" i="1"/>
  <c r="L838" i="1"/>
  <c r="E829" i="1"/>
  <c r="F829" i="1"/>
  <c r="H829" i="1"/>
  <c r="J829" i="1"/>
  <c r="L829" i="1"/>
  <c r="E830" i="1"/>
  <c r="F830" i="1"/>
  <c r="H830" i="1"/>
  <c r="J830" i="1"/>
  <c r="L830" i="1"/>
  <c r="E831" i="1"/>
  <c r="F831" i="1"/>
  <c r="G831" i="1"/>
  <c r="H831" i="1"/>
  <c r="I831" i="1"/>
  <c r="J831" i="1"/>
  <c r="K831" i="1"/>
  <c r="L831" i="1"/>
  <c r="M831" i="1"/>
  <c r="E832" i="1"/>
  <c r="F832" i="1"/>
  <c r="G832" i="1"/>
  <c r="H832" i="1"/>
  <c r="I832" i="1"/>
  <c r="J832" i="1"/>
  <c r="K832" i="1"/>
  <c r="L832" i="1"/>
  <c r="M832" i="1"/>
  <c r="J828" i="1"/>
  <c r="L828" i="1"/>
  <c r="E828" i="1"/>
  <c r="W820" i="1"/>
  <c r="Y820" i="1" s="1"/>
  <c r="AA820" i="1" s="1"/>
  <c r="G820" i="1"/>
  <c r="I820" i="1" s="1"/>
  <c r="K820" i="1" s="1"/>
  <c r="M820" i="1" s="1"/>
  <c r="O820" i="1" s="1"/>
  <c r="W819" i="1"/>
  <c r="Y819" i="1" s="1"/>
  <c r="AA819" i="1" s="1"/>
  <c r="AC819" i="1" s="1"/>
  <c r="AE819" i="1" s="1"/>
  <c r="G819" i="1"/>
  <c r="I819" i="1" s="1"/>
  <c r="K819" i="1" s="1"/>
  <c r="M819" i="1" s="1"/>
  <c r="O819" i="1" s="1"/>
  <c r="W818" i="1"/>
  <c r="Y818" i="1" s="1"/>
  <c r="AA818" i="1" s="1"/>
  <c r="AC818" i="1" s="1"/>
  <c r="AE818" i="1" s="1"/>
  <c r="G818" i="1"/>
  <c r="I818" i="1" s="1"/>
  <c r="K818" i="1" s="1"/>
  <c r="M818" i="1" s="1"/>
  <c r="O818" i="1" s="1"/>
  <c r="W817" i="1"/>
  <c r="Y817" i="1" s="1"/>
  <c r="AA817" i="1" s="1"/>
  <c r="AC817" i="1" s="1"/>
  <c r="AE817" i="1" s="1"/>
  <c r="G817" i="1"/>
  <c r="I817" i="1" s="1"/>
  <c r="K817" i="1" s="1"/>
  <c r="M817" i="1" s="1"/>
  <c r="O817" i="1" s="1"/>
  <c r="W816" i="1"/>
  <c r="Y816" i="1" s="1"/>
  <c r="AA816" i="1" s="1"/>
  <c r="AC816" i="1" s="1"/>
  <c r="AE816" i="1" s="1"/>
  <c r="G816" i="1"/>
  <c r="I816" i="1" s="1"/>
  <c r="K816" i="1" s="1"/>
  <c r="M816" i="1" s="1"/>
  <c r="O816" i="1" s="1"/>
  <c r="W815" i="1"/>
  <c r="Y815" i="1" s="1"/>
  <c r="G815" i="1"/>
  <c r="I815" i="1" s="1"/>
  <c r="K815" i="1" s="1"/>
  <c r="M815" i="1" s="1"/>
  <c r="O815" i="1" s="1"/>
  <c r="AB814" i="1"/>
  <c r="Z814" i="1"/>
  <c r="X814" i="1"/>
  <c r="V814" i="1"/>
  <c r="U814" i="1"/>
  <c r="G814" i="1"/>
  <c r="I814" i="1" s="1"/>
  <c r="K814" i="1" s="1"/>
  <c r="M814" i="1" s="1"/>
  <c r="O814" i="1" s="1"/>
  <c r="W813" i="1"/>
  <c r="Y813" i="1" s="1"/>
  <c r="AA813" i="1" s="1"/>
  <c r="AC813" i="1" s="1"/>
  <c r="AE813" i="1" s="1"/>
  <c r="G813" i="1"/>
  <c r="I813" i="1" s="1"/>
  <c r="K813" i="1" s="1"/>
  <c r="M813" i="1" s="1"/>
  <c r="O813" i="1" s="1"/>
  <c r="W812" i="1"/>
  <c r="Y812" i="1" s="1"/>
  <c r="AA812" i="1" s="1"/>
  <c r="AC812" i="1" s="1"/>
  <c r="AE812" i="1" s="1"/>
  <c r="G812" i="1"/>
  <c r="W811" i="1"/>
  <c r="Y811" i="1" s="1"/>
  <c r="AA811" i="1" s="1"/>
  <c r="AC811" i="1" s="1"/>
  <c r="AE811" i="1" s="1"/>
  <c r="G811" i="1"/>
  <c r="I811" i="1" s="1"/>
  <c r="K811" i="1" s="1"/>
  <c r="M811" i="1" s="1"/>
  <c r="O811" i="1" s="1"/>
  <c r="W810" i="1"/>
  <c r="Y810" i="1" s="1"/>
  <c r="AA810" i="1" s="1"/>
  <c r="AC810" i="1" s="1"/>
  <c r="AE810" i="1" s="1"/>
  <c r="J808" i="1"/>
  <c r="J821" i="1" s="1"/>
  <c r="G810" i="1"/>
  <c r="I810" i="1" s="1"/>
  <c r="W809" i="1"/>
  <c r="Y809" i="1" s="1"/>
  <c r="AA809" i="1" s="1"/>
  <c r="AB808" i="1"/>
  <c r="Z808" i="1"/>
  <c r="X808" i="1"/>
  <c r="V808" i="1"/>
  <c r="U808" i="1"/>
  <c r="L808" i="1"/>
  <c r="L821" i="1" s="1"/>
  <c r="H808" i="1"/>
  <c r="H821" i="1" s="1"/>
  <c r="F808" i="1"/>
  <c r="F821" i="1" s="1"/>
  <c r="E808" i="1"/>
  <c r="E821" i="1" s="1"/>
  <c r="AC807" i="1"/>
  <c r="AB807" i="1"/>
  <c r="AA807" i="1"/>
  <c r="Z807" i="1"/>
  <c r="Y807" i="1"/>
  <c r="X807" i="1"/>
  <c r="W807" i="1"/>
  <c r="V807" i="1"/>
  <c r="U807" i="1"/>
  <c r="M807" i="1"/>
  <c r="L807" i="1"/>
  <c r="K807" i="1"/>
  <c r="J807" i="1"/>
  <c r="I807" i="1"/>
  <c r="H807" i="1"/>
  <c r="G807" i="1"/>
  <c r="F807" i="1"/>
  <c r="E807" i="1"/>
  <c r="G761" i="1"/>
  <c r="I761" i="1" s="1"/>
  <c r="K761" i="1" s="1"/>
  <c r="G762" i="1"/>
  <c r="I762" i="1" s="1"/>
  <c r="K762" i="1" s="1"/>
  <c r="G763" i="1"/>
  <c r="I763" i="1" s="1"/>
  <c r="K763" i="1" s="1"/>
  <c r="M763" i="1" s="1"/>
  <c r="O763" i="1" s="1"/>
  <c r="G764" i="1"/>
  <c r="I764" i="1" s="1"/>
  <c r="K764" i="1" s="1"/>
  <c r="M764" i="1" s="1"/>
  <c r="O764" i="1" s="1"/>
  <c r="G765" i="1"/>
  <c r="I765" i="1" s="1"/>
  <c r="K765" i="1" s="1"/>
  <c r="G766" i="1"/>
  <c r="I766" i="1" s="1"/>
  <c r="Z760" i="1"/>
  <c r="W772" i="1"/>
  <c r="Y772" i="1" s="1"/>
  <c r="AA772" i="1" s="1"/>
  <c r="G772" i="1"/>
  <c r="I772" i="1" s="1"/>
  <c r="K772" i="1" s="1"/>
  <c r="M772" i="1" s="1"/>
  <c r="O772" i="1" s="1"/>
  <c r="W771" i="1"/>
  <c r="Y771" i="1" s="1"/>
  <c r="AA771" i="1" s="1"/>
  <c r="AC771" i="1" s="1"/>
  <c r="AE771" i="1" s="1"/>
  <c r="G771" i="1"/>
  <c r="I771" i="1" s="1"/>
  <c r="K771" i="1" s="1"/>
  <c r="M771" i="1" s="1"/>
  <c r="O771" i="1" s="1"/>
  <c r="W770" i="1"/>
  <c r="Y770" i="1" s="1"/>
  <c r="AA770" i="1" s="1"/>
  <c r="AC770" i="1" s="1"/>
  <c r="AE770" i="1" s="1"/>
  <c r="G770" i="1"/>
  <c r="I770" i="1" s="1"/>
  <c r="K770" i="1" s="1"/>
  <c r="M770" i="1" s="1"/>
  <c r="O770" i="1" s="1"/>
  <c r="W769" i="1"/>
  <c r="Y769" i="1" s="1"/>
  <c r="AA769" i="1" s="1"/>
  <c r="AC769" i="1" s="1"/>
  <c r="AE769" i="1" s="1"/>
  <c r="G769" i="1"/>
  <c r="I769" i="1" s="1"/>
  <c r="K769" i="1" s="1"/>
  <c r="W768" i="1"/>
  <c r="Y768" i="1" s="1"/>
  <c r="AA768" i="1" s="1"/>
  <c r="AC768" i="1" s="1"/>
  <c r="AE768" i="1" s="1"/>
  <c r="G768" i="1"/>
  <c r="I768" i="1" s="1"/>
  <c r="K768" i="1" s="1"/>
  <c r="W767" i="1"/>
  <c r="Y767" i="1" s="1"/>
  <c r="AB766" i="1"/>
  <c r="Z766" i="1"/>
  <c r="X766" i="1"/>
  <c r="V766" i="1"/>
  <c r="U766" i="1"/>
  <c r="W765" i="1"/>
  <c r="Y765" i="1" s="1"/>
  <c r="AA765" i="1" s="1"/>
  <c r="AC765" i="1" s="1"/>
  <c r="AE765" i="1" s="1"/>
  <c r="W764" i="1"/>
  <c r="Y764" i="1" s="1"/>
  <c r="AA764" i="1" s="1"/>
  <c r="AC764" i="1" s="1"/>
  <c r="AE764" i="1" s="1"/>
  <c r="W763" i="1"/>
  <c r="Y763" i="1" s="1"/>
  <c r="AA763" i="1" s="1"/>
  <c r="AC763" i="1" s="1"/>
  <c r="AE763" i="1" s="1"/>
  <c r="W762" i="1"/>
  <c r="Y762" i="1" s="1"/>
  <c r="AA762" i="1" s="1"/>
  <c r="AC762" i="1" s="1"/>
  <c r="AE762" i="1" s="1"/>
  <c r="W761" i="1"/>
  <c r="Y761" i="1" s="1"/>
  <c r="AA761" i="1" s="1"/>
  <c r="AB760" i="1"/>
  <c r="X760" i="1"/>
  <c r="V760" i="1"/>
  <c r="L760" i="1"/>
  <c r="L773" i="1" s="1"/>
  <c r="J760" i="1"/>
  <c r="J773" i="1" s="1"/>
  <c r="H760" i="1"/>
  <c r="H773" i="1" s="1"/>
  <c r="F760" i="1"/>
  <c r="F773" i="1" s="1"/>
  <c r="E760" i="1"/>
  <c r="AC759" i="1"/>
  <c r="AB759" i="1"/>
  <c r="AA759" i="1"/>
  <c r="Z759" i="1"/>
  <c r="Y759" i="1"/>
  <c r="X759" i="1"/>
  <c r="W759" i="1"/>
  <c r="V759" i="1"/>
  <c r="U759" i="1"/>
  <c r="M759" i="1"/>
  <c r="L759" i="1"/>
  <c r="K759" i="1"/>
  <c r="J759" i="1"/>
  <c r="I759" i="1"/>
  <c r="H759" i="1"/>
  <c r="G759" i="1"/>
  <c r="F759" i="1"/>
  <c r="E759" i="1"/>
  <c r="AB821" i="1" l="1"/>
  <c r="G808" i="1"/>
  <c r="V821" i="1"/>
  <c r="V773" i="1"/>
  <c r="X773" i="1"/>
  <c r="G821" i="1"/>
  <c r="I821" i="1" s="1"/>
  <c r="K821" i="1" s="1"/>
  <c r="M821" i="1" s="1"/>
  <c r="O821" i="1" s="1"/>
  <c r="Q821" i="1" s="1"/>
  <c r="AJ823" i="1" s="1"/>
  <c r="AB773" i="1"/>
  <c r="X821" i="1"/>
  <c r="W808" i="1"/>
  <c r="Y808" i="1" s="1"/>
  <c r="U821" i="1"/>
  <c r="Z821" i="1"/>
  <c r="AC809" i="1"/>
  <c r="AA808" i="1"/>
  <c r="AA815" i="1"/>
  <c r="Y814" i="1"/>
  <c r="M769" i="1"/>
  <c r="O769" i="1" s="1"/>
  <c r="I812" i="1"/>
  <c r="K812" i="1" s="1"/>
  <c r="M812" i="1" s="1"/>
  <c r="O812" i="1" s="1"/>
  <c r="AC820" i="1"/>
  <c r="AE820" i="1" s="1"/>
  <c r="K810" i="1"/>
  <c r="K766" i="1"/>
  <c r="M766" i="1" s="1"/>
  <c r="O766" i="1" s="1"/>
  <c r="W814" i="1"/>
  <c r="M768" i="1"/>
  <c r="O768" i="1" s="1"/>
  <c r="M765" i="1"/>
  <c r="O765" i="1" s="1"/>
  <c r="Z773" i="1"/>
  <c r="E773" i="1"/>
  <c r="G773" i="1" s="1"/>
  <c r="I773" i="1" s="1"/>
  <c r="K773" i="1" s="1"/>
  <c r="M773" i="1" s="1"/>
  <c r="O773" i="1" s="1"/>
  <c r="Q773" i="1" s="1"/>
  <c r="G760" i="1"/>
  <c r="AA767" i="1"/>
  <c r="Y766" i="1"/>
  <c r="I760" i="1"/>
  <c r="AC761" i="1"/>
  <c r="AE761" i="1" s="1"/>
  <c r="AE760" i="1" s="1"/>
  <c r="AA760" i="1"/>
  <c r="AC772" i="1"/>
  <c r="AE772" i="1" s="1"/>
  <c r="G767" i="1"/>
  <c r="W766" i="1"/>
  <c r="U760" i="1"/>
  <c r="W760" i="1" s="1"/>
  <c r="Y760" i="1" s="1"/>
  <c r="AC808" i="1" l="1"/>
  <c r="AE809" i="1"/>
  <c r="I808" i="1"/>
  <c r="W821" i="1"/>
  <c r="Y821" i="1" s="1"/>
  <c r="AC760" i="1"/>
  <c r="AC815" i="1"/>
  <c r="AE815" i="1" s="1"/>
  <c r="AA814" i="1"/>
  <c r="AA821" i="1" s="1"/>
  <c r="M810" i="1"/>
  <c r="K808" i="1"/>
  <c r="I767" i="1"/>
  <c r="K767" i="1" s="1"/>
  <c r="M767" i="1" s="1"/>
  <c r="O767" i="1" s="1"/>
  <c r="M762" i="1"/>
  <c r="K760" i="1"/>
  <c r="AC767" i="1"/>
  <c r="AA766" i="1"/>
  <c r="AA773" i="1" s="1"/>
  <c r="U773" i="1"/>
  <c r="W773" i="1" s="1"/>
  <c r="Y773" i="1" s="1"/>
  <c r="AE814" i="1" l="1"/>
  <c r="AE808" i="1"/>
  <c r="AE821" i="1" s="1"/>
  <c r="AC766" i="1"/>
  <c r="AC773" i="1" s="1"/>
  <c r="AE767" i="1"/>
  <c r="AE766" i="1" s="1"/>
  <c r="AE773" i="1" s="1"/>
  <c r="M808" i="1"/>
  <c r="O810" i="1"/>
  <c r="O808" i="1" s="1"/>
  <c r="M760" i="1"/>
  <c r="O762" i="1"/>
  <c r="O760" i="1" s="1"/>
  <c r="AC814" i="1"/>
  <c r="AC821" i="1" l="1"/>
  <c r="AC825" i="1" l="1"/>
  <c r="AB825" i="1"/>
  <c r="AB798" i="1"/>
  <c r="AB792" i="1"/>
  <c r="AC791" i="1"/>
  <c r="AB791" i="1"/>
  <c r="AB782" i="1"/>
  <c r="AB776" i="1"/>
  <c r="AC775" i="1"/>
  <c r="AB775" i="1"/>
  <c r="AB750" i="1"/>
  <c r="AB744" i="1"/>
  <c r="AC743" i="1"/>
  <c r="AB743" i="1"/>
  <c r="AB734" i="1"/>
  <c r="AB728" i="1"/>
  <c r="AC727" i="1"/>
  <c r="AB727" i="1"/>
  <c r="AB718" i="1"/>
  <c r="AB712" i="1"/>
  <c r="AC711" i="1"/>
  <c r="AB711" i="1"/>
  <c r="AB702" i="1"/>
  <c r="AB696" i="1"/>
  <c r="AC695" i="1"/>
  <c r="AB695" i="1"/>
  <c r="AB686" i="1"/>
  <c r="AB680" i="1"/>
  <c r="AC679" i="1"/>
  <c r="AB679" i="1"/>
  <c r="AB670" i="1"/>
  <c r="AB664" i="1"/>
  <c r="AC663" i="1"/>
  <c r="AB663" i="1"/>
  <c r="AC656" i="1"/>
  <c r="AB656" i="1"/>
  <c r="AC650" i="1"/>
  <c r="AB650" i="1"/>
  <c r="AC649" i="1"/>
  <c r="AB649" i="1"/>
  <c r="AB640" i="1"/>
  <c r="AB634" i="1"/>
  <c r="AC633" i="1"/>
  <c r="AB633" i="1"/>
  <c r="AC627" i="1"/>
  <c r="AB627" i="1"/>
  <c r="AB838" i="1" s="1"/>
  <c r="AC626" i="1"/>
  <c r="AB626" i="1"/>
  <c r="AB837" i="1" s="1"/>
  <c r="AC625" i="1"/>
  <c r="AB625" i="1"/>
  <c r="AB836" i="1" s="1"/>
  <c r="AB624" i="1"/>
  <c r="AB623" i="1"/>
  <c r="AB622" i="1"/>
  <c r="AB620" i="1"/>
  <c r="AB619" i="1"/>
  <c r="AB618" i="1"/>
  <c r="AB617" i="1"/>
  <c r="AB616" i="1"/>
  <c r="AC614" i="1"/>
  <c r="AB614" i="1"/>
  <c r="AB605" i="1"/>
  <c r="AB599" i="1"/>
  <c r="AC598" i="1"/>
  <c r="AB598" i="1"/>
  <c r="AB589" i="1"/>
  <c r="AB583" i="1"/>
  <c r="AC582" i="1"/>
  <c r="AB582" i="1"/>
  <c r="AB573" i="1"/>
  <c r="AB567" i="1"/>
  <c r="AC566" i="1"/>
  <c r="AB566" i="1"/>
  <c r="AB557" i="1"/>
  <c r="AB551" i="1"/>
  <c r="AC550" i="1"/>
  <c r="AB550" i="1"/>
  <c r="AC541" i="1"/>
  <c r="AB541" i="1"/>
  <c r="AC535" i="1"/>
  <c r="AB535" i="1"/>
  <c r="AC534" i="1"/>
  <c r="AB534" i="1"/>
  <c r="AB525" i="1"/>
  <c r="AB519" i="1"/>
  <c r="AC518" i="1"/>
  <c r="AB518" i="1"/>
  <c r="AB509" i="1"/>
  <c r="AB503" i="1"/>
  <c r="AC502" i="1"/>
  <c r="AB502" i="1"/>
  <c r="AB493" i="1"/>
  <c r="AB487" i="1"/>
  <c r="AC486" i="1"/>
  <c r="AB486" i="1"/>
  <c r="AB477" i="1"/>
  <c r="AB471" i="1"/>
  <c r="AC470" i="1"/>
  <c r="AB470" i="1"/>
  <c r="AB461" i="1"/>
  <c r="AB460" i="1"/>
  <c r="AB459" i="1"/>
  <c r="AB457" i="1"/>
  <c r="AB456" i="1"/>
  <c r="AB454" i="1"/>
  <c r="AB453" i="1"/>
  <c r="AC451" i="1"/>
  <c r="AB451" i="1"/>
  <c r="AB442" i="1"/>
  <c r="AB436" i="1"/>
  <c r="AC435" i="1"/>
  <c r="AB435" i="1"/>
  <c r="AB426" i="1"/>
  <c r="AB420" i="1"/>
  <c r="AC419" i="1"/>
  <c r="AB419" i="1"/>
  <c r="AB410" i="1"/>
  <c r="AB404" i="1"/>
  <c r="AC403" i="1"/>
  <c r="AB403" i="1"/>
  <c r="AB394" i="1"/>
  <c r="AB388" i="1"/>
  <c r="AC387" i="1"/>
  <c r="AB387" i="1"/>
  <c r="AB378" i="1"/>
  <c r="AB372" i="1"/>
  <c r="AC371" i="1"/>
  <c r="AB371" i="1"/>
  <c r="AB362" i="1"/>
  <c r="AB356" i="1"/>
  <c r="AC355" i="1"/>
  <c r="AB355" i="1"/>
  <c r="AC346" i="1"/>
  <c r="AB346" i="1"/>
  <c r="AC340" i="1"/>
  <c r="AB340" i="1"/>
  <c r="AC339" i="1"/>
  <c r="AB339" i="1"/>
  <c r="AC330" i="1"/>
  <c r="AB330" i="1"/>
  <c r="AC324" i="1"/>
  <c r="AB324" i="1"/>
  <c r="AC323" i="1"/>
  <c r="AB323" i="1"/>
  <c r="AC314" i="1"/>
  <c r="AB314" i="1"/>
  <c r="AC308" i="1"/>
  <c r="AB308" i="1"/>
  <c r="AC307" i="1"/>
  <c r="AB307" i="1"/>
  <c r="AB298" i="1"/>
  <c r="AB292" i="1"/>
  <c r="AC291" i="1"/>
  <c r="AB291" i="1"/>
  <c r="AB282" i="1"/>
  <c r="AB276" i="1"/>
  <c r="AC275" i="1"/>
  <c r="AB275" i="1"/>
  <c r="AB266" i="1"/>
  <c r="AB260" i="1"/>
  <c r="AC259" i="1"/>
  <c r="AB259" i="1"/>
  <c r="AB250" i="1"/>
  <c r="AB244" i="1"/>
  <c r="AC243" i="1"/>
  <c r="AB243" i="1"/>
  <c r="AC234" i="1"/>
  <c r="AB234" i="1"/>
  <c r="AC228" i="1"/>
  <c r="AB228" i="1"/>
  <c r="AC227" i="1"/>
  <c r="AB227" i="1"/>
  <c r="AC218" i="1"/>
  <c r="AB218" i="1"/>
  <c r="AC212" i="1"/>
  <c r="AB212" i="1"/>
  <c r="AC211" i="1"/>
  <c r="AB211" i="1"/>
  <c r="AC205" i="1"/>
  <c r="AB205" i="1"/>
  <c r="AC199" i="1"/>
  <c r="AB199" i="1"/>
  <c r="AC198" i="1"/>
  <c r="AB198" i="1"/>
  <c r="AC191" i="1"/>
  <c r="AB191" i="1"/>
  <c r="AC185" i="1"/>
  <c r="AB185" i="1"/>
  <c r="AC184" i="1"/>
  <c r="AB184" i="1"/>
  <c r="AC175" i="1"/>
  <c r="AB175" i="1"/>
  <c r="AC169" i="1"/>
  <c r="AB169" i="1"/>
  <c r="AC168" i="1"/>
  <c r="AB168" i="1"/>
  <c r="AB159" i="1"/>
  <c r="AB153" i="1"/>
  <c r="AC152" i="1"/>
  <c r="AB152" i="1"/>
  <c r="AB143" i="1"/>
  <c r="AB137" i="1"/>
  <c r="AC136" i="1"/>
  <c r="AB136" i="1"/>
  <c r="AC127" i="1"/>
  <c r="AB127" i="1"/>
  <c r="AC121" i="1"/>
  <c r="AB121" i="1"/>
  <c r="AC120" i="1"/>
  <c r="AB120" i="1"/>
  <c r="AB111" i="1"/>
  <c r="AC104" i="1"/>
  <c r="AB104" i="1"/>
  <c r="AB95" i="1"/>
  <c r="AB89" i="1"/>
  <c r="AC88" i="1"/>
  <c r="AB88" i="1"/>
  <c r="AB79" i="1"/>
  <c r="AB73" i="1"/>
  <c r="AC72" i="1"/>
  <c r="AB72" i="1"/>
  <c r="AB67" i="1"/>
  <c r="AB66" i="1"/>
  <c r="AB65" i="1"/>
  <c r="AB64" i="1"/>
  <c r="AB63" i="1"/>
  <c r="AB62" i="1"/>
  <c r="AB60" i="1"/>
  <c r="AB59" i="1"/>
  <c r="AB58" i="1"/>
  <c r="AB57" i="1"/>
  <c r="AB56" i="1"/>
  <c r="AC54" i="1"/>
  <c r="AB54" i="1"/>
  <c r="AB45" i="1"/>
  <c r="AB39" i="1"/>
  <c r="AC38" i="1"/>
  <c r="AB38" i="1"/>
  <c r="AB29" i="1"/>
  <c r="AB23" i="1"/>
  <c r="AC22" i="1"/>
  <c r="AB22" i="1"/>
  <c r="AB13" i="1"/>
  <c r="AB7" i="1"/>
  <c r="L104" i="1"/>
  <c r="M825" i="1"/>
  <c r="L825" i="1"/>
  <c r="M791" i="1"/>
  <c r="L791" i="1"/>
  <c r="L776" i="1"/>
  <c r="L789" i="1" s="1"/>
  <c r="M775" i="1"/>
  <c r="L775" i="1"/>
  <c r="L744" i="1"/>
  <c r="L757" i="1" s="1"/>
  <c r="M743" i="1"/>
  <c r="L743" i="1"/>
  <c r="L728" i="1"/>
  <c r="L741" i="1" s="1"/>
  <c r="M727" i="1"/>
  <c r="L727" i="1"/>
  <c r="L712" i="1"/>
  <c r="L725" i="1" s="1"/>
  <c r="M711" i="1"/>
  <c r="L711" i="1"/>
  <c r="L696" i="1"/>
  <c r="L709" i="1" s="1"/>
  <c r="M695" i="1"/>
  <c r="L695" i="1"/>
  <c r="L680" i="1"/>
  <c r="L693" i="1" s="1"/>
  <c r="M679" i="1"/>
  <c r="L679" i="1"/>
  <c r="M664" i="1"/>
  <c r="M677" i="1" s="1"/>
  <c r="L664" i="1"/>
  <c r="L677" i="1" s="1"/>
  <c r="M663" i="1"/>
  <c r="L663" i="1"/>
  <c r="M650" i="1"/>
  <c r="M661" i="1" s="1"/>
  <c r="L650" i="1"/>
  <c r="L661" i="1" s="1"/>
  <c r="M649" i="1"/>
  <c r="L649" i="1"/>
  <c r="L634" i="1"/>
  <c r="L647" i="1" s="1"/>
  <c r="M633" i="1"/>
  <c r="L633" i="1"/>
  <c r="L627" i="1"/>
  <c r="L626" i="1"/>
  <c r="L625" i="1"/>
  <c r="L624" i="1"/>
  <c r="L623" i="1"/>
  <c r="L622" i="1"/>
  <c r="M621" i="1"/>
  <c r="L621" i="1"/>
  <c r="M620" i="1"/>
  <c r="L620" i="1"/>
  <c r="L619" i="1"/>
  <c r="L618" i="1"/>
  <c r="L617" i="1"/>
  <c r="M614" i="1"/>
  <c r="L614" i="1"/>
  <c r="L599" i="1"/>
  <c r="L612" i="1" s="1"/>
  <c r="M598" i="1"/>
  <c r="L598" i="1"/>
  <c r="L583" i="1"/>
  <c r="L596" i="1" s="1"/>
  <c r="M582" i="1"/>
  <c r="L582" i="1"/>
  <c r="L567" i="1"/>
  <c r="L580" i="1" s="1"/>
  <c r="M566" i="1"/>
  <c r="L566" i="1"/>
  <c r="L551" i="1"/>
  <c r="L564" i="1" s="1"/>
  <c r="M550" i="1"/>
  <c r="L550" i="1"/>
  <c r="M535" i="1"/>
  <c r="M548" i="1" s="1"/>
  <c r="L535" i="1"/>
  <c r="L548" i="1" s="1"/>
  <c r="M534" i="1"/>
  <c r="L534" i="1"/>
  <c r="L519" i="1"/>
  <c r="L532" i="1" s="1"/>
  <c r="M518" i="1"/>
  <c r="L518" i="1"/>
  <c r="L503" i="1"/>
  <c r="L516" i="1" s="1"/>
  <c r="M502" i="1"/>
  <c r="L502" i="1"/>
  <c r="L487" i="1"/>
  <c r="L500" i="1" s="1"/>
  <c r="M486" i="1"/>
  <c r="L486" i="1"/>
  <c r="L471" i="1"/>
  <c r="L484" i="1" s="1"/>
  <c r="M470" i="1"/>
  <c r="L470" i="1"/>
  <c r="L464" i="1"/>
  <c r="L463" i="1"/>
  <c r="L462" i="1"/>
  <c r="L461" i="1"/>
  <c r="L460" i="1"/>
  <c r="L456" i="1"/>
  <c r="L455" i="1"/>
  <c r="L454" i="1"/>
  <c r="M451" i="1"/>
  <c r="L451" i="1"/>
  <c r="L436" i="1"/>
  <c r="L449" i="1" s="1"/>
  <c r="M435" i="1"/>
  <c r="L435" i="1"/>
  <c r="L420" i="1"/>
  <c r="L433" i="1" s="1"/>
  <c r="M419" i="1"/>
  <c r="L419" i="1"/>
  <c r="L404" i="1"/>
  <c r="L417" i="1" s="1"/>
  <c r="M403" i="1"/>
  <c r="L403" i="1"/>
  <c r="L388" i="1"/>
  <c r="L401" i="1" s="1"/>
  <c r="M387" i="1"/>
  <c r="L387" i="1"/>
  <c r="L372" i="1"/>
  <c r="L385" i="1" s="1"/>
  <c r="M371" i="1"/>
  <c r="L371" i="1"/>
  <c r="L356" i="1"/>
  <c r="L369" i="1" s="1"/>
  <c r="M355" i="1"/>
  <c r="L355" i="1"/>
  <c r="M340" i="1"/>
  <c r="M353" i="1" s="1"/>
  <c r="L340" i="1"/>
  <c r="L353" i="1" s="1"/>
  <c r="M339" i="1"/>
  <c r="L339" i="1"/>
  <c r="M324" i="1"/>
  <c r="M337" i="1" s="1"/>
  <c r="L324" i="1"/>
  <c r="L337" i="1" s="1"/>
  <c r="M323" i="1"/>
  <c r="L323" i="1"/>
  <c r="M308" i="1"/>
  <c r="M321" i="1" s="1"/>
  <c r="L308" i="1"/>
  <c r="L321" i="1" s="1"/>
  <c r="M307" i="1"/>
  <c r="L307" i="1"/>
  <c r="L292" i="1"/>
  <c r="L305" i="1" s="1"/>
  <c r="M291" i="1"/>
  <c r="L291" i="1"/>
  <c r="L276" i="1"/>
  <c r="L289" i="1" s="1"/>
  <c r="M275" i="1"/>
  <c r="L275" i="1"/>
  <c r="L260" i="1"/>
  <c r="L273" i="1" s="1"/>
  <c r="M259" i="1"/>
  <c r="L259" i="1"/>
  <c r="L244" i="1"/>
  <c r="L257" i="1" s="1"/>
  <c r="M243" i="1"/>
  <c r="L243" i="1"/>
  <c r="M228" i="1"/>
  <c r="M241" i="1" s="1"/>
  <c r="L228" i="1"/>
  <c r="L241" i="1" s="1"/>
  <c r="M227" i="1"/>
  <c r="L227" i="1"/>
  <c r="M212" i="1"/>
  <c r="M225" i="1" s="1"/>
  <c r="L212" i="1"/>
  <c r="L225" i="1" s="1"/>
  <c r="M211" i="1"/>
  <c r="L211" i="1"/>
  <c r="M199" i="1"/>
  <c r="M209" i="1" s="1"/>
  <c r="L199" i="1"/>
  <c r="L209" i="1" s="1"/>
  <c r="M198" i="1"/>
  <c r="L198" i="1"/>
  <c r="M185" i="1"/>
  <c r="M196" i="1" s="1"/>
  <c r="L185" i="1"/>
  <c r="L196" i="1" s="1"/>
  <c r="M184" i="1"/>
  <c r="L184" i="1"/>
  <c r="M169" i="1"/>
  <c r="M182" i="1" s="1"/>
  <c r="L169" i="1"/>
  <c r="L182" i="1" s="1"/>
  <c r="M168" i="1"/>
  <c r="L168" i="1"/>
  <c r="L153" i="1"/>
  <c r="L166" i="1" s="1"/>
  <c r="M152" i="1"/>
  <c r="L152" i="1"/>
  <c r="L137" i="1"/>
  <c r="L150" i="1" s="1"/>
  <c r="M136" i="1"/>
  <c r="L136" i="1"/>
  <c r="M121" i="1"/>
  <c r="M134" i="1" s="1"/>
  <c r="L121" i="1"/>
  <c r="L134" i="1" s="1"/>
  <c r="M120" i="1"/>
  <c r="L120" i="1"/>
  <c r="L459" i="1"/>
  <c r="L105" i="1"/>
  <c r="L118" i="1" s="1"/>
  <c r="M104" i="1"/>
  <c r="L89" i="1"/>
  <c r="L102" i="1" s="1"/>
  <c r="M88" i="1"/>
  <c r="L88" i="1"/>
  <c r="L73" i="1"/>
  <c r="L86" i="1" s="1"/>
  <c r="M72" i="1"/>
  <c r="L72" i="1"/>
  <c r="L67" i="1"/>
  <c r="L66" i="1"/>
  <c r="L65" i="1"/>
  <c r="L64" i="1"/>
  <c r="L63" i="1"/>
  <c r="L62" i="1"/>
  <c r="L61" i="1"/>
  <c r="L60" i="1"/>
  <c r="L59" i="1"/>
  <c r="L58" i="1"/>
  <c r="L57" i="1"/>
  <c r="M54" i="1"/>
  <c r="L54" i="1"/>
  <c r="L39" i="1"/>
  <c r="L52" i="1" s="1"/>
  <c r="M38" i="1"/>
  <c r="L38" i="1"/>
  <c r="M23" i="1"/>
  <c r="M36" i="1" s="1"/>
  <c r="L23" i="1"/>
  <c r="L36" i="1" s="1"/>
  <c r="M22" i="1"/>
  <c r="L22" i="1"/>
  <c r="L7" i="1"/>
  <c r="L20" i="1" s="1"/>
  <c r="AB741" i="1" l="1"/>
  <c r="AB516" i="1"/>
  <c r="AB321" i="1"/>
  <c r="AB532" i="1"/>
  <c r="AB757" i="1"/>
  <c r="AB369" i="1"/>
  <c r="AB677" i="1"/>
  <c r="AB612" i="1"/>
  <c r="AC134" i="1"/>
  <c r="AB564" i="1"/>
  <c r="AB182" i="1"/>
  <c r="AB196" i="1"/>
  <c r="AB241" i="1"/>
  <c r="AC337" i="1"/>
  <c r="AC353" i="1"/>
  <c r="AB548" i="1"/>
  <c r="AC225" i="1"/>
  <c r="AC548" i="1"/>
  <c r="AB596" i="1"/>
  <c r="AB61" i="1"/>
  <c r="AB20" i="1"/>
  <c r="AB102" i="1"/>
  <c r="AB166" i="1"/>
  <c r="AB449" i="1"/>
  <c r="AB805" i="1"/>
  <c r="AB484" i="1"/>
  <c r="AB55" i="1"/>
  <c r="AB68" i="1" s="1"/>
  <c r="AB353" i="1"/>
  <c r="AB305" i="1"/>
  <c r="AB458" i="1"/>
  <c r="AB693" i="1"/>
  <c r="AB709" i="1"/>
  <c r="AC182" i="1"/>
  <c r="AB725" i="1"/>
  <c r="AB832" i="1"/>
  <c r="L55" i="1"/>
  <c r="L68" i="1" s="1"/>
  <c r="AB621" i="1"/>
  <c r="AB661" i="1"/>
  <c r="AB52" i="1"/>
  <c r="AB225" i="1"/>
  <c r="AB273" i="1"/>
  <c r="AB417" i="1"/>
  <c r="AB500" i="1"/>
  <c r="AB86" i="1"/>
  <c r="AB134" i="1"/>
  <c r="AC321" i="1"/>
  <c r="AB337" i="1"/>
  <c r="AB36" i="1"/>
  <c r="AC196" i="1"/>
  <c r="AB257" i="1"/>
  <c r="AB401" i="1"/>
  <c r="AC661" i="1"/>
  <c r="AC241" i="1"/>
  <c r="AB289" i="1"/>
  <c r="AB385" i="1"/>
  <c r="AB433" i="1"/>
  <c r="AB150" i="1"/>
  <c r="AB580" i="1"/>
  <c r="AB615" i="1"/>
  <c r="AB647" i="1"/>
  <c r="AB789" i="1"/>
  <c r="AB826" i="1"/>
  <c r="L826" i="1"/>
  <c r="AB105" i="1"/>
  <c r="AB118" i="1" s="1"/>
  <c r="AB455" i="1"/>
  <c r="AB452" i="1" s="1"/>
  <c r="AB465" i="1" s="1"/>
  <c r="L452" i="1"/>
  <c r="L465" i="1" s="1"/>
  <c r="L615" i="1"/>
  <c r="L628" i="1" s="1"/>
  <c r="L792" i="1"/>
  <c r="L805" i="1" s="1"/>
  <c r="L839" i="1" l="1"/>
  <c r="AB628" i="1"/>
  <c r="AB839" i="1"/>
  <c r="AB844" i="1" l="1"/>
  <c r="Z715" i="1" l="1"/>
  <c r="Z108" i="1" l="1"/>
  <c r="J112" i="1" l="1"/>
  <c r="V461" i="1" l="1"/>
  <c r="X461" i="1"/>
  <c r="Z461" i="1"/>
  <c r="X455" i="1"/>
  <c r="Z455" i="1"/>
  <c r="V455" i="1"/>
  <c r="U455" i="1"/>
  <c r="AA650" i="1"/>
  <c r="AA656" i="1"/>
  <c r="AA663" i="1"/>
  <c r="Z453" i="1"/>
  <c r="AA625" i="1"/>
  <c r="AA35" i="1"/>
  <c r="AC35" i="1" s="1"/>
  <c r="AE35" i="1" s="1"/>
  <c r="AG35" i="1" s="1"/>
  <c r="AA34" i="1"/>
  <c r="AC34" i="1" s="1"/>
  <c r="AE34" i="1" s="1"/>
  <c r="AG34" i="1" s="1"/>
  <c r="AA33" i="1"/>
  <c r="AC33" i="1" s="1"/>
  <c r="AE33" i="1" s="1"/>
  <c r="AG33" i="1" s="1"/>
  <c r="AA32" i="1"/>
  <c r="AC32" i="1" s="1"/>
  <c r="AE32" i="1" s="1"/>
  <c r="AG32" i="1" s="1"/>
  <c r="AA31" i="1"/>
  <c r="AC31" i="1" s="1"/>
  <c r="AE31" i="1" s="1"/>
  <c r="AG31" i="1" s="1"/>
  <c r="AA30" i="1"/>
  <c r="AC30" i="1" s="1"/>
  <c r="AA28" i="1"/>
  <c r="AC28" i="1" s="1"/>
  <c r="AE28" i="1" s="1"/>
  <c r="AG28" i="1" s="1"/>
  <c r="AA27" i="1"/>
  <c r="AC27" i="1" s="1"/>
  <c r="AE27" i="1" s="1"/>
  <c r="AG27" i="1" s="1"/>
  <c r="AA26" i="1"/>
  <c r="AC26" i="1" s="1"/>
  <c r="AE26" i="1" s="1"/>
  <c r="AG26" i="1" s="1"/>
  <c r="AA25" i="1"/>
  <c r="AC25" i="1" s="1"/>
  <c r="AE25" i="1" s="1"/>
  <c r="AG25" i="1" s="1"/>
  <c r="AA24" i="1"/>
  <c r="AC24" i="1" s="1"/>
  <c r="AE24" i="1" s="1"/>
  <c r="AG24" i="1" s="1"/>
  <c r="Z746" i="1"/>
  <c r="Z747" i="1"/>
  <c r="AG23" i="1" l="1"/>
  <c r="AE23" i="1"/>
  <c r="AC29" i="1"/>
  <c r="AE30" i="1"/>
  <c r="AC23" i="1"/>
  <c r="AA661" i="1"/>
  <c r="AA29" i="1"/>
  <c r="AA23" i="1"/>
  <c r="AE29" i="1" l="1"/>
  <c r="AG30" i="1"/>
  <c r="AG29" i="1" s="1"/>
  <c r="AG36" i="1" s="1"/>
  <c r="AC36" i="1"/>
  <c r="AE36" i="1"/>
  <c r="AJ36" i="1" s="1"/>
  <c r="AA36" i="1"/>
  <c r="Z795" i="1" l="1"/>
  <c r="J794" i="1"/>
  <c r="F828" i="1" l="1"/>
  <c r="H828" i="1"/>
  <c r="W804" i="1"/>
  <c r="Y804" i="1" s="1"/>
  <c r="AA804" i="1" s="1"/>
  <c r="AC804" i="1" s="1"/>
  <c r="AE804" i="1" s="1"/>
  <c r="G804" i="1"/>
  <c r="I804" i="1" s="1"/>
  <c r="K804" i="1" s="1"/>
  <c r="M804" i="1" s="1"/>
  <c r="O804" i="1" s="1"/>
  <c r="W803" i="1"/>
  <c r="Y803" i="1" s="1"/>
  <c r="AA803" i="1" s="1"/>
  <c r="AC803" i="1" s="1"/>
  <c r="AE803" i="1" s="1"/>
  <c r="G803" i="1"/>
  <c r="I803" i="1" s="1"/>
  <c r="K803" i="1" s="1"/>
  <c r="M803" i="1" s="1"/>
  <c r="O803" i="1" s="1"/>
  <c r="W802" i="1"/>
  <c r="Y802" i="1" s="1"/>
  <c r="AA802" i="1" s="1"/>
  <c r="AC802" i="1" s="1"/>
  <c r="AE802" i="1" s="1"/>
  <c r="G802" i="1"/>
  <c r="I802" i="1" s="1"/>
  <c r="K802" i="1" s="1"/>
  <c r="M802" i="1" s="1"/>
  <c r="O802" i="1" s="1"/>
  <c r="W801" i="1"/>
  <c r="Y801" i="1" s="1"/>
  <c r="AA801" i="1" s="1"/>
  <c r="G801" i="1"/>
  <c r="I801" i="1" s="1"/>
  <c r="K801" i="1" s="1"/>
  <c r="M801" i="1" s="1"/>
  <c r="O801" i="1" s="1"/>
  <c r="W800" i="1"/>
  <c r="Y800" i="1" s="1"/>
  <c r="AA800" i="1" s="1"/>
  <c r="AC800" i="1" s="1"/>
  <c r="AE800" i="1" s="1"/>
  <c r="G800" i="1"/>
  <c r="I800" i="1" s="1"/>
  <c r="K800" i="1" s="1"/>
  <c r="M800" i="1" s="1"/>
  <c r="O800" i="1" s="1"/>
  <c r="W799" i="1"/>
  <c r="Y799" i="1" s="1"/>
  <c r="AA799" i="1" s="1"/>
  <c r="AC799" i="1" s="1"/>
  <c r="AE799" i="1" s="1"/>
  <c r="G799" i="1"/>
  <c r="I799" i="1" s="1"/>
  <c r="K799" i="1" s="1"/>
  <c r="M799" i="1" s="1"/>
  <c r="O799" i="1" s="1"/>
  <c r="Z798" i="1"/>
  <c r="X798" i="1"/>
  <c r="V798" i="1"/>
  <c r="U798" i="1"/>
  <c r="G798" i="1"/>
  <c r="I798" i="1" s="1"/>
  <c r="K798" i="1" s="1"/>
  <c r="M798" i="1" s="1"/>
  <c r="O798" i="1" s="1"/>
  <c r="W797" i="1"/>
  <c r="Y797" i="1" s="1"/>
  <c r="AA797" i="1" s="1"/>
  <c r="G797" i="1"/>
  <c r="I797" i="1" s="1"/>
  <c r="K797" i="1" s="1"/>
  <c r="M797" i="1" s="1"/>
  <c r="O797" i="1" s="1"/>
  <c r="W796" i="1"/>
  <c r="Y796" i="1" s="1"/>
  <c r="AA796" i="1" s="1"/>
  <c r="G796" i="1"/>
  <c r="I796" i="1" s="1"/>
  <c r="K796" i="1" s="1"/>
  <c r="M796" i="1" s="1"/>
  <c r="O796" i="1" s="1"/>
  <c r="W795" i="1"/>
  <c r="Y795" i="1" s="1"/>
  <c r="AA795" i="1" s="1"/>
  <c r="G795" i="1"/>
  <c r="I795" i="1" s="1"/>
  <c r="K795" i="1" s="1"/>
  <c r="M795" i="1" s="1"/>
  <c r="O795" i="1" s="1"/>
  <c r="W794" i="1"/>
  <c r="Y794" i="1" s="1"/>
  <c r="AA794" i="1" s="1"/>
  <c r="G794" i="1"/>
  <c r="I794" i="1" s="1"/>
  <c r="W793" i="1"/>
  <c r="Y793" i="1" s="1"/>
  <c r="AA793" i="1" s="1"/>
  <c r="Z792" i="1"/>
  <c r="X792" i="1"/>
  <c r="V792" i="1"/>
  <c r="U792" i="1"/>
  <c r="J792" i="1"/>
  <c r="J805" i="1" s="1"/>
  <c r="H792" i="1"/>
  <c r="H805" i="1" s="1"/>
  <c r="F792" i="1"/>
  <c r="F805" i="1" s="1"/>
  <c r="E792" i="1"/>
  <c r="E805" i="1" s="1"/>
  <c r="AA791" i="1"/>
  <c r="Z791" i="1"/>
  <c r="Y791" i="1"/>
  <c r="X791" i="1"/>
  <c r="W791" i="1"/>
  <c r="V791" i="1"/>
  <c r="U791" i="1"/>
  <c r="K791" i="1"/>
  <c r="J791" i="1"/>
  <c r="I791" i="1"/>
  <c r="H791" i="1"/>
  <c r="G791" i="1"/>
  <c r="F791" i="1"/>
  <c r="E791" i="1"/>
  <c r="E825" i="1"/>
  <c r="F825" i="1"/>
  <c r="G825" i="1"/>
  <c r="H825" i="1"/>
  <c r="I825" i="1"/>
  <c r="J825" i="1"/>
  <c r="K825" i="1"/>
  <c r="U825" i="1"/>
  <c r="V825" i="1"/>
  <c r="W825" i="1"/>
  <c r="X825" i="1"/>
  <c r="Y825" i="1"/>
  <c r="Z825" i="1"/>
  <c r="AA825" i="1"/>
  <c r="AC794" i="1" l="1"/>
  <c r="AC797" i="1"/>
  <c r="AC793" i="1"/>
  <c r="AC796" i="1"/>
  <c r="AC801" i="1"/>
  <c r="AC795" i="1"/>
  <c r="AA798" i="1"/>
  <c r="AA792" i="1"/>
  <c r="Z805" i="1"/>
  <c r="W792" i="1"/>
  <c r="Y792" i="1" s="1"/>
  <c r="U805" i="1"/>
  <c r="V805" i="1"/>
  <c r="G805" i="1"/>
  <c r="I805" i="1" s="1"/>
  <c r="K805" i="1" s="1"/>
  <c r="M805" i="1" s="1"/>
  <c r="O805" i="1" s="1"/>
  <c r="Q805" i="1" s="1"/>
  <c r="W798" i="1"/>
  <c r="X805" i="1"/>
  <c r="I792" i="1"/>
  <c r="K794" i="1"/>
  <c r="G792" i="1"/>
  <c r="E826" i="1"/>
  <c r="J826" i="1"/>
  <c r="F826" i="1"/>
  <c r="H826" i="1"/>
  <c r="Y798" i="1"/>
  <c r="AA805" i="1" l="1"/>
  <c r="AE801" i="1"/>
  <c r="AE796" i="1"/>
  <c r="AE797" i="1"/>
  <c r="AE793" i="1"/>
  <c r="AE795" i="1"/>
  <c r="AE794" i="1"/>
  <c r="AC798" i="1"/>
  <c r="AC792" i="1"/>
  <c r="AC805" i="1" s="1"/>
  <c r="K792" i="1"/>
  <c r="M794" i="1"/>
  <c r="W805" i="1"/>
  <c r="Y805" i="1" s="1"/>
  <c r="AE798" i="1" l="1"/>
  <c r="M792" i="1"/>
  <c r="O794" i="1"/>
  <c r="O792" i="1" s="1"/>
  <c r="AE792" i="1"/>
  <c r="AE805" i="1" s="1"/>
  <c r="AJ702" i="1"/>
  <c r="AJ696" i="1"/>
  <c r="AJ709" i="1" l="1"/>
  <c r="Z750" i="1" l="1"/>
  <c r="Z744" i="1"/>
  <c r="AA743" i="1"/>
  <c r="Z743" i="1"/>
  <c r="Z782" i="1"/>
  <c r="Z776" i="1"/>
  <c r="AA775" i="1"/>
  <c r="Z775" i="1"/>
  <c r="Z734" i="1"/>
  <c r="Z728" i="1"/>
  <c r="AA727" i="1"/>
  <c r="Z727" i="1"/>
  <c r="Z718" i="1"/>
  <c r="Z712" i="1"/>
  <c r="AA711" i="1"/>
  <c r="Z711" i="1"/>
  <c r="Z702" i="1"/>
  <c r="Z696" i="1"/>
  <c r="AA695" i="1"/>
  <c r="Z695" i="1"/>
  <c r="Z686" i="1"/>
  <c r="Z680" i="1"/>
  <c r="AA679" i="1"/>
  <c r="Z679" i="1"/>
  <c r="Z670" i="1"/>
  <c r="Z664" i="1"/>
  <c r="Z663" i="1"/>
  <c r="Z656" i="1"/>
  <c r="Z650" i="1"/>
  <c r="AA649" i="1"/>
  <c r="Z649" i="1"/>
  <c r="Z640" i="1"/>
  <c r="Z634" i="1"/>
  <c r="AA633" i="1"/>
  <c r="Z633" i="1"/>
  <c r="Z627" i="1"/>
  <c r="Z838" i="1" s="1"/>
  <c r="Z626" i="1"/>
  <c r="Z837" i="1" s="1"/>
  <c r="Z625" i="1"/>
  <c r="Z836" i="1" s="1"/>
  <c r="Z624" i="1"/>
  <c r="Z623" i="1"/>
  <c r="Z622" i="1"/>
  <c r="Z620" i="1"/>
  <c r="Z619" i="1"/>
  <c r="Z618" i="1"/>
  <c r="Z617" i="1"/>
  <c r="Z616" i="1"/>
  <c r="AA614" i="1"/>
  <c r="Z614" i="1"/>
  <c r="Z605" i="1"/>
  <c r="Z599" i="1"/>
  <c r="AA598" i="1"/>
  <c r="Z598" i="1"/>
  <c r="Z589" i="1"/>
  <c r="Z583" i="1"/>
  <c r="AA582" i="1"/>
  <c r="Z582" i="1"/>
  <c r="Z573" i="1"/>
  <c r="Z567" i="1"/>
  <c r="AA566" i="1"/>
  <c r="Z566" i="1"/>
  <c r="Z557" i="1"/>
  <c r="Z551" i="1"/>
  <c r="AA550" i="1"/>
  <c r="Z550" i="1"/>
  <c r="AA541" i="1"/>
  <c r="Z541" i="1"/>
  <c r="AA535" i="1"/>
  <c r="Z535" i="1"/>
  <c r="AA534" i="1"/>
  <c r="Z534" i="1"/>
  <c r="Z525" i="1"/>
  <c r="Z519" i="1"/>
  <c r="AA518" i="1"/>
  <c r="Z518" i="1"/>
  <c r="Z509" i="1"/>
  <c r="Z503" i="1"/>
  <c r="AA502" i="1"/>
  <c r="Z502" i="1"/>
  <c r="Z493" i="1"/>
  <c r="Z487" i="1"/>
  <c r="AA486" i="1"/>
  <c r="Z486" i="1"/>
  <c r="Z477" i="1"/>
  <c r="Z471" i="1"/>
  <c r="AA470" i="1"/>
  <c r="Z470" i="1"/>
  <c r="Z460" i="1"/>
  <c r="Z459" i="1"/>
  <c r="Z457" i="1"/>
  <c r="Z456" i="1"/>
  <c r="Z454" i="1"/>
  <c r="AA451" i="1"/>
  <c r="Z451" i="1"/>
  <c r="Z442" i="1"/>
  <c r="Z436" i="1"/>
  <c r="AA435" i="1"/>
  <c r="Z435" i="1"/>
  <c r="Z426" i="1"/>
  <c r="Z420" i="1"/>
  <c r="AA419" i="1"/>
  <c r="Z419" i="1"/>
  <c r="Z410" i="1"/>
  <c r="Z404" i="1"/>
  <c r="AA403" i="1"/>
  <c r="Z403" i="1"/>
  <c r="Z394" i="1"/>
  <c r="Z388" i="1"/>
  <c r="AA387" i="1"/>
  <c r="Z387" i="1"/>
  <c r="Z378" i="1"/>
  <c r="Z372" i="1"/>
  <c r="AA371" i="1"/>
  <c r="Z371" i="1"/>
  <c r="Z362" i="1"/>
  <c r="Z356" i="1"/>
  <c r="AA355" i="1"/>
  <c r="Z355" i="1"/>
  <c r="AA346" i="1"/>
  <c r="Z346" i="1"/>
  <c r="AA340" i="1"/>
  <c r="Z340" i="1"/>
  <c r="AA339" i="1"/>
  <c r="Z339" i="1"/>
  <c r="AA330" i="1"/>
  <c r="Z330" i="1"/>
  <c r="AA324" i="1"/>
  <c r="Z324" i="1"/>
  <c r="AA323" i="1"/>
  <c r="Z323" i="1"/>
  <c r="AA314" i="1"/>
  <c r="Z314" i="1"/>
  <c r="AA308" i="1"/>
  <c r="Z308" i="1"/>
  <c r="AA307" i="1"/>
  <c r="Z307" i="1"/>
  <c r="Z298" i="1"/>
  <c r="Z292" i="1"/>
  <c r="AA291" i="1"/>
  <c r="Z291" i="1"/>
  <c r="Z282" i="1"/>
  <c r="Z276" i="1"/>
  <c r="AA275" i="1"/>
  <c r="Z275" i="1"/>
  <c r="Z266" i="1"/>
  <c r="Z260" i="1"/>
  <c r="AA259" i="1"/>
  <c r="Z259" i="1"/>
  <c r="Z250" i="1"/>
  <c r="Z244" i="1"/>
  <c r="AA243" i="1"/>
  <c r="Z243" i="1"/>
  <c r="AA234" i="1"/>
  <c r="Z234" i="1"/>
  <c r="AA228" i="1"/>
  <c r="Z228" i="1"/>
  <c r="AA227" i="1"/>
  <c r="Z227" i="1"/>
  <c r="AA218" i="1"/>
  <c r="Z218" i="1"/>
  <c r="AA212" i="1"/>
  <c r="Z212" i="1"/>
  <c r="AA211" i="1"/>
  <c r="Z211" i="1"/>
  <c r="AA205" i="1"/>
  <c r="Z205" i="1"/>
  <c r="AA199" i="1"/>
  <c r="Z199" i="1"/>
  <c r="AA198" i="1"/>
  <c r="Z198" i="1"/>
  <c r="AA191" i="1"/>
  <c r="Z191" i="1"/>
  <c r="AA185" i="1"/>
  <c r="Z185" i="1"/>
  <c r="AA184" i="1"/>
  <c r="Z184" i="1"/>
  <c r="AA175" i="1"/>
  <c r="Z175" i="1"/>
  <c r="AA169" i="1"/>
  <c r="Z169" i="1"/>
  <c r="AA168" i="1"/>
  <c r="Z168" i="1"/>
  <c r="Z159" i="1"/>
  <c r="Z153" i="1"/>
  <c r="AA152" i="1"/>
  <c r="Z152" i="1"/>
  <c r="Z143" i="1"/>
  <c r="Z137" i="1"/>
  <c r="AA136" i="1"/>
  <c r="Z136" i="1"/>
  <c r="AA127" i="1"/>
  <c r="Z127" i="1"/>
  <c r="AA121" i="1"/>
  <c r="Z121" i="1"/>
  <c r="AA120" i="1"/>
  <c r="Z120" i="1"/>
  <c r="Z111" i="1"/>
  <c r="Z105" i="1"/>
  <c r="AA104" i="1"/>
  <c r="Z104" i="1"/>
  <c r="Z95" i="1"/>
  <c r="Z89" i="1"/>
  <c r="AA88" i="1"/>
  <c r="Z88" i="1"/>
  <c r="Z79" i="1"/>
  <c r="Z73" i="1"/>
  <c r="AA72" i="1"/>
  <c r="Z72" i="1"/>
  <c r="Z67" i="1"/>
  <c r="Z66" i="1"/>
  <c r="Z65" i="1"/>
  <c r="Z64" i="1"/>
  <c r="Z63" i="1"/>
  <c r="Z62" i="1"/>
  <c r="Z60" i="1"/>
  <c r="Z59" i="1"/>
  <c r="Z58" i="1"/>
  <c r="Z57" i="1"/>
  <c r="Z56" i="1"/>
  <c r="AA54" i="1"/>
  <c r="Z54" i="1"/>
  <c r="Z45" i="1"/>
  <c r="Z39" i="1"/>
  <c r="AA38" i="1"/>
  <c r="Z38" i="1"/>
  <c r="Z29" i="1"/>
  <c r="Z23" i="1"/>
  <c r="AA22" i="1"/>
  <c r="Z22" i="1"/>
  <c r="Z13" i="1"/>
  <c r="Z7" i="1"/>
  <c r="Z725" i="1" l="1"/>
  <c r="Z832" i="1"/>
  <c r="Z564" i="1"/>
  <c r="Z826" i="1"/>
  <c r="Z369" i="1"/>
  <c r="AA548" i="1"/>
  <c r="Z484" i="1"/>
  <c r="Z741" i="1"/>
  <c r="Z305" i="1"/>
  <c r="Z449" i="1"/>
  <c r="Z86" i="1"/>
  <c r="Z225" i="1"/>
  <c r="Z661" i="1"/>
  <c r="Z166" i="1"/>
  <c r="AA182" i="1"/>
  <c r="AA196" i="1"/>
  <c r="AA225" i="1"/>
  <c r="Z433" i="1"/>
  <c r="Z548" i="1"/>
  <c r="Z273" i="1"/>
  <c r="AA321" i="1"/>
  <c r="AA337" i="1"/>
  <c r="AA353" i="1"/>
  <c r="Z241" i="1"/>
  <c r="Z677" i="1"/>
  <c r="AA241" i="1"/>
  <c r="Z401" i="1"/>
  <c r="Z321" i="1"/>
  <c r="Z337" i="1"/>
  <c r="Z353" i="1"/>
  <c r="Z150" i="1"/>
  <c r="Z647" i="1"/>
  <c r="Z134" i="1"/>
  <c r="Z36" i="1"/>
  <c r="AA134" i="1"/>
  <c r="Z182" i="1"/>
  <c r="Z196" i="1"/>
  <c r="Z257" i="1"/>
  <c r="Z289" i="1"/>
  <c r="Z500" i="1"/>
  <c r="Z532" i="1"/>
  <c r="Z789" i="1"/>
  <c r="Z385" i="1"/>
  <c r="Z417" i="1"/>
  <c r="Z516" i="1"/>
  <c r="Z757" i="1"/>
  <c r="Z118" i="1"/>
  <c r="Z580" i="1"/>
  <c r="Z612" i="1"/>
  <c r="Z693" i="1"/>
  <c r="Z596" i="1"/>
  <c r="Z709" i="1"/>
  <c r="Z102" i="1"/>
  <c r="Z621" i="1"/>
  <c r="Z52" i="1"/>
  <c r="Z615" i="1"/>
  <c r="Z20" i="1"/>
  <c r="Z61" i="1"/>
  <c r="Z55" i="1"/>
  <c r="Z458" i="1"/>
  <c r="Z452" i="1"/>
  <c r="Z68" i="1" l="1"/>
  <c r="Z839" i="1"/>
  <c r="Z628" i="1"/>
  <c r="Z465" i="1"/>
  <c r="J744" i="1" l="1"/>
  <c r="J757" i="1" s="1"/>
  <c r="K743" i="1"/>
  <c r="J743" i="1"/>
  <c r="J776" i="1"/>
  <c r="J789" i="1" s="1"/>
  <c r="K775" i="1"/>
  <c r="J775" i="1"/>
  <c r="J728" i="1"/>
  <c r="J741" i="1" s="1"/>
  <c r="K727" i="1"/>
  <c r="J727" i="1"/>
  <c r="J712" i="1"/>
  <c r="J725" i="1" s="1"/>
  <c r="K711" i="1"/>
  <c r="J711" i="1"/>
  <c r="J696" i="1"/>
  <c r="J709" i="1" s="1"/>
  <c r="K695" i="1"/>
  <c r="J695" i="1"/>
  <c r="J680" i="1"/>
  <c r="J693" i="1" s="1"/>
  <c r="K679" i="1"/>
  <c r="J679" i="1"/>
  <c r="K664" i="1"/>
  <c r="K677" i="1" s="1"/>
  <c r="J664" i="1"/>
  <c r="J677" i="1" s="1"/>
  <c r="K663" i="1"/>
  <c r="J663" i="1"/>
  <c r="K650" i="1"/>
  <c r="K661" i="1" s="1"/>
  <c r="J650" i="1"/>
  <c r="J661" i="1" s="1"/>
  <c r="K649" i="1"/>
  <c r="J649" i="1"/>
  <c r="J634" i="1"/>
  <c r="J647" i="1" s="1"/>
  <c r="K633" i="1"/>
  <c r="J633" i="1"/>
  <c r="J627" i="1"/>
  <c r="J626" i="1"/>
  <c r="J625" i="1"/>
  <c r="J624" i="1"/>
  <c r="J623" i="1"/>
  <c r="J622" i="1"/>
  <c r="K621" i="1"/>
  <c r="J621" i="1"/>
  <c r="K620" i="1"/>
  <c r="J620" i="1"/>
  <c r="J619" i="1"/>
  <c r="J618" i="1"/>
  <c r="J617" i="1"/>
  <c r="K614" i="1"/>
  <c r="J614" i="1"/>
  <c r="J599" i="1"/>
  <c r="J612" i="1" s="1"/>
  <c r="K598" i="1"/>
  <c r="J598" i="1"/>
  <c r="J583" i="1"/>
  <c r="J596" i="1" s="1"/>
  <c r="K582" i="1"/>
  <c r="J582" i="1"/>
  <c r="J567" i="1"/>
  <c r="J580" i="1" s="1"/>
  <c r="K566" i="1"/>
  <c r="J566" i="1"/>
  <c r="J551" i="1"/>
  <c r="J564" i="1" s="1"/>
  <c r="K550" i="1"/>
  <c r="J550" i="1"/>
  <c r="K535" i="1"/>
  <c r="K548" i="1" s="1"/>
  <c r="J535" i="1"/>
  <c r="J548" i="1" s="1"/>
  <c r="K534" i="1"/>
  <c r="J534" i="1"/>
  <c r="J519" i="1"/>
  <c r="J532" i="1" s="1"/>
  <c r="K518" i="1"/>
  <c r="J518" i="1"/>
  <c r="J503" i="1"/>
  <c r="J516" i="1" s="1"/>
  <c r="K502" i="1"/>
  <c r="J502" i="1"/>
  <c r="J487" i="1"/>
  <c r="J500" i="1" s="1"/>
  <c r="K486" i="1"/>
  <c r="J486" i="1"/>
  <c r="J471" i="1"/>
  <c r="J484" i="1" s="1"/>
  <c r="K470" i="1"/>
  <c r="J470" i="1"/>
  <c r="J464" i="1"/>
  <c r="J463" i="1"/>
  <c r="J462" i="1"/>
  <c r="J461" i="1"/>
  <c r="J460" i="1"/>
  <c r="J459" i="1"/>
  <c r="J456" i="1"/>
  <c r="J455" i="1"/>
  <c r="J454" i="1"/>
  <c r="K451" i="1"/>
  <c r="J451" i="1"/>
  <c r="J436" i="1"/>
  <c r="J449" i="1" s="1"/>
  <c r="K435" i="1"/>
  <c r="J435" i="1"/>
  <c r="J420" i="1"/>
  <c r="J433" i="1" s="1"/>
  <c r="K419" i="1"/>
  <c r="J419" i="1"/>
  <c r="J404" i="1"/>
  <c r="J417" i="1" s="1"/>
  <c r="K403" i="1"/>
  <c r="J403" i="1"/>
  <c r="J388" i="1"/>
  <c r="J401" i="1" s="1"/>
  <c r="K387" i="1"/>
  <c r="J387" i="1"/>
  <c r="J372" i="1"/>
  <c r="J385" i="1" s="1"/>
  <c r="K371" i="1"/>
  <c r="J371" i="1"/>
  <c r="J356" i="1"/>
  <c r="J369" i="1" s="1"/>
  <c r="K355" i="1"/>
  <c r="J355" i="1"/>
  <c r="K340" i="1"/>
  <c r="K353" i="1" s="1"/>
  <c r="J340" i="1"/>
  <c r="J353" i="1" s="1"/>
  <c r="K339" i="1"/>
  <c r="J339" i="1"/>
  <c r="K324" i="1"/>
  <c r="K337" i="1" s="1"/>
  <c r="J324" i="1"/>
  <c r="J337" i="1" s="1"/>
  <c r="K323" i="1"/>
  <c r="J323" i="1"/>
  <c r="K308" i="1"/>
  <c r="K321" i="1" s="1"/>
  <c r="J308" i="1"/>
  <c r="J321" i="1" s="1"/>
  <c r="K307" i="1"/>
  <c r="J307" i="1"/>
  <c r="J292" i="1"/>
  <c r="J305" i="1" s="1"/>
  <c r="K291" i="1"/>
  <c r="J291" i="1"/>
  <c r="J276" i="1"/>
  <c r="J289" i="1" s="1"/>
  <c r="K275" i="1"/>
  <c r="J275" i="1"/>
  <c r="J260" i="1"/>
  <c r="J273" i="1" s="1"/>
  <c r="K259" i="1"/>
  <c r="J259" i="1"/>
  <c r="J244" i="1"/>
  <c r="J257" i="1" s="1"/>
  <c r="K243" i="1"/>
  <c r="J243" i="1"/>
  <c r="K228" i="1"/>
  <c r="K241" i="1" s="1"/>
  <c r="J228" i="1"/>
  <c r="J241" i="1" s="1"/>
  <c r="K227" i="1"/>
  <c r="J227" i="1"/>
  <c r="K212" i="1"/>
  <c r="K225" i="1" s="1"/>
  <c r="J212" i="1"/>
  <c r="J225" i="1" s="1"/>
  <c r="K211" i="1"/>
  <c r="J211" i="1"/>
  <c r="K199" i="1"/>
  <c r="K209" i="1" s="1"/>
  <c r="J199" i="1"/>
  <c r="J209" i="1" s="1"/>
  <c r="K198" i="1"/>
  <c r="J198" i="1"/>
  <c r="K185" i="1"/>
  <c r="K196" i="1" s="1"/>
  <c r="J185" i="1"/>
  <c r="J196" i="1" s="1"/>
  <c r="K184" i="1"/>
  <c r="J184" i="1"/>
  <c r="K169" i="1"/>
  <c r="K182" i="1" s="1"/>
  <c r="J169" i="1"/>
  <c r="J182" i="1" s="1"/>
  <c r="K168" i="1"/>
  <c r="J168" i="1"/>
  <c r="J153" i="1"/>
  <c r="J166" i="1" s="1"/>
  <c r="K152" i="1"/>
  <c r="J152" i="1"/>
  <c r="J137" i="1"/>
  <c r="J150" i="1" s="1"/>
  <c r="K136" i="1"/>
  <c r="J136" i="1"/>
  <c r="K121" i="1"/>
  <c r="K134" i="1" s="1"/>
  <c r="J121" i="1"/>
  <c r="J134" i="1" s="1"/>
  <c r="K120" i="1"/>
  <c r="J120" i="1"/>
  <c r="J105" i="1"/>
  <c r="J118" i="1" s="1"/>
  <c r="K104" i="1"/>
  <c r="J104" i="1"/>
  <c r="J89" i="1"/>
  <c r="J102" i="1" s="1"/>
  <c r="K88" i="1"/>
  <c r="J88" i="1"/>
  <c r="J73" i="1"/>
  <c r="J86" i="1" s="1"/>
  <c r="K72" i="1"/>
  <c r="J72" i="1"/>
  <c r="J67" i="1"/>
  <c r="J66" i="1"/>
  <c r="J65" i="1"/>
  <c r="J64" i="1"/>
  <c r="J63" i="1"/>
  <c r="J62" i="1"/>
  <c r="J61" i="1"/>
  <c r="J60" i="1"/>
  <c r="J59" i="1"/>
  <c r="J58" i="1"/>
  <c r="J57" i="1"/>
  <c r="K54" i="1"/>
  <c r="J54" i="1"/>
  <c r="J39" i="1"/>
  <c r="J52" i="1" s="1"/>
  <c r="K38" i="1"/>
  <c r="J38" i="1"/>
  <c r="K23" i="1"/>
  <c r="K36" i="1" s="1"/>
  <c r="J23" i="1"/>
  <c r="J36" i="1" s="1"/>
  <c r="K22" i="1"/>
  <c r="J22" i="1"/>
  <c r="J7" i="1"/>
  <c r="J20" i="1" s="1"/>
  <c r="J839" i="1" l="1"/>
  <c r="Z844" i="1" s="1"/>
  <c r="J452" i="1"/>
  <c r="J465" i="1" s="1"/>
  <c r="J615" i="1"/>
  <c r="J628" i="1" s="1"/>
  <c r="J55" i="1"/>
  <c r="J68" i="1" s="1"/>
  <c r="Y198" i="1" l="1"/>
  <c r="X198" i="1"/>
  <c r="W198" i="1"/>
  <c r="V198" i="1"/>
  <c r="U198" i="1"/>
  <c r="Y184" i="1"/>
  <c r="X184" i="1"/>
  <c r="W184" i="1"/>
  <c r="V184" i="1"/>
  <c r="U184" i="1"/>
  <c r="U112" i="1" l="1"/>
  <c r="E104" i="1"/>
  <c r="E112" i="1"/>
  <c r="U750" i="1" l="1"/>
  <c r="U747" i="1"/>
  <c r="U746" i="1"/>
  <c r="U745" i="1"/>
  <c r="U743" i="1"/>
  <c r="U782" i="1"/>
  <c r="U776" i="1"/>
  <c r="U775" i="1"/>
  <c r="U734" i="1"/>
  <c r="U728" i="1"/>
  <c r="U727" i="1"/>
  <c r="U718" i="1"/>
  <c r="U712" i="1"/>
  <c r="E751" i="1"/>
  <c r="E744" i="1"/>
  <c r="E743" i="1"/>
  <c r="E776" i="1"/>
  <c r="E789" i="1" s="1"/>
  <c r="E775" i="1"/>
  <c r="E728" i="1"/>
  <c r="E741" i="1" s="1"/>
  <c r="E727" i="1"/>
  <c r="E712" i="1"/>
  <c r="E725" i="1" s="1"/>
  <c r="E454" i="1"/>
  <c r="W432" i="1"/>
  <c r="Y432" i="1" s="1"/>
  <c r="AA432" i="1" s="1"/>
  <c r="AC432" i="1" s="1"/>
  <c r="AE432" i="1" s="1"/>
  <c r="G432" i="1"/>
  <c r="I432" i="1" s="1"/>
  <c r="K432" i="1" s="1"/>
  <c r="M432" i="1" s="1"/>
  <c r="O432" i="1" s="1"/>
  <c r="W431" i="1"/>
  <c r="Y431" i="1" s="1"/>
  <c r="AA431" i="1" s="1"/>
  <c r="AC431" i="1" s="1"/>
  <c r="AE431" i="1" s="1"/>
  <c r="G431" i="1"/>
  <c r="I431" i="1" s="1"/>
  <c r="K431" i="1" s="1"/>
  <c r="M431" i="1" s="1"/>
  <c r="O431" i="1" s="1"/>
  <c r="W430" i="1"/>
  <c r="Y430" i="1" s="1"/>
  <c r="AA430" i="1" s="1"/>
  <c r="AC430" i="1" s="1"/>
  <c r="AE430" i="1" s="1"/>
  <c r="G430" i="1"/>
  <c r="I430" i="1" s="1"/>
  <c r="K430" i="1" s="1"/>
  <c r="M430" i="1" s="1"/>
  <c r="O430" i="1" s="1"/>
  <c r="W429" i="1"/>
  <c r="Y429" i="1" s="1"/>
  <c r="AA429" i="1" s="1"/>
  <c r="AC429" i="1" s="1"/>
  <c r="AE429" i="1" s="1"/>
  <c r="G429" i="1"/>
  <c r="I429" i="1" s="1"/>
  <c r="K429" i="1" s="1"/>
  <c r="M429" i="1" s="1"/>
  <c r="O429" i="1" s="1"/>
  <c r="W428" i="1"/>
  <c r="Y428" i="1" s="1"/>
  <c r="AA428" i="1" s="1"/>
  <c r="AC428" i="1" s="1"/>
  <c r="AE428" i="1" s="1"/>
  <c r="G428" i="1"/>
  <c r="I428" i="1" s="1"/>
  <c r="K428" i="1" s="1"/>
  <c r="M428" i="1" s="1"/>
  <c r="O428" i="1" s="1"/>
  <c r="W427" i="1"/>
  <c r="Y427" i="1" s="1"/>
  <c r="AA427" i="1" s="1"/>
  <c r="AC427" i="1" s="1"/>
  <c r="AE427" i="1" s="1"/>
  <c r="G427" i="1"/>
  <c r="I427" i="1" s="1"/>
  <c r="K427" i="1" s="1"/>
  <c r="M427" i="1" s="1"/>
  <c r="O427" i="1" s="1"/>
  <c r="X426" i="1"/>
  <c r="V426" i="1"/>
  <c r="U426" i="1"/>
  <c r="G426" i="1"/>
  <c r="I426" i="1" s="1"/>
  <c r="K426" i="1" s="1"/>
  <c r="M426" i="1" s="1"/>
  <c r="O426" i="1" s="1"/>
  <c r="W425" i="1"/>
  <c r="Y425" i="1" s="1"/>
  <c r="AA425" i="1" s="1"/>
  <c r="AC425" i="1" s="1"/>
  <c r="AE425" i="1" s="1"/>
  <c r="G425" i="1"/>
  <c r="I425" i="1" s="1"/>
  <c r="K425" i="1" s="1"/>
  <c r="M425" i="1" s="1"/>
  <c r="O425" i="1" s="1"/>
  <c r="W424" i="1"/>
  <c r="Y424" i="1" s="1"/>
  <c r="AA424" i="1" s="1"/>
  <c r="AC424" i="1" s="1"/>
  <c r="AE424" i="1" s="1"/>
  <c r="G424" i="1"/>
  <c r="I424" i="1" s="1"/>
  <c r="K424" i="1" s="1"/>
  <c r="M424" i="1" s="1"/>
  <c r="O424" i="1" s="1"/>
  <c r="W423" i="1"/>
  <c r="Y423" i="1" s="1"/>
  <c r="AA423" i="1" s="1"/>
  <c r="AC423" i="1" s="1"/>
  <c r="AE423" i="1" s="1"/>
  <c r="G423" i="1"/>
  <c r="I423" i="1" s="1"/>
  <c r="K423" i="1" s="1"/>
  <c r="M423" i="1" s="1"/>
  <c r="O423" i="1" s="1"/>
  <c r="W422" i="1"/>
  <c r="Y422" i="1" s="1"/>
  <c r="AA422" i="1" s="1"/>
  <c r="AC422" i="1" s="1"/>
  <c r="AE422" i="1" s="1"/>
  <c r="G422" i="1"/>
  <c r="W421" i="1"/>
  <c r="Y421" i="1" s="1"/>
  <c r="AA421" i="1" s="1"/>
  <c r="AC421" i="1" s="1"/>
  <c r="AE421" i="1" s="1"/>
  <c r="X420" i="1"/>
  <c r="V420" i="1"/>
  <c r="U420" i="1"/>
  <c r="H420" i="1"/>
  <c r="H433" i="1" s="1"/>
  <c r="F420" i="1"/>
  <c r="F433" i="1" s="1"/>
  <c r="E420" i="1"/>
  <c r="E433" i="1" s="1"/>
  <c r="Y419" i="1"/>
  <c r="X419" i="1"/>
  <c r="W419" i="1"/>
  <c r="V419" i="1"/>
  <c r="U419" i="1"/>
  <c r="I419" i="1"/>
  <c r="H419" i="1"/>
  <c r="G419" i="1"/>
  <c r="F419" i="1"/>
  <c r="E419" i="1"/>
  <c r="U725" i="1" l="1"/>
  <c r="AE420" i="1"/>
  <c r="AE426" i="1"/>
  <c r="AC420" i="1"/>
  <c r="AC426" i="1"/>
  <c r="AA420" i="1"/>
  <c r="AA426" i="1"/>
  <c r="U744" i="1"/>
  <c r="U741" i="1"/>
  <c r="X433" i="1"/>
  <c r="V433" i="1"/>
  <c r="W420" i="1"/>
  <c r="Y420" i="1" s="1"/>
  <c r="G420" i="1"/>
  <c r="G433" i="1"/>
  <c r="I433" i="1" s="1"/>
  <c r="K433" i="1" s="1"/>
  <c r="M433" i="1" s="1"/>
  <c r="O433" i="1" s="1"/>
  <c r="Q433" i="1" s="1"/>
  <c r="W426" i="1"/>
  <c r="Y426" i="1" s="1"/>
  <c r="U789" i="1"/>
  <c r="I422" i="1"/>
  <c r="U433" i="1"/>
  <c r="V614" i="1"/>
  <c r="W614" i="1"/>
  <c r="X614" i="1"/>
  <c r="Y614" i="1"/>
  <c r="U614" i="1"/>
  <c r="AE433" i="1" l="1"/>
  <c r="AC433" i="1"/>
  <c r="AA433" i="1"/>
  <c r="W433" i="1"/>
  <c r="Y433" i="1" s="1"/>
  <c r="I420" i="1"/>
  <c r="K422" i="1"/>
  <c r="V750" i="1"/>
  <c r="X750" i="1"/>
  <c r="V782" i="1"/>
  <c r="X782" i="1"/>
  <c r="W756" i="1"/>
  <c r="Y756" i="1" s="1"/>
  <c r="AA756" i="1" s="1"/>
  <c r="AC756" i="1" s="1"/>
  <c r="AE756" i="1" s="1"/>
  <c r="G756" i="1"/>
  <c r="I756" i="1" s="1"/>
  <c r="K756" i="1" s="1"/>
  <c r="M756" i="1" s="1"/>
  <c r="O756" i="1" s="1"/>
  <c r="W755" i="1"/>
  <c r="Y755" i="1" s="1"/>
  <c r="AA755" i="1" s="1"/>
  <c r="AC755" i="1" s="1"/>
  <c r="AE755" i="1" s="1"/>
  <c r="G755" i="1"/>
  <c r="I755" i="1" s="1"/>
  <c r="K755" i="1" s="1"/>
  <c r="M755" i="1" s="1"/>
  <c r="O755" i="1" s="1"/>
  <c r="W754" i="1"/>
  <c r="Y754" i="1" s="1"/>
  <c r="AA754" i="1" s="1"/>
  <c r="AC754" i="1" s="1"/>
  <c r="AE754" i="1" s="1"/>
  <c r="G754" i="1"/>
  <c r="I754" i="1" s="1"/>
  <c r="K754" i="1" s="1"/>
  <c r="M754" i="1" s="1"/>
  <c r="O754" i="1" s="1"/>
  <c r="W753" i="1"/>
  <c r="Y753" i="1" s="1"/>
  <c r="AA753" i="1" s="1"/>
  <c r="AC753" i="1" s="1"/>
  <c r="G753" i="1"/>
  <c r="I753" i="1" s="1"/>
  <c r="K753" i="1" s="1"/>
  <c r="M753" i="1" s="1"/>
  <c r="O753" i="1" s="1"/>
  <c r="W752" i="1"/>
  <c r="Y752" i="1" s="1"/>
  <c r="AA752" i="1" s="1"/>
  <c r="AC752" i="1" s="1"/>
  <c r="AE752" i="1" s="1"/>
  <c r="G752" i="1"/>
  <c r="I752" i="1" s="1"/>
  <c r="K752" i="1" s="1"/>
  <c r="M752" i="1" s="1"/>
  <c r="O752" i="1" s="1"/>
  <c r="W751" i="1"/>
  <c r="G750" i="1"/>
  <c r="I750" i="1" s="1"/>
  <c r="K750" i="1" s="1"/>
  <c r="M750" i="1" s="1"/>
  <c r="O750" i="1" s="1"/>
  <c r="W749" i="1"/>
  <c r="Y749" i="1" s="1"/>
  <c r="AA749" i="1" s="1"/>
  <c r="AC749" i="1" s="1"/>
  <c r="G749" i="1"/>
  <c r="I749" i="1" s="1"/>
  <c r="K749" i="1" s="1"/>
  <c r="M749" i="1" s="1"/>
  <c r="O749" i="1" s="1"/>
  <c r="W748" i="1"/>
  <c r="Y748" i="1" s="1"/>
  <c r="AA748" i="1" s="1"/>
  <c r="AC748" i="1" s="1"/>
  <c r="G748" i="1"/>
  <c r="I748" i="1" s="1"/>
  <c r="K748" i="1" s="1"/>
  <c r="M748" i="1" s="1"/>
  <c r="O748" i="1" s="1"/>
  <c r="W747" i="1"/>
  <c r="Y747" i="1" s="1"/>
  <c r="AA747" i="1" s="1"/>
  <c r="AC747" i="1" s="1"/>
  <c r="AE747" i="1" s="1"/>
  <c r="G747" i="1"/>
  <c r="I747" i="1" s="1"/>
  <c r="K747" i="1" s="1"/>
  <c r="M747" i="1" s="1"/>
  <c r="O747" i="1" s="1"/>
  <c r="W746" i="1"/>
  <c r="Y746" i="1" s="1"/>
  <c r="AA746" i="1" s="1"/>
  <c r="AC746" i="1" s="1"/>
  <c r="G746" i="1"/>
  <c r="I746" i="1" s="1"/>
  <c r="K746" i="1" s="1"/>
  <c r="M746" i="1" s="1"/>
  <c r="O746" i="1" s="1"/>
  <c r="W745" i="1"/>
  <c r="Y745" i="1" s="1"/>
  <c r="AA745" i="1" s="1"/>
  <c r="AC745" i="1" s="1"/>
  <c r="X744" i="1"/>
  <c r="X757" i="1" s="1"/>
  <c r="V744" i="1"/>
  <c r="H744" i="1"/>
  <c r="H757" i="1" s="1"/>
  <c r="F744" i="1"/>
  <c r="F757" i="1" s="1"/>
  <c r="Y743" i="1"/>
  <c r="X743" i="1"/>
  <c r="W743" i="1"/>
  <c r="V743" i="1"/>
  <c r="I743" i="1"/>
  <c r="H743" i="1"/>
  <c r="G743" i="1"/>
  <c r="F743" i="1"/>
  <c r="O744" i="1" l="1"/>
  <c r="AE745" i="1"/>
  <c r="AE748" i="1"/>
  <c r="AE749" i="1"/>
  <c r="AE753" i="1"/>
  <c r="AE746" i="1"/>
  <c r="M744" i="1"/>
  <c r="K420" i="1"/>
  <c r="M422" i="1"/>
  <c r="AC744" i="1"/>
  <c r="AA744" i="1"/>
  <c r="K744" i="1"/>
  <c r="V757" i="1"/>
  <c r="G744" i="1"/>
  <c r="W750" i="1"/>
  <c r="U757" i="1"/>
  <c r="Y751" i="1"/>
  <c r="AA751" i="1" s="1"/>
  <c r="AC751" i="1" s="1"/>
  <c r="W744" i="1"/>
  <c r="Y744" i="1" s="1"/>
  <c r="E757" i="1"/>
  <c r="G757" i="1" s="1"/>
  <c r="I757" i="1" s="1"/>
  <c r="K757" i="1" s="1"/>
  <c r="I744" i="1"/>
  <c r="G751" i="1"/>
  <c r="I751" i="1" s="1"/>
  <c r="K751" i="1" s="1"/>
  <c r="M751" i="1" s="1"/>
  <c r="O751" i="1" s="1"/>
  <c r="AC750" i="1" l="1"/>
  <c r="AC757" i="1" s="1"/>
  <c r="AE751" i="1"/>
  <c r="M420" i="1"/>
  <c r="O422" i="1"/>
  <c r="O420" i="1" s="1"/>
  <c r="AE744" i="1"/>
  <c r="M757" i="1"/>
  <c r="O757" i="1" s="1"/>
  <c r="Q757" i="1" s="1"/>
  <c r="AJ758" i="1" s="1"/>
  <c r="AA750" i="1"/>
  <c r="AA757" i="1" s="1"/>
  <c r="W757" i="1"/>
  <c r="Y757" i="1" s="1"/>
  <c r="Y750" i="1"/>
  <c r="W788" i="1"/>
  <c r="Y788" i="1" s="1"/>
  <c r="AA788" i="1" s="1"/>
  <c r="AC788" i="1" s="1"/>
  <c r="AE788" i="1" s="1"/>
  <c r="G788" i="1"/>
  <c r="I788" i="1" s="1"/>
  <c r="K788" i="1" s="1"/>
  <c r="M788" i="1" s="1"/>
  <c r="O788" i="1" s="1"/>
  <c r="W787" i="1"/>
  <c r="Y787" i="1" s="1"/>
  <c r="AA787" i="1" s="1"/>
  <c r="AC787" i="1" s="1"/>
  <c r="AE787" i="1" s="1"/>
  <c r="G787" i="1"/>
  <c r="I787" i="1" s="1"/>
  <c r="K787" i="1" s="1"/>
  <c r="M787" i="1" s="1"/>
  <c r="O787" i="1" s="1"/>
  <c r="W786" i="1"/>
  <c r="Y786" i="1" s="1"/>
  <c r="AA786" i="1" s="1"/>
  <c r="AC786" i="1" s="1"/>
  <c r="AE786" i="1" s="1"/>
  <c r="G786" i="1"/>
  <c r="I786" i="1" s="1"/>
  <c r="K786" i="1" s="1"/>
  <c r="M786" i="1" s="1"/>
  <c r="O786" i="1" s="1"/>
  <c r="W785" i="1"/>
  <c r="Y785" i="1" s="1"/>
  <c r="AA785" i="1" s="1"/>
  <c r="AC785" i="1" s="1"/>
  <c r="AE785" i="1" s="1"/>
  <c r="G785" i="1"/>
  <c r="I785" i="1" s="1"/>
  <c r="K785" i="1" s="1"/>
  <c r="M785" i="1" s="1"/>
  <c r="O785" i="1" s="1"/>
  <c r="W784" i="1"/>
  <c r="Y784" i="1" s="1"/>
  <c r="AA784" i="1" s="1"/>
  <c r="AC784" i="1" s="1"/>
  <c r="AE784" i="1" s="1"/>
  <c r="G784" i="1"/>
  <c r="I784" i="1" s="1"/>
  <c r="K784" i="1" s="1"/>
  <c r="M784" i="1" s="1"/>
  <c r="O784" i="1" s="1"/>
  <c r="W783" i="1"/>
  <c r="G783" i="1"/>
  <c r="I783" i="1" s="1"/>
  <c r="K783" i="1" s="1"/>
  <c r="M783" i="1" s="1"/>
  <c r="O783" i="1" s="1"/>
  <c r="G782" i="1"/>
  <c r="I782" i="1" s="1"/>
  <c r="K782" i="1" s="1"/>
  <c r="M782" i="1" s="1"/>
  <c r="O782" i="1" s="1"/>
  <c r="W781" i="1"/>
  <c r="Y781" i="1" s="1"/>
  <c r="AA781" i="1" s="1"/>
  <c r="G781" i="1"/>
  <c r="I781" i="1" s="1"/>
  <c r="K781" i="1" s="1"/>
  <c r="M781" i="1" s="1"/>
  <c r="O781" i="1" s="1"/>
  <c r="W780" i="1"/>
  <c r="Y780" i="1" s="1"/>
  <c r="AA780" i="1" s="1"/>
  <c r="G780" i="1"/>
  <c r="I780" i="1" s="1"/>
  <c r="K780" i="1" s="1"/>
  <c r="M780" i="1" s="1"/>
  <c r="O780" i="1" s="1"/>
  <c r="W779" i="1"/>
  <c r="Y779" i="1" s="1"/>
  <c r="AA779" i="1" s="1"/>
  <c r="G779" i="1"/>
  <c r="I779" i="1" s="1"/>
  <c r="K779" i="1" s="1"/>
  <c r="M779" i="1" s="1"/>
  <c r="O779" i="1" s="1"/>
  <c r="W778" i="1"/>
  <c r="Y778" i="1" s="1"/>
  <c r="AA778" i="1" s="1"/>
  <c r="G778" i="1"/>
  <c r="I778" i="1" s="1"/>
  <c r="K778" i="1" s="1"/>
  <c r="M778" i="1" s="1"/>
  <c r="O778" i="1" s="1"/>
  <c r="W777" i="1"/>
  <c r="Y777" i="1" s="1"/>
  <c r="AA777" i="1" s="1"/>
  <c r="AC777" i="1" s="1"/>
  <c r="AE777" i="1" s="1"/>
  <c r="X776" i="1"/>
  <c r="X789" i="1" s="1"/>
  <c r="V776" i="1"/>
  <c r="H776" i="1"/>
  <c r="H789" i="1" s="1"/>
  <c r="F776" i="1"/>
  <c r="F789" i="1" s="1"/>
  <c r="Y775" i="1"/>
  <c r="X775" i="1"/>
  <c r="W775" i="1"/>
  <c r="V775" i="1"/>
  <c r="I775" i="1"/>
  <c r="H775" i="1"/>
  <c r="G775" i="1"/>
  <c r="F775" i="1"/>
  <c r="AE750" i="1" l="1"/>
  <c r="AE757" i="1" s="1"/>
  <c r="O776" i="1"/>
  <c r="AC780" i="1"/>
  <c r="AE780" i="1" s="1"/>
  <c r="M776" i="1"/>
  <c r="AC779" i="1"/>
  <c r="AE779" i="1" s="1"/>
  <c r="AC778" i="1"/>
  <c r="AE778" i="1" s="1"/>
  <c r="AC781" i="1"/>
  <c r="AE781" i="1" s="1"/>
  <c r="AA776" i="1"/>
  <c r="K776" i="1"/>
  <c r="Y783" i="1"/>
  <c r="AA783" i="1" s="1"/>
  <c r="AC783" i="1" s="1"/>
  <c r="W782" i="1"/>
  <c r="G776" i="1"/>
  <c r="W776" i="1"/>
  <c r="Y776" i="1" s="1"/>
  <c r="V789" i="1"/>
  <c r="G789" i="1"/>
  <c r="I789" i="1" s="1"/>
  <c r="K789" i="1" s="1"/>
  <c r="M789" i="1" s="1"/>
  <c r="O789" i="1" s="1"/>
  <c r="Q789" i="1" s="1"/>
  <c r="I776" i="1"/>
  <c r="AE776" i="1" l="1"/>
  <c r="AC782" i="1"/>
  <c r="AE783" i="1"/>
  <c r="AC776" i="1"/>
  <c r="AA782" i="1"/>
  <c r="AA789" i="1" s="1"/>
  <c r="Y782" i="1"/>
  <c r="W789" i="1"/>
  <c r="Y789" i="1" s="1"/>
  <c r="AE782" i="1" l="1"/>
  <c r="AE789" i="1" s="1"/>
  <c r="AC789" i="1"/>
  <c r="W740" i="1"/>
  <c r="W739" i="1"/>
  <c r="Y739" i="1" s="1"/>
  <c r="AA739" i="1" s="1"/>
  <c r="AC739" i="1" s="1"/>
  <c r="AE739" i="1" s="1"/>
  <c r="W738" i="1"/>
  <c r="W737" i="1"/>
  <c r="Y737" i="1" s="1"/>
  <c r="AA737" i="1" s="1"/>
  <c r="AC737" i="1" s="1"/>
  <c r="AE737" i="1" s="1"/>
  <c r="W736" i="1"/>
  <c r="Y736" i="1" s="1"/>
  <c r="AA736" i="1" s="1"/>
  <c r="AC736" i="1" s="1"/>
  <c r="AE736" i="1" s="1"/>
  <c r="W735" i="1"/>
  <c r="Y735" i="1" s="1"/>
  <c r="AA735" i="1" s="1"/>
  <c r="AC735" i="1" s="1"/>
  <c r="AE735" i="1" s="1"/>
  <c r="X734" i="1"/>
  <c r="V734" i="1"/>
  <c r="W733" i="1"/>
  <c r="Y733" i="1" s="1"/>
  <c r="AA733" i="1" s="1"/>
  <c r="AC733" i="1" s="1"/>
  <c r="AE733" i="1" s="1"/>
  <c r="W732" i="1"/>
  <c r="Y732" i="1" s="1"/>
  <c r="AA732" i="1" s="1"/>
  <c r="AC732" i="1" s="1"/>
  <c r="AE732" i="1" s="1"/>
  <c r="W731" i="1"/>
  <c r="Y731" i="1" s="1"/>
  <c r="AA731" i="1" s="1"/>
  <c r="AC731" i="1" s="1"/>
  <c r="AE731" i="1" s="1"/>
  <c r="W730" i="1"/>
  <c r="Y730" i="1" s="1"/>
  <c r="AA730" i="1" s="1"/>
  <c r="AC730" i="1" s="1"/>
  <c r="AE730" i="1" s="1"/>
  <c r="W729" i="1"/>
  <c r="Y729" i="1" s="1"/>
  <c r="AA729" i="1" s="1"/>
  <c r="AC729" i="1" s="1"/>
  <c r="AE729" i="1" s="1"/>
  <c r="X728" i="1"/>
  <c r="V728" i="1"/>
  <c r="W724" i="1"/>
  <c r="W723" i="1"/>
  <c r="Y723" i="1" s="1"/>
  <c r="AA723" i="1" s="1"/>
  <c r="AC723" i="1" s="1"/>
  <c r="AE723" i="1" s="1"/>
  <c r="W722" i="1"/>
  <c r="W721" i="1"/>
  <c r="Y721" i="1" s="1"/>
  <c r="AA721" i="1" s="1"/>
  <c r="AC721" i="1" s="1"/>
  <c r="W720" i="1"/>
  <c r="Y720" i="1" s="1"/>
  <c r="AA720" i="1" s="1"/>
  <c r="AC720" i="1" s="1"/>
  <c r="AE720" i="1" s="1"/>
  <c r="W719" i="1"/>
  <c r="Y719" i="1" s="1"/>
  <c r="AA719" i="1" s="1"/>
  <c r="AC719" i="1" s="1"/>
  <c r="AE719" i="1" s="1"/>
  <c r="X718" i="1"/>
  <c r="V718" i="1"/>
  <c r="W717" i="1"/>
  <c r="Y717" i="1" s="1"/>
  <c r="AA717" i="1" s="1"/>
  <c r="AC717" i="1" s="1"/>
  <c r="AE717" i="1" s="1"/>
  <c r="W716" i="1"/>
  <c r="Y716" i="1" s="1"/>
  <c r="AA716" i="1" s="1"/>
  <c r="AC716" i="1" s="1"/>
  <c r="W715" i="1"/>
  <c r="Y715" i="1" s="1"/>
  <c r="AA715" i="1" s="1"/>
  <c r="AC715" i="1" s="1"/>
  <c r="W714" i="1"/>
  <c r="Y714" i="1" s="1"/>
  <c r="AA714" i="1" s="1"/>
  <c r="AC714" i="1" s="1"/>
  <c r="W713" i="1"/>
  <c r="Y713" i="1" s="1"/>
  <c r="AA713" i="1" s="1"/>
  <c r="AC713" i="1" s="1"/>
  <c r="X712" i="1"/>
  <c r="V712" i="1"/>
  <c r="W708" i="1"/>
  <c r="Y708" i="1" s="1"/>
  <c r="AA708" i="1" s="1"/>
  <c r="AC708" i="1" s="1"/>
  <c r="AE708" i="1" s="1"/>
  <c r="AG708" i="1" s="1"/>
  <c r="W707" i="1"/>
  <c r="Y707" i="1" s="1"/>
  <c r="AA707" i="1" s="1"/>
  <c r="AC707" i="1" s="1"/>
  <c r="AE707" i="1" s="1"/>
  <c r="AG707" i="1" s="1"/>
  <c r="W706" i="1"/>
  <c r="Y706" i="1" s="1"/>
  <c r="AA706" i="1" s="1"/>
  <c r="AC706" i="1" s="1"/>
  <c r="AE706" i="1" s="1"/>
  <c r="AG706" i="1" s="1"/>
  <c r="W705" i="1"/>
  <c r="Y705" i="1" s="1"/>
  <c r="AA705" i="1" s="1"/>
  <c r="AC705" i="1" s="1"/>
  <c r="AE705" i="1" s="1"/>
  <c r="AG705" i="1" s="1"/>
  <c r="W704" i="1"/>
  <c r="Y704" i="1" s="1"/>
  <c r="AA704" i="1" s="1"/>
  <c r="AC704" i="1" s="1"/>
  <c r="AE704" i="1" s="1"/>
  <c r="AG704" i="1" s="1"/>
  <c r="W703" i="1"/>
  <c r="Y703" i="1" s="1"/>
  <c r="AA703" i="1" s="1"/>
  <c r="AC703" i="1" s="1"/>
  <c r="AE703" i="1" s="1"/>
  <c r="AG703" i="1" s="1"/>
  <c r="X702" i="1"/>
  <c r="V702" i="1"/>
  <c r="W701" i="1"/>
  <c r="Y701" i="1" s="1"/>
  <c r="AA701" i="1" s="1"/>
  <c r="AC701" i="1" s="1"/>
  <c r="AE701" i="1" s="1"/>
  <c r="AG701" i="1" s="1"/>
  <c r="W700" i="1"/>
  <c r="Y700" i="1" s="1"/>
  <c r="AA700" i="1" s="1"/>
  <c r="AC700" i="1" s="1"/>
  <c r="AE700" i="1" s="1"/>
  <c r="AG700" i="1" s="1"/>
  <c r="W699" i="1"/>
  <c r="Y699" i="1" s="1"/>
  <c r="AA699" i="1" s="1"/>
  <c r="AC699" i="1" s="1"/>
  <c r="AE699" i="1" s="1"/>
  <c r="AG699" i="1" s="1"/>
  <c r="W698" i="1"/>
  <c r="Y698" i="1" s="1"/>
  <c r="AA698" i="1" s="1"/>
  <c r="AC698" i="1" s="1"/>
  <c r="AE698" i="1" s="1"/>
  <c r="AG698" i="1" s="1"/>
  <c r="W697" i="1"/>
  <c r="Y697" i="1" s="1"/>
  <c r="AA697" i="1" s="1"/>
  <c r="AC697" i="1" s="1"/>
  <c r="AE697" i="1" s="1"/>
  <c r="AG697" i="1" s="1"/>
  <c r="X696" i="1"/>
  <c r="V696" i="1"/>
  <c r="W692" i="1"/>
  <c r="Y692" i="1" s="1"/>
  <c r="AA692" i="1" s="1"/>
  <c r="AC692" i="1" s="1"/>
  <c r="AE692" i="1" s="1"/>
  <c r="AG692" i="1" s="1"/>
  <c r="W691" i="1"/>
  <c r="Y691" i="1" s="1"/>
  <c r="AA691" i="1" s="1"/>
  <c r="AC691" i="1" s="1"/>
  <c r="AE691" i="1" s="1"/>
  <c r="AG691" i="1" s="1"/>
  <c r="W690" i="1"/>
  <c r="Y690" i="1" s="1"/>
  <c r="AA690" i="1" s="1"/>
  <c r="AC690" i="1" s="1"/>
  <c r="AE690" i="1" s="1"/>
  <c r="AG690" i="1" s="1"/>
  <c r="W689" i="1"/>
  <c r="Y689" i="1" s="1"/>
  <c r="AA689" i="1" s="1"/>
  <c r="AC689" i="1" s="1"/>
  <c r="AE689" i="1" s="1"/>
  <c r="AG689" i="1" s="1"/>
  <c r="W688" i="1"/>
  <c r="Y688" i="1" s="1"/>
  <c r="AA688" i="1" s="1"/>
  <c r="AC688" i="1" s="1"/>
  <c r="AE688" i="1" s="1"/>
  <c r="AG688" i="1" s="1"/>
  <c r="W687" i="1"/>
  <c r="Y687" i="1" s="1"/>
  <c r="AA687" i="1" s="1"/>
  <c r="X686" i="1"/>
  <c r="V686" i="1"/>
  <c r="W685" i="1"/>
  <c r="Y685" i="1" s="1"/>
  <c r="AA685" i="1" s="1"/>
  <c r="AC685" i="1" s="1"/>
  <c r="AE685" i="1" s="1"/>
  <c r="AG685" i="1" s="1"/>
  <c r="W684" i="1"/>
  <c r="Y684" i="1" s="1"/>
  <c r="AA684" i="1" s="1"/>
  <c r="AC684" i="1" s="1"/>
  <c r="AE684" i="1" s="1"/>
  <c r="AG684" i="1" s="1"/>
  <c r="W683" i="1"/>
  <c r="Y683" i="1" s="1"/>
  <c r="AA683" i="1" s="1"/>
  <c r="AC683" i="1" s="1"/>
  <c r="AE683" i="1" s="1"/>
  <c r="AG683" i="1" s="1"/>
  <c r="W682" i="1"/>
  <c r="Y682" i="1" s="1"/>
  <c r="AA682" i="1" s="1"/>
  <c r="AC682" i="1" s="1"/>
  <c r="AE682" i="1" s="1"/>
  <c r="AG682" i="1" s="1"/>
  <c r="W681" i="1"/>
  <c r="Y681" i="1" s="1"/>
  <c r="AA681" i="1" s="1"/>
  <c r="AC681" i="1" s="1"/>
  <c r="AE681" i="1" s="1"/>
  <c r="AG681" i="1" s="1"/>
  <c r="X680" i="1"/>
  <c r="V680" i="1"/>
  <c r="W676" i="1"/>
  <c r="Y676" i="1" s="1"/>
  <c r="AA676" i="1" s="1"/>
  <c r="AC676" i="1" s="1"/>
  <c r="AE676" i="1" s="1"/>
  <c r="AG676" i="1" s="1"/>
  <c r="W675" i="1"/>
  <c r="Y675" i="1" s="1"/>
  <c r="AA675" i="1" s="1"/>
  <c r="AC675" i="1" s="1"/>
  <c r="AE675" i="1" s="1"/>
  <c r="AG675" i="1" s="1"/>
  <c r="W674" i="1"/>
  <c r="Y674" i="1" s="1"/>
  <c r="AA674" i="1" s="1"/>
  <c r="AC674" i="1" s="1"/>
  <c r="AE674" i="1" s="1"/>
  <c r="AG674" i="1" s="1"/>
  <c r="W673" i="1"/>
  <c r="Y673" i="1" s="1"/>
  <c r="AA673" i="1" s="1"/>
  <c r="W672" i="1"/>
  <c r="Y672" i="1" s="1"/>
  <c r="AA672" i="1" s="1"/>
  <c r="AC672" i="1" s="1"/>
  <c r="AE672" i="1" s="1"/>
  <c r="AG672" i="1" s="1"/>
  <c r="W671" i="1"/>
  <c r="Y671" i="1" s="1"/>
  <c r="AA671" i="1" s="1"/>
  <c r="AC671" i="1" s="1"/>
  <c r="AE671" i="1" s="1"/>
  <c r="AG671" i="1" s="1"/>
  <c r="X670" i="1"/>
  <c r="V670" i="1"/>
  <c r="W669" i="1"/>
  <c r="Y669" i="1" s="1"/>
  <c r="AA669" i="1" s="1"/>
  <c r="AC669" i="1" s="1"/>
  <c r="AE669" i="1" s="1"/>
  <c r="AG669" i="1" s="1"/>
  <c r="W668" i="1"/>
  <c r="Y668" i="1" s="1"/>
  <c r="AA668" i="1" s="1"/>
  <c r="AC668" i="1" s="1"/>
  <c r="AE668" i="1" s="1"/>
  <c r="AG668" i="1" s="1"/>
  <c r="W667" i="1"/>
  <c r="Y667" i="1" s="1"/>
  <c r="AA667" i="1" s="1"/>
  <c r="AC667" i="1" s="1"/>
  <c r="AE667" i="1" s="1"/>
  <c r="AG667" i="1" s="1"/>
  <c r="W666" i="1"/>
  <c r="Y666" i="1" s="1"/>
  <c r="AA666" i="1" s="1"/>
  <c r="AC666" i="1" s="1"/>
  <c r="AE666" i="1" s="1"/>
  <c r="AG666" i="1" s="1"/>
  <c r="W665" i="1"/>
  <c r="Y665" i="1" s="1"/>
  <c r="AA665" i="1" s="1"/>
  <c r="AC665" i="1" s="1"/>
  <c r="AE665" i="1" s="1"/>
  <c r="AG665" i="1" s="1"/>
  <c r="X664" i="1"/>
  <c r="V664" i="1"/>
  <c r="W646" i="1"/>
  <c r="Y646" i="1" s="1"/>
  <c r="AA646" i="1" s="1"/>
  <c r="AC646" i="1" s="1"/>
  <c r="AE646" i="1" s="1"/>
  <c r="AG646" i="1" s="1"/>
  <c r="W645" i="1"/>
  <c r="Y645" i="1" s="1"/>
  <c r="AA645" i="1" s="1"/>
  <c r="AC645" i="1" s="1"/>
  <c r="AE645" i="1" s="1"/>
  <c r="AG645" i="1" s="1"/>
  <c r="W644" i="1"/>
  <c r="Y644" i="1" s="1"/>
  <c r="AA644" i="1" s="1"/>
  <c r="AC644" i="1" s="1"/>
  <c r="AE644" i="1" s="1"/>
  <c r="AG644" i="1" s="1"/>
  <c r="W643" i="1"/>
  <c r="Y643" i="1" s="1"/>
  <c r="AA643" i="1" s="1"/>
  <c r="W642" i="1"/>
  <c r="Y642" i="1" s="1"/>
  <c r="AA642" i="1" s="1"/>
  <c r="AC642" i="1" s="1"/>
  <c r="AE642" i="1" s="1"/>
  <c r="AG642" i="1" s="1"/>
  <c r="W641" i="1"/>
  <c r="Y641" i="1" s="1"/>
  <c r="AA641" i="1" s="1"/>
  <c r="AC641" i="1" s="1"/>
  <c r="AE641" i="1" s="1"/>
  <c r="AG641" i="1" s="1"/>
  <c r="X640" i="1"/>
  <c r="V640" i="1"/>
  <c r="W639" i="1"/>
  <c r="Y639" i="1" s="1"/>
  <c r="AA639" i="1" s="1"/>
  <c r="AC639" i="1" s="1"/>
  <c r="AE639" i="1" s="1"/>
  <c r="AG639" i="1" s="1"/>
  <c r="W638" i="1"/>
  <c r="Y638" i="1" s="1"/>
  <c r="AA638" i="1" s="1"/>
  <c r="AC638" i="1" s="1"/>
  <c r="AE638" i="1" s="1"/>
  <c r="AG638" i="1" s="1"/>
  <c r="W637" i="1"/>
  <c r="Y637" i="1" s="1"/>
  <c r="AA637" i="1" s="1"/>
  <c r="AC637" i="1" s="1"/>
  <c r="AE637" i="1" s="1"/>
  <c r="AG637" i="1" s="1"/>
  <c r="W636" i="1"/>
  <c r="Y636" i="1" s="1"/>
  <c r="AA636" i="1" s="1"/>
  <c r="AC636" i="1" s="1"/>
  <c r="AE636" i="1" s="1"/>
  <c r="AG636" i="1" s="1"/>
  <c r="W635" i="1"/>
  <c r="Y635" i="1" s="1"/>
  <c r="AA635" i="1" s="1"/>
  <c r="AC635" i="1" s="1"/>
  <c r="AE635" i="1" s="1"/>
  <c r="AG635" i="1" s="1"/>
  <c r="X634" i="1"/>
  <c r="V634" i="1"/>
  <c r="W611" i="1"/>
  <c r="Y611" i="1" s="1"/>
  <c r="AA611" i="1" s="1"/>
  <c r="AC611" i="1" s="1"/>
  <c r="AE611" i="1" s="1"/>
  <c r="AG611" i="1" s="1"/>
  <c r="W610" i="1"/>
  <c r="Y610" i="1" s="1"/>
  <c r="AA610" i="1" s="1"/>
  <c r="AC610" i="1" s="1"/>
  <c r="AE610" i="1" s="1"/>
  <c r="AG610" i="1" s="1"/>
  <c r="W609" i="1"/>
  <c r="Y609" i="1" s="1"/>
  <c r="AA609" i="1" s="1"/>
  <c r="AC609" i="1" s="1"/>
  <c r="AE609" i="1" s="1"/>
  <c r="AG609" i="1" s="1"/>
  <c r="W608" i="1"/>
  <c r="Y608" i="1" s="1"/>
  <c r="AA608" i="1" s="1"/>
  <c r="AC608" i="1" s="1"/>
  <c r="AE608" i="1" s="1"/>
  <c r="AG608" i="1" s="1"/>
  <c r="W607" i="1"/>
  <c r="Y607" i="1" s="1"/>
  <c r="AA607" i="1" s="1"/>
  <c r="AC607" i="1" s="1"/>
  <c r="AE607" i="1" s="1"/>
  <c r="AG607" i="1" s="1"/>
  <c r="W606" i="1"/>
  <c r="Y606" i="1" s="1"/>
  <c r="AA606" i="1" s="1"/>
  <c r="AC606" i="1" s="1"/>
  <c r="AE606" i="1" s="1"/>
  <c r="AG606" i="1" s="1"/>
  <c r="X605" i="1"/>
  <c r="V605" i="1"/>
  <c r="W604" i="1"/>
  <c r="Y604" i="1" s="1"/>
  <c r="AA604" i="1" s="1"/>
  <c r="AC604" i="1" s="1"/>
  <c r="AE604" i="1" s="1"/>
  <c r="AG604" i="1" s="1"/>
  <c r="W603" i="1"/>
  <c r="Y603" i="1" s="1"/>
  <c r="AA603" i="1" s="1"/>
  <c r="AC603" i="1" s="1"/>
  <c r="AE603" i="1" s="1"/>
  <c r="AG603" i="1" s="1"/>
  <c r="W602" i="1"/>
  <c r="Y602" i="1" s="1"/>
  <c r="AA602" i="1" s="1"/>
  <c r="AC602" i="1" s="1"/>
  <c r="AE602" i="1" s="1"/>
  <c r="AG602" i="1" s="1"/>
  <c r="W601" i="1"/>
  <c r="Y601" i="1" s="1"/>
  <c r="AA601" i="1" s="1"/>
  <c r="AC601" i="1" s="1"/>
  <c r="AE601" i="1" s="1"/>
  <c r="AG601" i="1" s="1"/>
  <c r="W600" i="1"/>
  <c r="Y600" i="1" s="1"/>
  <c r="AA600" i="1" s="1"/>
  <c r="AC600" i="1" s="1"/>
  <c r="AE600" i="1" s="1"/>
  <c r="AG600" i="1" s="1"/>
  <c r="X599" i="1"/>
  <c r="V599" i="1"/>
  <c r="W595" i="1"/>
  <c r="Y595" i="1" s="1"/>
  <c r="AA595" i="1" s="1"/>
  <c r="AC595" i="1" s="1"/>
  <c r="AE595" i="1" s="1"/>
  <c r="AG595" i="1" s="1"/>
  <c r="W594" i="1"/>
  <c r="Y594" i="1" s="1"/>
  <c r="AA594" i="1" s="1"/>
  <c r="AC594" i="1" s="1"/>
  <c r="AE594" i="1" s="1"/>
  <c r="AG594" i="1" s="1"/>
  <c r="W593" i="1"/>
  <c r="Y593" i="1" s="1"/>
  <c r="AA593" i="1" s="1"/>
  <c r="AC593" i="1" s="1"/>
  <c r="AE593" i="1" s="1"/>
  <c r="AG593" i="1" s="1"/>
  <c r="W592" i="1"/>
  <c r="Y592" i="1" s="1"/>
  <c r="AA592" i="1" s="1"/>
  <c r="AC592" i="1" s="1"/>
  <c r="AE592" i="1" s="1"/>
  <c r="AG592" i="1" s="1"/>
  <c r="W591" i="1"/>
  <c r="Y591" i="1" s="1"/>
  <c r="AA591" i="1" s="1"/>
  <c r="AC591" i="1" s="1"/>
  <c r="AE591" i="1" s="1"/>
  <c r="AG591" i="1" s="1"/>
  <c r="W590" i="1"/>
  <c r="Y590" i="1" s="1"/>
  <c r="AA590" i="1" s="1"/>
  <c r="AC590" i="1" s="1"/>
  <c r="AE590" i="1" s="1"/>
  <c r="AG590" i="1" s="1"/>
  <c r="X589" i="1"/>
  <c r="V589" i="1"/>
  <c r="W588" i="1"/>
  <c r="Y588" i="1" s="1"/>
  <c r="AA588" i="1" s="1"/>
  <c r="AC588" i="1" s="1"/>
  <c r="AE588" i="1" s="1"/>
  <c r="AG588" i="1" s="1"/>
  <c r="W587" i="1"/>
  <c r="Y587" i="1" s="1"/>
  <c r="AA587" i="1" s="1"/>
  <c r="AC587" i="1" s="1"/>
  <c r="AE587" i="1" s="1"/>
  <c r="AG587" i="1" s="1"/>
  <c r="W586" i="1"/>
  <c r="Y586" i="1" s="1"/>
  <c r="AA586" i="1" s="1"/>
  <c r="AC586" i="1" s="1"/>
  <c r="AE586" i="1" s="1"/>
  <c r="AG586" i="1" s="1"/>
  <c r="W585" i="1"/>
  <c r="Y585" i="1" s="1"/>
  <c r="AA585" i="1" s="1"/>
  <c r="AC585" i="1" s="1"/>
  <c r="AE585" i="1" s="1"/>
  <c r="AG585" i="1" s="1"/>
  <c r="W584" i="1"/>
  <c r="Y584" i="1" s="1"/>
  <c r="AA584" i="1" s="1"/>
  <c r="AC584" i="1" s="1"/>
  <c r="AE584" i="1" s="1"/>
  <c r="AG584" i="1" s="1"/>
  <c r="X583" i="1"/>
  <c r="V583" i="1"/>
  <c r="W579" i="1"/>
  <c r="W578" i="1"/>
  <c r="W577" i="1"/>
  <c r="W576" i="1"/>
  <c r="W575" i="1"/>
  <c r="W574" i="1"/>
  <c r="X573" i="1"/>
  <c r="V573" i="1"/>
  <c r="W572" i="1"/>
  <c r="W571" i="1"/>
  <c r="W570" i="1"/>
  <c r="W569" i="1"/>
  <c r="W568" i="1"/>
  <c r="X567" i="1"/>
  <c r="V567" i="1"/>
  <c r="W563" i="1"/>
  <c r="Y563" i="1" s="1"/>
  <c r="AA563" i="1" s="1"/>
  <c r="AC563" i="1" s="1"/>
  <c r="AE563" i="1" s="1"/>
  <c r="W562" i="1"/>
  <c r="Y562" i="1" s="1"/>
  <c r="AA562" i="1" s="1"/>
  <c r="AC562" i="1" s="1"/>
  <c r="AE562" i="1" s="1"/>
  <c r="W561" i="1"/>
  <c r="Y561" i="1" s="1"/>
  <c r="AA561" i="1" s="1"/>
  <c r="AC561" i="1" s="1"/>
  <c r="AE561" i="1" s="1"/>
  <c r="W560" i="1"/>
  <c r="Y560" i="1" s="1"/>
  <c r="AA560" i="1" s="1"/>
  <c r="AC560" i="1" s="1"/>
  <c r="AE560" i="1" s="1"/>
  <c r="W559" i="1"/>
  <c r="Y559" i="1" s="1"/>
  <c r="AA559" i="1" s="1"/>
  <c r="AC559" i="1" s="1"/>
  <c r="AE559" i="1" s="1"/>
  <c r="W558" i="1"/>
  <c r="Y558" i="1" s="1"/>
  <c r="AA558" i="1" s="1"/>
  <c r="AC558" i="1" s="1"/>
  <c r="AE558" i="1" s="1"/>
  <c r="AE557" i="1" s="1"/>
  <c r="X557" i="1"/>
  <c r="V557" i="1"/>
  <c r="W556" i="1"/>
  <c r="Y556" i="1" s="1"/>
  <c r="AA556" i="1" s="1"/>
  <c r="AC556" i="1" s="1"/>
  <c r="AE556" i="1" s="1"/>
  <c r="W555" i="1"/>
  <c r="Y555" i="1" s="1"/>
  <c r="AA555" i="1" s="1"/>
  <c r="AC555" i="1" s="1"/>
  <c r="AE555" i="1" s="1"/>
  <c r="W554" i="1"/>
  <c r="Y554" i="1" s="1"/>
  <c r="AA554" i="1" s="1"/>
  <c r="AC554" i="1" s="1"/>
  <c r="AE554" i="1" s="1"/>
  <c r="W553" i="1"/>
  <c r="Y553" i="1" s="1"/>
  <c r="AA553" i="1" s="1"/>
  <c r="AC553" i="1" s="1"/>
  <c r="AE553" i="1" s="1"/>
  <c r="W552" i="1"/>
  <c r="Y552" i="1" s="1"/>
  <c r="AA552" i="1" s="1"/>
  <c r="AC552" i="1" s="1"/>
  <c r="AE552" i="1" s="1"/>
  <c r="X551" i="1"/>
  <c r="V551" i="1"/>
  <c r="W531" i="1"/>
  <c r="Y531" i="1" s="1"/>
  <c r="AA531" i="1" s="1"/>
  <c r="AC531" i="1" s="1"/>
  <c r="AE531" i="1" s="1"/>
  <c r="W530" i="1"/>
  <c r="Y530" i="1" s="1"/>
  <c r="AA530" i="1" s="1"/>
  <c r="AC530" i="1" s="1"/>
  <c r="AE530" i="1" s="1"/>
  <c r="W529" i="1"/>
  <c r="Y529" i="1" s="1"/>
  <c r="AA529" i="1" s="1"/>
  <c r="AC529" i="1" s="1"/>
  <c r="AE529" i="1" s="1"/>
  <c r="W528" i="1"/>
  <c r="Y528" i="1" s="1"/>
  <c r="AA528" i="1" s="1"/>
  <c r="AC528" i="1" s="1"/>
  <c r="AE528" i="1" s="1"/>
  <c r="W527" i="1"/>
  <c r="Y527" i="1" s="1"/>
  <c r="AA527" i="1" s="1"/>
  <c r="AC527" i="1" s="1"/>
  <c r="AE527" i="1" s="1"/>
  <c r="W526" i="1"/>
  <c r="Y526" i="1" s="1"/>
  <c r="AA526" i="1" s="1"/>
  <c r="AC526" i="1" s="1"/>
  <c r="AE526" i="1" s="1"/>
  <c r="X525" i="1"/>
  <c r="V525" i="1"/>
  <c r="W524" i="1"/>
  <c r="Y524" i="1" s="1"/>
  <c r="AA524" i="1" s="1"/>
  <c r="AC524" i="1" s="1"/>
  <c r="AE524" i="1" s="1"/>
  <c r="W523" i="1"/>
  <c r="Y523" i="1" s="1"/>
  <c r="AA523" i="1" s="1"/>
  <c r="AC523" i="1" s="1"/>
  <c r="AE523" i="1" s="1"/>
  <c r="W522" i="1"/>
  <c r="Y522" i="1" s="1"/>
  <c r="AA522" i="1" s="1"/>
  <c r="AC522" i="1" s="1"/>
  <c r="AE522" i="1" s="1"/>
  <c r="W521" i="1"/>
  <c r="Y521" i="1" s="1"/>
  <c r="AA521" i="1" s="1"/>
  <c r="AC521" i="1" s="1"/>
  <c r="AE521" i="1" s="1"/>
  <c r="W520" i="1"/>
  <c r="Y520" i="1" s="1"/>
  <c r="AA520" i="1" s="1"/>
  <c r="AC520" i="1" s="1"/>
  <c r="AE520" i="1" s="1"/>
  <c r="X519" i="1"/>
  <c r="V519" i="1"/>
  <c r="W515" i="1"/>
  <c r="Y515" i="1" s="1"/>
  <c r="AA515" i="1" s="1"/>
  <c r="AC515" i="1" s="1"/>
  <c r="AE515" i="1" s="1"/>
  <c r="W514" i="1"/>
  <c r="Y514" i="1" s="1"/>
  <c r="AA514" i="1" s="1"/>
  <c r="AC514" i="1" s="1"/>
  <c r="AE514" i="1" s="1"/>
  <c r="W513" i="1"/>
  <c r="Y513" i="1" s="1"/>
  <c r="AA513" i="1" s="1"/>
  <c r="AC513" i="1" s="1"/>
  <c r="AE513" i="1" s="1"/>
  <c r="W512" i="1"/>
  <c r="Y512" i="1" s="1"/>
  <c r="AA512" i="1" s="1"/>
  <c r="AC512" i="1" s="1"/>
  <c r="AE512" i="1" s="1"/>
  <c r="W511" i="1"/>
  <c r="Y511" i="1" s="1"/>
  <c r="AA511" i="1" s="1"/>
  <c r="AC511" i="1" s="1"/>
  <c r="AE511" i="1" s="1"/>
  <c r="W510" i="1"/>
  <c r="Y510" i="1" s="1"/>
  <c r="AA510" i="1" s="1"/>
  <c r="AC510" i="1" s="1"/>
  <c r="AE510" i="1" s="1"/>
  <c r="X509" i="1"/>
  <c r="V509" i="1"/>
  <c r="W508" i="1"/>
  <c r="Y508" i="1" s="1"/>
  <c r="AA508" i="1" s="1"/>
  <c r="AC508" i="1" s="1"/>
  <c r="AE508" i="1" s="1"/>
  <c r="W507" i="1"/>
  <c r="Y507" i="1" s="1"/>
  <c r="AA507" i="1" s="1"/>
  <c r="AC507" i="1" s="1"/>
  <c r="AE507" i="1" s="1"/>
  <c r="W506" i="1"/>
  <c r="Y506" i="1" s="1"/>
  <c r="AA506" i="1" s="1"/>
  <c r="AC506" i="1" s="1"/>
  <c r="AE506" i="1" s="1"/>
  <c r="W505" i="1"/>
  <c r="Y505" i="1" s="1"/>
  <c r="AA505" i="1" s="1"/>
  <c r="AC505" i="1" s="1"/>
  <c r="AE505" i="1" s="1"/>
  <c r="W504" i="1"/>
  <c r="Y504" i="1" s="1"/>
  <c r="AA504" i="1" s="1"/>
  <c r="AC504" i="1" s="1"/>
  <c r="AE504" i="1" s="1"/>
  <c r="X503" i="1"/>
  <c r="V503" i="1"/>
  <c r="W499" i="1"/>
  <c r="Y499" i="1" s="1"/>
  <c r="AA499" i="1" s="1"/>
  <c r="AC499" i="1" s="1"/>
  <c r="AE499" i="1" s="1"/>
  <c r="W498" i="1"/>
  <c r="Y498" i="1" s="1"/>
  <c r="AA498" i="1" s="1"/>
  <c r="AC498" i="1" s="1"/>
  <c r="AE498" i="1" s="1"/>
  <c r="W497" i="1"/>
  <c r="Y497" i="1" s="1"/>
  <c r="AA497" i="1" s="1"/>
  <c r="AC497" i="1" s="1"/>
  <c r="AE497" i="1" s="1"/>
  <c r="W496" i="1"/>
  <c r="Y496" i="1" s="1"/>
  <c r="AA496" i="1" s="1"/>
  <c r="AC496" i="1" s="1"/>
  <c r="AE496" i="1" s="1"/>
  <c r="W495" i="1"/>
  <c r="Y495" i="1" s="1"/>
  <c r="AA495" i="1" s="1"/>
  <c r="AC495" i="1" s="1"/>
  <c r="AE495" i="1" s="1"/>
  <c r="W494" i="1"/>
  <c r="Y494" i="1" s="1"/>
  <c r="AA494" i="1" s="1"/>
  <c r="AC494" i="1" s="1"/>
  <c r="AE494" i="1" s="1"/>
  <c r="X493" i="1"/>
  <c r="V493" i="1"/>
  <c r="W492" i="1"/>
  <c r="Y492" i="1" s="1"/>
  <c r="AA492" i="1" s="1"/>
  <c r="AC492" i="1" s="1"/>
  <c r="AE492" i="1" s="1"/>
  <c r="W491" i="1"/>
  <c r="Y491" i="1" s="1"/>
  <c r="AA491" i="1" s="1"/>
  <c r="AC491" i="1" s="1"/>
  <c r="AE491" i="1" s="1"/>
  <c r="W490" i="1"/>
  <c r="Y490" i="1" s="1"/>
  <c r="AA490" i="1" s="1"/>
  <c r="AC490" i="1" s="1"/>
  <c r="AE490" i="1" s="1"/>
  <c r="W489" i="1"/>
  <c r="Y489" i="1" s="1"/>
  <c r="AA489" i="1" s="1"/>
  <c r="AC489" i="1" s="1"/>
  <c r="AE489" i="1" s="1"/>
  <c r="W488" i="1"/>
  <c r="Y488" i="1" s="1"/>
  <c r="AA488" i="1" s="1"/>
  <c r="AC488" i="1" s="1"/>
  <c r="AE488" i="1" s="1"/>
  <c r="X487" i="1"/>
  <c r="V487" i="1"/>
  <c r="W483" i="1"/>
  <c r="Y483" i="1" s="1"/>
  <c r="AA483" i="1" s="1"/>
  <c r="AC483" i="1" s="1"/>
  <c r="AE483" i="1" s="1"/>
  <c r="W482" i="1"/>
  <c r="Y482" i="1" s="1"/>
  <c r="AA482" i="1" s="1"/>
  <c r="AC482" i="1" s="1"/>
  <c r="AE482" i="1" s="1"/>
  <c r="W481" i="1"/>
  <c r="Y481" i="1" s="1"/>
  <c r="AA481" i="1" s="1"/>
  <c r="AC481" i="1" s="1"/>
  <c r="AE481" i="1" s="1"/>
  <c r="W480" i="1"/>
  <c r="Y480" i="1" s="1"/>
  <c r="AA480" i="1" s="1"/>
  <c r="AC480" i="1" s="1"/>
  <c r="AE480" i="1" s="1"/>
  <c r="W479" i="1"/>
  <c r="Y479" i="1" s="1"/>
  <c r="AA479" i="1" s="1"/>
  <c r="AC479" i="1" s="1"/>
  <c r="AE479" i="1" s="1"/>
  <c r="W478" i="1"/>
  <c r="Y478" i="1" s="1"/>
  <c r="AA478" i="1" s="1"/>
  <c r="AC478" i="1" s="1"/>
  <c r="AE478" i="1" s="1"/>
  <c r="X477" i="1"/>
  <c r="V477" i="1"/>
  <c r="W476" i="1"/>
  <c r="Y476" i="1" s="1"/>
  <c r="AA476" i="1" s="1"/>
  <c r="AC476" i="1" s="1"/>
  <c r="AE476" i="1" s="1"/>
  <c r="W475" i="1"/>
  <c r="Y475" i="1" s="1"/>
  <c r="AA475" i="1" s="1"/>
  <c r="AC475" i="1" s="1"/>
  <c r="AE475" i="1" s="1"/>
  <c r="W474" i="1"/>
  <c r="Y474" i="1" s="1"/>
  <c r="AA474" i="1" s="1"/>
  <c r="AC474" i="1" s="1"/>
  <c r="AE474" i="1" s="1"/>
  <c r="W473" i="1"/>
  <c r="Y473" i="1" s="1"/>
  <c r="AA473" i="1" s="1"/>
  <c r="AC473" i="1" s="1"/>
  <c r="AE473" i="1" s="1"/>
  <c r="W472" i="1"/>
  <c r="Y472" i="1" s="1"/>
  <c r="AA472" i="1" s="1"/>
  <c r="AC472" i="1" s="1"/>
  <c r="AE472" i="1" s="1"/>
  <c r="X471" i="1"/>
  <c r="V471" i="1"/>
  <c r="W448" i="1"/>
  <c r="W447" i="1"/>
  <c r="W446" i="1"/>
  <c r="W445" i="1"/>
  <c r="W444" i="1"/>
  <c r="W443" i="1"/>
  <c r="X442" i="1"/>
  <c r="V442" i="1"/>
  <c r="W441" i="1"/>
  <c r="W440" i="1"/>
  <c r="W439" i="1"/>
  <c r="W438" i="1"/>
  <c r="W437" i="1"/>
  <c r="X436" i="1"/>
  <c r="V436" i="1"/>
  <c r="W416" i="1"/>
  <c r="Y416" i="1" s="1"/>
  <c r="AA416" i="1" s="1"/>
  <c r="AC416" i="1" s="1"/>
  <c r="AE416" i="1" s="1"/>
  <c r="W415" i="1"/>
  <c r="Y415" i="1" s="1"/>
  <c r="AA415" i="1" s="1"/>
  <c r="AC415" i="1" s="1"/>
  <c r="AE415" i="1" s="1"/>
  <c r="W414" i="1"/>
  <c r="Y414" i="1" s="1"/>
  <c r="AA414" i="1" s="1"/>
  <c r="AC414" i="1" s="1"/>
  <c r="AE414" i="1" s="1"/>
  <c r="W413" i="1"/>
  <c r="Y413" i="1" s="1"/>
  <c r="AA413" i="1" s="1"/>
  <c r="AC413" i="1" s="1"/>
  <c r="AE413" i="1" s="1"/>
  <c r="W412" i="1"/>
  <c r="Y412" i="1" s="1"/>
  <c r="AA412" i="1" s="1"/>
  <c r="AC412" i="1" s="1"/>
  <c r="AE412" i="1" s="1"/>
  <c r="W411" i="1"/>
  <c r="Y411" i="1" s="1"/>
  <c r="AA411" i="1" s="1"/>
  <c r="AC411" i="1" s="1"/>
  <c r="AE411" i="1" s="1"/>
  <c r="X410" i="1"/>
  <c r="V410" i="1"/>
  <c r="W409" i="1"/>
  <c r="Y409" i="1" s="1"/>
  <c r="AA409" i="1" s="1"/>
  <c r="AC409" i="1" s="1"/>
  <c r="AE409" i="1" s="1"/>
  <c r="W408" i="1"/>
  <c r="Y408" i="1" s="1"/>
  <c r="AA408" i="1" s="1"/>
  <c r="AC408" i="1" s="1"/>
  <c r="AE408" i="1" s="1"/>
  <c r="W407" i="1"/>
  <c r="Y407" i="1" s="1"/>
  <c r="AA407" i="1" s="1"/>
  <c r="AC407" i="1" s="1"/>
  <c r="AE407" i="1" s="1"/>
  <c r="W406" i="1"/>
  <c r="Y406" i="1" s="1"/>
  <c r="AA406" i="1" s="1"/>
  <c r="AC406" i="1" s="1"/>
  <c r="AE406" i="1" s="1"/>
  <c r="W405" i="1"/>
  <c r="Y405" i="1" s="1"/>
  <c r="X404" i="1"/>
  <c r="V404" i="1"/>
  <c r="W400" i="1"/>
  <c r="Y400" i="1" s="1"/>
  <c r="AA400" i="1" s="1"/>
  <c r="AC400" i="1" s="1"/>
  <c r="AE400" i="1" s="1"/>
  <c r="W399" i="1"/>
  <c r="Y399" i="1" s="1"/>
  <c r="AA399" i="1" s="1"/>
  <c r="AC399" i="1" s="1"/>
  <c r="AE399" i="1" s="1"/>
  <c r="W398" i="1"/>
  <c r="Y398" i="1" s="1"/>
  <c r="AA398" i="1" s="1"/>
  <c r="AC398" i="1" s="1"/>
  <c r="AE398" i="1" s="1"/>
  <c r="W397" i="1"/>
  <c r="Y397" i="1" s="1"/>
  <c r="AA397" i="1" s="1"/>
  <c r="AC397" i="1" s="1"/>
  <c r="AE397" i="1" s="1"/>
  <c r="W396" i="1"/>
  <c r="Y396" i="1" s="1"/>
  <c r="AA396" i="1" s="1"/>
  <c r="AC396" i="1" s="1"/>
  <c r="AE396" i="1" s="1"/>
  <c r="W395" i="1"/>
  <c r="Y395" i="1" s="1"/>
  <c r="AA395" i="1" s="1"/>
  <c r="AC395" i="1" s="1"/>
  <c r="AE395" i="1" s="1"/>
  <c r="X394" i="1"/>
  <c r="V394" i="1"/>
  <c r="W393" i="1"/>
  <c r="Y393" i="1" s="1"/>
  <c r="AA393" i="1" s="1"/>
  <c r="AC393" i="1" s="1"/>
  <c r="AE393" i="1" s="1"/>
  <c r="W392" i="1"/>
  <c r="Y392" i="1" s="1"/>
  <c r="AA392" i="1" s="1"/>
  <c r="AC392" i="1" s="1"/>
  <c r="AE392" i="1" s="1"/>
  <c r="W391" i="1"/>
  <c r="Y391" i="1" s="1"/>
  <c r="AA391" i="1" s="1"/>
  <c r="AC391" i="1" s="1"/>
  <c r="AE391" i="1" s="1"/>
  <c r="W390" i="1"/>
  <c r="Y390" i="1" s="1"/>
  <c r="AA390" i="1" s="1"/>
  <c r="AC390" i="1" s="1"/>
  <c r="AE390" i="1" s="1"/>
  <c r="W389" i="1"/>
  <c r="Y389" i="1" s="1"/>
  <c r="AA389" i="1" s="1"/>
  <c r="AC389" i="1" s="1"/>
  <c r="AE389" i="1" s="1"/>
  <c r="X388" i="1"/>
  <c r="V388" i="1"/>
  <c r="W384" i="1"/>
  <c r="Y384" i="1" s="1"/>
  <c r="AA384" i="1" s="1"/>
  <c r="AC384" i="1" s="1"/>
  <c r="AE384" i="1" s="1"/>
  <c r="W383" i="1"/>
  <c r="Y383" i="1" s="1"/>
  <c r="AA383" i="1" s="1"/>
  <c r="AC383" i="1" s="1"/>
  <c r="AE383" i="1" s="1"/>
  <c r="W382" i="1"/>
  <c r="Y382" i="1" s="1"/>
  <c r="AA382" i="1" s="1"/>
  <c r="AC382" i="1" s="1"/>
  <c r="AE382" i="1" s="1"/>
  <c r="W381" i="1"/>
  <c r="Y381" i="1" s="1"/>
  <c r="AA381" i="1" s="1"/>
  <c r="AC381" i="1" s="1"/>
  <c r="AE381" i="1" s="1"/>
  <c r="W380" i="1"/>
  <c r="Y380" i="1" s="1"/>
  <c r="AA380" i="1" s="1"/>
  <c r="AC380" i="1" s="1"/>
  <c r="AE380" i="1" s="1"/>
  <c r="W379" i="1"/>
  <c r="Y379" i="1" s="1"/>
  <c r="AA379" i="1" s="1"/>
  <c r="AC379" i="1" s="1"/>
  <c r="AE379" i="1" s="1"/>
  <c r="X378" i="1"/>
  <c r="V378" i="1"/>
  <c r="W377" i="1"/>
  <c r="Y377" i="1" s="1"/>
  <c r="AA377" i="1" s="1"/>
  <c r="AC377" i="1" s="1"/>
  <c r="AE377" i="1" s="1"/>
  <c r="W376" i="1"/>
  <c r="Y376" i="1" s="1"/>
  <c r="AA376" i="1" s="1"/>
  <c r="AC376" i="1" s="1"/>
  <c r="AE376" i="1" s="1"/>
  <c r="W375" i="1"/>
  <c r="Y375" i="1" s="1"/>
  <c r="AA375" i="1" s="1"/>
  <c r="AC375" i="1" s="1"/>
  <c r="AE375" i="1" s="1"/>
  <c r="W374" i="1"/>
  <c r="Y374" i="1" s="1"/>
  <c r="AA374" i="1" s="1"/>
  <c r="AC374" i="1" s="1"/>
  <c r="AE374" i="1" s="1"/>
  <c r="W373" i="1"/>
  <c r="Y373" i="1" s="1"/>
  <c r="AA373" i="1" s="1"/>
  <c r="AC373" i="1" s="1"/>
  <c r="AE373" i="1" s="1"/>
  <c r="X372" i="1"/>
  <c r="V372" i="1"/>
  <c r="W368" i="1"/>
  <c r="Y368" i="1" s="1"/>
  <c r="AA368" i="1" s="1"/>
  <c r="AC368" i="1" s="1"/>
  <c r="AE368" i="1" s="1"/>
  <c r="W367" i="1"/>
  <c r="Y367" i="1" s="1"/>
  <c r="AA367" i="1" s="1"/>
  <c r="AC367" i="1" s="1"/>
  <c r="AE367" i="1" s="1"/>
  <c r="W366" i="1"/>
  <c r="Y366" i="1" s="1"/>
  <c r="AA366" i="1" s="1"/>
  <c r="AC366" i="1" s="1"/>
  <c r="AE366" i="1" s="1"/>
  <c r="W365" i="1"/>
  <c r="Y365" i="1" s="1"/>
  <c r="AA365" i="1" s="1"/>
  <c r="AC365" i="1" s="1"/>
  <c r="AE365" i="1" s="1"/>
  <c r="W364" i="1"/>
  <c r="Y364" i="1" s="1"/>
  <c r="AA364" i="1" s="1"/>
  <c r="AC364" i="1" s="1"/>
  <c r="AE364" i="1" s="1"/>
  <c r="W363" i="1"/>
  <c r="Y363" i="1" s="1"/>
  <c r="AA363" i="1" s="1"/>
  <c r="AC363" i="1" s="1"/>
  <c r="AE363" i="1" s="1"/>
  <c r="X362" i="1"/>
  <c r="V362" i="1"/>
  <c r="W361" i="1"/>
  <c r="Y361" i="1" s="1"/>
  <c r="AA361" i="1" s="1"/>
  <c r="AC361" i="1" s="1"/>
  <c r="AE361" i="1" s="1"/>
  <c r="W360" i="1"/>
  <c r="Y360" i="1" s="1"/>
  <c r="AA360" i="1" s="1"/>
  <c r="AC360" i="1" s="1"/>
  <c r="AE360" i="1" s="1"/>
  <c r="W359" i="1"/>
  <c r="Y359" i="1" s="1"/>
  <c r="AA359" i="1" s="1"/>
  <c r="AC359" i="1" s="1"/>
  <c r="AE359" i="1" s="1"/>
  <c r="W358" i="1"/>
  <c r="Y358" i="1" s="1"/>
  <c r="AA358" i="1" s="1"/>
  <c r="AC358" i="1" s="1"/>
  <c r="AE358" i="1" s="1"/>
  <c r="W357" i="1"/>
  <c r="Y357" i="1" s="1"/>
  <c r="AA357" i="1" s="1"/>
  <c r="AC357" i="1" s="1"/>
  <c r="AE357" i="1" s="1"/>
  <c r="X356" i="1"/>
  <c r="V356" i="1"/>
  <c r="W304" i="1"/>
  <c r="Y304" i="1" s="1"/>
  <c r="AA304" i="1" s="1"/>
  <c r="AC304" i="1" s="1"/>
  <c r="AE304" i="1" s="1"/>
  <c r="W303" i="1"/>
  <c r="Y303" i="1" s="1"/>
  <c r="AA303" i="1" s="1"/>
  <c r="AC303" i="1" s="1"/>
  <c r="AE303" i="1" s="1"/>
  <c r="W302" i="1"/>
  <c r="Y302" i="1" s="1"/>
  <c r="AA302" i="1" s="1"/>
  <c r="AC302" i="1" s="1"/>
  <c r="AE302" i="1" s="1"/>
  <c r="W301" i="1"/>
  <c r="Y301" i="1" s="1"/>
  <c r="AA301" i="1" s="1"/>
  <c r="W300" i="1"/>
  <c r="Y300" i="1" s="1"/>
  <c r="AA300" i="1" s="1"/>
  <c r="AC300" i="1" s="1"/>
  <c r="AE300" i="1" s="1"/>
  <c r="W299" i="1"/>
  <c r="Y299" i="1" s="1"/>
  <c r="AA299" i="1" s="1"/>
  <c r="AC299" i="1" s="1"/>
  <c r="AE299" i="1" s="1"/>
  <c r="X298" i="1"/>
  <c r="V298" i="1"/>
  <c r="W297" i="1"/>
  <c r="Y297" i="1" s="1"/>
  <c r="AA297" i="1" s="1"/>
  <c r="AC297" i="1" s="1"/>
  <c r="AE297" i="1" s="1"/>
  <c r="W296" i="1"/>
  <c r="Y296" i="1" s="1"/>
  <c r="AA296" i="1" s="1"/>
  <c r="AC296" i="1" s="1"/>
  <c r="AE296" i="1" s="1"/>
  <c r="W295" i="1"/>
  <c r="Y295" i="1" s="1"/>
  <c r="AA295" i="1" s="1"/>
  <c r="AC295" i="1" s="1"/>
  <c r="AE295" i="1" s="1"/>
  <c r="W294" i="1"/>
  <c r="Y294" i="1" s="1"/>
  <c r="AA294" i="1" s="1"/>
  <c r="AC294" i="1" s="1"/>
  <c r="AE294" i="1" s="1"/>
  <c r="W293" i="1"/>
  <c r="Y293" i="1" s="1"/>
  <c r="AA293" i="1" s="1"/>
  <c r="AC293" i="1" s="1"/>
  <c r="AE293" i="1" s="1"/>
  <c r="X292" i="1"/>
  <c r="V292" i="1"/>
  <c r="W288" i="1"/>
  <c r="Y288" i="1" s="1"/>
  <c r="AA288" i="1" s="1"/>
  <c r="AC288" i="1" s="1"/>
  <c r="AE288" i="1" s="1"/>
  <c r="W287" i="1"/>
  <c r="Y287" i="1" s="1"/>
  <c r="AA287" i="1" s="1"/>
  <c r="AC287" i="1" s="1"/>
  <c r="AE287" i="1" s="1"/>
  <c r="W286" i="1"/>
  <c r="Y286" i="1" s="1"/>
  <c r="AA286" i="1" s="1"/>
  <c r="AC286" i="1" s="1"/>
  <c r="AE286" i="1" s="1"/>
  <c r="W285" i="1"/>
  <c r="Y285" i="1" s="1"/>
  <c r="AA285" i="1" s="1"/>
  <c r="AC285" i="1" s="1"/>
  <c r="AE285" i="1" s="1"/>
  <c r="W284" i="1"/>
  <c r="Y284" i="1" s="1"/>
  <c r="AA284" i="1" s="1"/>
  <c r="AC284" i="1" s="1"/>
  <c r="AE284" i="1" s="1"/>
  <c r="W283" i="1"/>
  <c r="Y283" i="1" s="1"/>
  <c r="AA283" i="1" s="1"/>
  <c r="AC283" i="1" s="1"/>
  <c r="AE283" i="1" s="1"/>
  <c r="X282" i="1"/>
  <c r="V282" i="1"/>
  <c r="W281" i="1"/>
  <c r="Y281" i="1" s="1"/>
  <c r="AA281" i="1" s="1"/>
  <c r="AC281" i="1" s="1"/>
  <c r="AE281" i="1" s="1"/>
  <c r="W280" i="1"/>
  <c r="Y280" i="1" s="1"/>
  <c r="AA280" i="1" s="1"/>
  <c r="AC280" i="1" s="1"/>
  <c r="AE280" i="1" s="1"/>
  <c r="W279" i="1"/>
  <c r="Y279" i="1" s="1"/>
  <c r="AA279" i="1" s="1"/>
  <c r="AC279" i="1" s="1"/>
  <c r="AE279" i="1" s="1"/>
  <c r="W278" i="1"/>
  <c r="Y278" i="1" s="1"/>
  <c r="AA278" i="1" s="1"/>
  <c r="AC278" i="1" s="1"/>
  <c r="AE278" i="1" s="1"/>
  <c r="W277" i="1"/>
  <c r="Y277" i="1" s="1"/>
  <c r="AA277" i="1" s="1"/>
  <c r="AC277" i="1" s="1"/>
  <c r="AE277" i="1" s="1"/>
  <c r="X276" i="1"/>
  <c r="V276" i="1"/>
  <c r="W272" i="1"/>
  <c r="Y272" i="1" s="1"/>
  <c r="AA272" i="1" s="1"/>
  <c r="AC272" i="1" s="1"/>
  <c r="AE272" i="1" s="1"/>
  <c r="W271" i="1"/>
  <c r="Y271" i="1" s="1"/>
  <c r="AA271" i="1" s="1"/>
  <c r="AC271" i="1" s="1"/>
  <c r="AE271" i="1" s="1"/>
  <c r="W270" i="1"/>
  <c r="Y270" i="1" s="1"/>
  <c r="AA270" i="1" s="1"/>
  <c r="AC270" i="1" s="1"/>
  <c r="AE270" i="1" s="1"/>
  <c r="W269" i="1"/>
  <c r="Y269" i="1" s="1"/>
  <c r="AA269" i="1" s="1"/>
  <c r="AC269" i="1" s="1"/>
  <c r="AE269" i="1" s="1"/>
  <c r="W268" i="1"/>
  <c r="Y268" i="1" s="1"/>
  <c r="AA268" i="1" s="1"/>
  <c r="AC268" i="1" s="1"/>
  <c r="AE268" i="1" s="1"/>
  <c r="W267" i="1"/>
  <c r="Y267" i="1" s="1"/>
  <c r="AA267" i="1" s="1"/>
  <c r="AC267" i="1" s="1"/>
  <c r="AE267" i="1" s="1"/>
  <c r="X266" i="1"/>
  <c r="V266" i="1"/>
  <c r="W265" i="1"/>
  <c r="Y265" i="1" s="1"/>
  <c r="AA265" i="1" s="1"/>
  <c r="AC265" i="1" s="1"/>
  <c r="AE265" i="1" s="1"/>
  <c r="W264" i="1"/>
  <c r="Y264" i="1" s="1"/>
  <c r="AA264" i="1" s="1"/>
  <c r="AC264" i="1" s="1"/>
  <c r="AE264" i="1" s="1"/>
  <c r="W263" i="1"/>
  <c r="Y263" i="1" s="1"/>
  <c r="AA263" i="1" s="1"/>
  <c r="AC263" i="1" s="1"/>
  <c r="AE263" i="1" s="1"/>
  <c r="W262" i="1"/>
  <c r="Y262" i="1" s="1"/>
  <c r="AA262" i="1" s="1"/>
  <c r="AC262" i="1" s="1"/>
  <c r="AE262" i="1" s="1"/>
  <c r="W261" i="1"/>
  <c r="Y261" i="1" s="1"/>
  <c r="AA261" i="1" s="1"/>
  <c r="AC261" i="1" s="1"/>
  <c r="AE261" i="1" s="1"/>
  <c r="X260" i="1"/>
  <c r="V260" i="1"/>
  <c r="W256" i="1"/>
  <c r="Y256" i="1" s="1"/>
  <c r="AA256" i="1" s="1"/>
  <c r="AC256" i="1" s="1"/>
  <c r="AE256" i="1" s="1"/>
  <c r="W255" i="1"/>
  <c r="Y255" i="1" s="1"/>
  <c r="AA255" i="1" s="1"/>
  <c r="AC255" i="1" s="1"/>
  <c r="AE255" i="1" s="1"/>
  <c r="W254" i="1"/>
  <c r="Y254" i="1" s="1"/>
  <c r="AA254" i="1" s="1"/>
  <c r="AC254" i="1" s="1"/>
  <c r="AE254" i="1" s="1"/>
  <c r="W253" i="1"/>
  <c r="Y253" i="1" s="1"/>
  <c r="AA253" i="1" s="1"/>
  <c r="AC253" i="1" s="1"/>
  <c r="AE253" i="1" s="1"/>
  <c r="W252" i="1"/>
  <c r="Y252" i="1" s="1"/>
  <c r="AA252" i="1" s="1"/>
  <c r="AC252" i="1" s="1"/>
  <c r="AE252" i="1" s="1"/>
  <c r="W251" i="1"/>
  <c r="Y251" i="1" s="1"/>
  <c r="AA251" i="1" s="1"/>
  <c r="AC251" i="1" s="1"/>
  <c r="AE251" i="1" s="1"/>
  <c r="X250" i="1"/>
  <c r="V250" i="1"/>
  <c r="W249" i="1"/>
  <c r="Y249" i="1" s="1"/>
  <c r="AA249" i="1" s="1"/>
  <c r="AC249" i="1" s="1"/>
  <c r="AE249" i="1" s="1"/>
  <c r="W248" i="1"/>
  <c r="Y248" i="1" s="1"/>
  <c r="AA248" i="1" s="1"/>
  <c r="AC248" i="1" s="1"/>
  <c r="AE248" i="1" s="1"/>
  <c r="W247" i="1"/>
  <c r="Y247" i="1" s="1"/>
  <c r="AA247" i="1" s="1"/>
  <c r="AC247" i="1" s="1"/>
  <c r="AE247" i="1" s="1"/>
  <c r="W246" i="1"/>
  <c r="Y246" i="1" s="1"/>
  <c r="AA246" i="1" s="1"/>
  <c r="AC246" i="1" s="1"/>
  <c r="AE246" i="1" s="1"/>
  <c r="W245" i="1"/>
  <c r="Y245" i="1" s="1"/>
  <c r="AA245" i="1" s="1"/>
  <c r="AC245" i="1" s="1"/>
  <c r="AE245" i="1" s="1"/>
  <c r="X244" i="1"/>
  <c r="V244" i="1"/>
  <c r="W165" i="1"/>
  <c r="Y165" i="1" s="1"/>
  <c r="AA165" i="1" s="1"/>
  <c r="AC165" i="1" s="1"/>
  <c r="AE165" i="1" s="1"/>
  <c r="W164" i="1"/>
  <c r="Y164" i="1" s="1"/>
  <c r="AA164" i="1" s="1"/>
  <c r="AC164" i="1" s="1"/>
  <c r="AE164" i="1" s="1"/>
  <c r="W163" i="1"/>
  <c r="Y163" i="1" s="1"/>
  <c r="AA163" i="1" s="1"/>
  <c r="AC163" i="1" s="1"/>
  <c r="AE163" i="1" s="1"/>
  <c r="W162" i="1"/>
  <c r="Y162" i="1" s="1"/>
  <c r="AA162" i="1" s="1"/>
  <c r="AC162" i="1" s="1"/>
  <c r="AE162" i="1" s="1"/>
  <c r="W161" i="1"/>
  <c r="Y161" i="1" s="1"/>
  <c r="AA161" i="1" s="1"/>
  <c r="AC161" i="1" s="1"/>
  <c r="AE161" i="1" s="1"/>
  <c r="W160" i="1"/>
  <c r="Y160" i="1" s="1"/>
  <c r="AA160" i="1" s="1"/>
  <c r="AC160" i="1" s="1"/>
  <c r="AE160" i="1" s="1"/>
  <c r="X159" i="1"/>
  <c r="V159" i="1"/>
  <c r="W158" i="1"/>
  <c r="Y158" i="1" s="1"/>
  <c r="AA158" i="1" s="1"/>
  <c r="AC158" i="1" s="1"/>
  <c r="AE158" i="1" s="1"/>
  <c r="W157" i="1"/>
  <c r="Y157" i="1" s="1"/>
  <c r="AA157" i="1" s="1"/>
  <c r="AC157" i="1" s="1"/>
  <c r="AE157" i="1" s="1"/>
  <c r="W156" i="1"/>
  <c r="Y156" i="1" s="1"/>
  <c r="AA156" i="1" s="1"/>
  <c r="AC156" i="1" s="1"/>
  <c r="AE156" i="1" s="1"/>
  <c r="W155" i="1"/>
  <c r="Y155" i="1" s="1"/>
  <c r="AA155" i="1" s="1"/>
  <c r="AC155" i="1" s="1"/>
  <c r="AE155" i="1" s="1"/>
  <c r="W154" i="1"/>
  <c r="Y154" i="1" s="1"/>
  <c r="AA154" i="1" s="1"/>
  <c r="AC154" i="1" s="1"/>
  <c r="AE154" i="1" s="1"/>
  <c r="X153" i="1"/>
  <c r="V153" i="1"/>
  <c r="W149" i="1"/>
  <c r="Y149" i="1" s="1"/>
  <c r="AA149" i="1" s="1"/>
  <c r="AC149" i="1" s="1"/>
  <c r="AE149" i="1" s="1"/>
  <c r="AG149" i="1" s="1"/>
  <c r="W148" i="1"/>
  <c r="Y148" i="1" s="1"/>
  <c r="AA148" i="1" s="1"/>
  <c r="AC148" i="1" s="1"/>
  <c r="AE148" i="1" s="1"/>
  <c r="AG148" i="1" s="1"/>
  <c r="W147" i="1"/>
  <c r="Y147" i="1" s="1"/>
  <c r="AA147" i="1" s="1"/>
  <c r="AC147" i="1" s="1"/>
  <c r="AE147" i="1" s="1"/>
  <c r="AG147" i="1" s="1"/>
  <c r="W146" i="1"/>
  <c r="Y146" i="1" s="1"/>
  <c r="AA146" i="1" s="1"/>
  <c r="AC146" i="1" s="1"/>
  <c r="AE146" i="1" s="1"/>
  <c r="AG146" i="1" s="1"/>
  <c r="W145" i="1"/>
  <c r="Y145" i="1" s="1"/>
  <c r="AA145" i="1" s="1"/>
  <c r="AC145" i="1" s="1"/>
  <c r="AE145" i="1" s="1"/>
  <c r="AG145" i="1" s="1"/>
  <c r="W144" i="1"/>
  <c r="Y144" i="1" s="1"/>
  <c r="AA144" i="1" s="1"/>
  <c r="AC144" i="1" s="1"/>
  <c r="AE144" i="1" s="1"/>
  <c r="AG144" i="1" s="1"/>
  <c r="X143" i="1"/>
  <c r="V143" i="1"/>
  <c r="W142" i="1"/>
  <c r="Y142" i="1" s="1"/>
  <c r="AA142" i="1" s="1"/>
  <c r="AC142" i="1" s="1"/>
  <c r="AE142" i="1" s="1"/>
  <c r="AG142" i="1" s="1"/>
  <c r="W141" i="1"/>
  <c r="Y141" i="1" s="1"/>
  <c r="AA141" i="1" s="1"/>
  <c r="AC141" i="1" s="1"/>
  <c r="AE141" i="1" s="1"/>
  <c r="AG141" i="1" s="1"/>
  <c r="W140" i="1"/>
  <c r="Y140" i="1" s="1"/>
  <c r="AA140" i="1" s="1"/>
  <c r="AC140" i="1" s="1"/>
  <c r="AE140" i="1" s="1"/>
  <c r="AG140" i="1" s="1"/>
  <c r="W139" i="1"/>
  <c r="Y139" i="1" s="1"/>
  <c r="AA139" i="1" s="1"/>
  <c r="AC139" i="1" s="1"/>
  <c r="AE139" i="1" s="1"/>
  <c r="AG139" i="1" s="1"/>
  <c r="W138" i="1"/>
  <c r="Y138" i="1" s="1"/>
  <c r="AA138" i="1" s="1"/>
  <c r="AC138" i="1" s="1"/>
  <c r="AE138" i="1" s="1"/>
  <c r="AG138" i="1" s="1"/>
  <c r="X137" i="1"/>
  <c r="V137" i="1"/>
  <c r="W117" i="1"/>
  <c r="Y117" i="1" s="1"/>
  <c r="AA117" i="1" s="1"/>
  <c r="AC117" i="1" s="1"/>
  <c r="AE117" i="1" s="1"/>
  <c r="W116" i="1"/>
  <c r="Y116" i="1" s="1"/>
  <c r="AA116" i="1" s="1"/>
  <c r="AC116" i="1" s="1"/>
  <c r="AE116" i="1" s="1"/>
  <c r="W115" i="1"/>
  <c r="Y115" i="1" s="1"/>
  <c r="AA115" i="1" s="1"/>
  <c r="AC115" i="1" s="1"/>
  <c r="AE115" i="1" s="1"/>
  <c r="W114" i="1"/>
  <c r="W113" i="1"/>
  <c r="Y113" i="1" s="1"/>
  <c r="AA113" i="1" s="1"/>
  <c r="AC113" i="1" s="1"/>
  <c r="AE113" i="1" s="1"/>
  <c r="W112" i="1"/>
  <c r="Y112" i="1" s="1"/>
  <c r="AA112" i="1" s="1"/>
  <c r="AC112" i="1" s="1"/>
  <c r="AE112" i="1" s="1"/>
  <c r="X111" i="1"/>
  <c r="V111" i="1"/>
  <c r="W110" i="1"/>
  <c r="Y110" i="1" s="1"/>
  <c r="AA110" i="1" s="1"/>
  <c r="AC110" i="1" s="1"/>
  <c r="AE110" i="1" s="1"/>
  <c r="W109" i="1"/>
  <c r="Y109" i="1" s="1"/>
  <c r="AA109" i="1" s="1"/>
  <c r="AC109" i="1" s="1"/>
  <c r="AE109" i="1" s="1"/>
  <c r="W108" i="1"/>
  <c r="W107" i="1"/>
  <c r="Y107" i="1" s="1"/>
  <c r="AA107" i="1" s="1"/>
  <c r="AC107" i="1" s="1"/>
  <c r="AE107" i="1" s="1"/>
  <c r="W106" i="1"/>
  <c r="Y106" i="1" s="1"/>
  <c r="X105" i="1"/>
  <c r="V105" i="1"/>
  <c r="W101" i="1"/>
  <c r="Y101" i="1" s="1"/>
  <c r="AA101" i="1" s="1"/>
  <c r="AC101" i="1" s="1"/>
  <c r="AE101" i="1" s="1"/>
  <c r="AG101" i="1" s="1"/>
  <c r="W100" i="1"/>
  <c r="Y100" i="1" s="1"/>
  <c r="AA100" i="1" s="1"/>
  <c r="AC100" i="1" s="1"/>
  <c r="AE100" i="1" s="1"/>
  <c r="AG100" i="1" s="1"/>
  <c r="W99" i="1"/>
  <c r="Y99" i="1" s="1"/>
  <c r="AA99" i="1" s="1"/>
  <c r="AC99" i="1" s="1"/>
  <c r="AE99" i="1" s="1"/>
  <c r="AG99" i="1" s="1"/>
  <c r="W98" i="1"/>
  <c r="Y98" i="1" s="1"/>
  <c r="AA98" i="1" s="1"/>
  <c r="AC98" i="1" s="1"/>
  <c r="AE98" i="1" s="1"/>
  <c r="AG98" i="1" s="1"/>
  <c r="W97" i="1"/>
  <c r="Y97" i="1" s="1"/>
  <c r="AA97" i="1" s="1"/>
  <c r="AC97" i="1" s="1"/>
  <c r="AE97" i="1" s="1"/>
  <c r="AG97" i="1" s="1"/>
  <c r="W96" i="1"/>
  <c r="Y96" i="1" s="1"/>
  <c r="AA96" i="1" s="1"/>
  <c r="AC96" i="1" s="1"/>
  <c r="AE96" i="1" s="1"/>
  <c r="AG96" i="1" s="1"/>
  <c r="AG95" i="1" s="1"/>
  <c r="X95" i="1"/>
  <c r="V95" i="1"/>
  <c r="W94" i="1"/>
  <c r="Y94" i="1" s="1"/>
  <c r="AA94" i="1" s="1"/>
  <c r="AC94" i="1" s="1"/>
  <c r="AE94" i="1" s="1"/>
  <c r="AG94" i="1" s="1"/>
  <c r="W93" i="1"/>
  <c r="Y93" i="1" s="1"/>
  <c r="AA93" i="1" s="1"/>
  <c r="AC93" i="1" s="1"/>
  <c r="AE93" i="1" s="1"/>
  <c r="AG93" i="1" s="1"/>
  <c r="W92" i="1"/>
  <c r="Y92" i="1" s="1"/>
  <c r="AA92" i="1" s="1"/>
  <c r="AC92" i="1" s="1"/>
  <c r="AE92" i="1" s="1"/>
  <c r="AG92" i="1" s="1"/>
  <c r="W91" i="1"/>
  <c r="Y91" i="1" s="1"/>
  <c r="AA91" i="1" s="1"/>
  <c r="AC91" i="1" s="1"/>
  <c r="AE91" i="1" s="1"/>
  <c r="AG91" i="1" s="1"/>
  <c r="W90" i="1"/>
  <c r="Y90" i="1" s="1"/>
  <c r="AA90" i="1" s="1"/>
  <c r="AC90" i="1" s="1"/>
  <c r="AE90" i="1" s="1"/>
  <c r="AG90" i="1" s="1"/>
  <c r="AG89" i="1" s="1"/>
  <c r="X89" i="1"/>
  <c r="V89" i="1"/>
  <c r="W85" i="1"/>
  <c r="Y85" i="1" s="1"/>
  <c r="AA85" i="1" s="1"/>
  <c r="AC85" i="1" s="1"/>
  <c r="AE85" i="1" s="1"/>
  <c r="AG85" i="1" s="1"/>
  <c r="W84" i="1"/>
  <c r="Y84" i="1" s="1"/>
  <c r="AA84" i="1" s="1"/>
  <c r="AC84" i="1" s="1"/>
  <c r="AE84" i="1" s="1"/>
  <c r="AG84" i="1" s="1"/>
  <c r="W83" i="1"/>
  <c r="Y83" i="1" s="1"/>
  <c r="AA83" i="1" s="1"/>
  <c r="AC83" i="1" s="1"/>
  <c r="AE83" i="1" s="1"/>
  <c r="AG83" i="1" s="1"/>
  <c r="W82" i="1"/>
  <c r="Y82" i="1" s="1"/>
  <c r="AA82" i="1" s="1"/>
  <c r="AC82" i="1" s="1"/>
  <c r="AE82" i="1" s="1"/>
  <c r="AG82" i="1" s="1"/>
  <c r="W81" i="1"/>
  <c r="Y81" i="1" s="1"/>
  <c r="AA81" i="1" s="1"/>
  <c r="AC81" i="1" s="1"/>
  <c r="AE81" i="1" s="1"/>
  <c r="AG81" i="1" s="1"/>
  <c r="W80" i="1"/>
  <c r="Y80" i="1" s="1"/>
  <c r="AA80" i="1" s="1"/>
  <c r="AC80" i="1" s="1"/>
  <c r="AE80" i="1" s="1"/>
  <c r="AG80" i="1" s="1"/>
  <c r="X79" i="1"/>
  <c r="V79" i="1"/>
  <c r="W78" i="1"/>
  <c r="Y78" i="1" s="1"/>
  <c r="AA78" i="1" s="1"/>
  <c r="W77" i="1"/>
  <c r="Y77" i="1" s="1"/>
  <c r="AA77" i="1" s="1"/>
  <c r="W76" i="1"/>
  <c r="Y76" i="1" s="1"/>
  <c r="AA76" i="1" s="1"/>
  <c r="AC76" i="1" s="1"/>
  <c r="AE76" i="1" s="1"/>
  <c r="AG76" i="1" s="1"/>
  <c r="W75" i="1"/>
  <c r="Y75" i="1" s="1"/>
  <c r="AA75" i="1" s="1"/>
  <c r="W74" i="1"/>
  <c r="Y74" i="1" s="1"/>
  <c r="AA74" i="1" s="1"/>
  <c r="X73" i="1"/>
  <c r="V73" i="1"/>
  <c r="W51" i="1"/>
  <c r="Y51" i="1" s="1"/>
  <c r="AA51" i="1" s="1"/>
  <c r="AC51" i="1" s="1"/>
  <c r="AE51" i="1" s="1"/>
  <c r="AG51" i="1" s="1"/>
  <c r="W50" i="1"/>
  <c r="Y50" i="1" s="1"/>
  <c r="AA50" i="1" s="1"/>
  <c r="AC50" i="1" s="1"/>
  <c r="AE50" i="1" s="1"/>
  <c r="AG50" i="1" s="1"/>
  <c r="W49" i="1"/>
  <c r="Y49" i="1" s="1"/>
  <c r="AA49" i="1" s="1"/>
  <c r="AC49" i="1" s="1"/>
  <c r="AE49" i="1" s="1"/>
  <c r="AG49" i="1" s="1"/>
  <c r="W48" i="1"/>
  <c r="Y48" i="1" s="1"/>
  <c r="AA48" i="1" s="1"/>
  <c r="AC48" i="1" s="1"/>
  <c r="AE48" i="1" s="1"/>
  <c r="AG48" i="1" s="1"/>
  <c r="W47" i="1"/>
  <c r="Y47" i="1" s="1"/>
  <c r="AA47" i="1" s="1"/>
  <c r="AC47" i="1" s="1"/>
  <c r="AE47" i="1" s="1"/>
  <c r="AG47" i="1" s="1"/>
  <c r="W46" i="1"/>
  <c r="Y46" i="1" s="1"/>
  <c r="AA46" i="1" s="1"/>
  <c r="AC46" i="1" s="1"/>
  <c r="AE46" i="1" s="1"/>
  <c r="AG46" i="1" s="1"/>
  <c r="X45" i="1"/>
  <c r="V45" i="1"/>
  <c r="W44" i="1"/>
  <c r="Y44" i="1" s="1"/>
  <c r="AA44" i="1" s="1"/>
  <c r="AC44" i="1" s="1"/>
  <c r="AE44" i="1" s="1"/>
  <c r="AG44" i="1" s="1"/>
  <c r="W43" i="1"/>
  <c r="Y43" i="1" s="1"/>
  <c r="AA43" i="1" s="1"/>
  <c r="AC43" i="1" s="1"/>
  <c r="AE43" i="1" s="1"/>
  <c r="AG43" i="1" s="1"/>
  <c r="W42" i="1"/>
  <c r="Y42" i="1" s="1"/>
  <c r="AA42" i="1" s="1"/>
  <c r="AC42" i="1" s="1"/>
  <c r="AE42" i="1" s="1"/>
  <c r="AG42" i="1" s="1"/>
  <c r="W41" i="1"/>
  <c r="Y41" i="1" s="1"/>
  <c r="AA41" i="1" s="1"/>
  <c r="AC41" i="1" s="1"/>
  <c r="AE41" i="1" s="1"/>
  <c r="AG41" i="1" s="1"/>
  <c r="W40" i="1"/>
  <c r="Y40" i="1" s="1"/>
  <c r="AA40" i="1" s="1"/>
  <c r="AC40" i="1" s="1"/>
  <c r="AE40" i="1" s="1"/>
  <c r="AG40" i="1" s="1"/>
  <c r="AG39" i="1" s="1"/>
  <c r="X39" i="1"/>
  <c r="V39" i="1"/>
  <c r="G740" i="1"/>
  <c r="I740" i="1" s="1"/>
  <c r="K740" i="1" s="1"/>
  <c r="M740" i="1" s="1"/>
  <c r="O740" i="1" s="1"/>
  <c r="G739" i="1"/>
  <c r="I739" i="1" s="1"/>
  <c r="K739" i="1" s="1"/>
  <c r="M739" i="1" s="1"/>
  <c r="O739" i="1" s="1"/>
  <c r="G738" i="1"/>
  <c r="I738" i="1" s="1"/>
  <c r="K738" i="1" s="1"/>
  <c r="M738" i="1" s="1"/>
  <c r="O738" i="1" s="1"/>
  <c r="G737" i="1"/>
  <c r="I737" i="1" s="1"/>
  <c r="K737" i="1" s="1"/>
  <c r="M737" i="1" s="1"/>
  <c r="O737" i="1" s="1"/>
  <c r="G736" i="1"/>
  <c r="I736" i="1" s="1"/>
  <c r="K736" i="1" s="1"/>
  <c r="M736" i="1" s="1"/>
  <c r="O736" i="1" s="1"/>
  <c r="G734" i="1"/>
  <c r="I734" i="1" s="1"/>
  <c r="K734" i="1" s="1"/>
  <c r="M734" i="1" s="1"/>
  <c r="O734" i="1" s="1"/>
  <c r="G733" i="1"/>
  <c r="I733" i="1" s="1"/>
  <c r="K733" i="1" s="1"/>
  <c r="M733" i="1" s="1"/>
  <c r="O733" i="1" s="1"/>
  <c r="G732" i="1"/>
  <c r="I732" i="1" s="1"/>
  <c r="K732" i="1" s="1"/>
  <c r="M732" i="1" s="1"/>
  <c r="O732" i="1" s="1"/>
  <c r="G731" i="1"/>
  <c r="I731" i="1" s="1"/>
  <c r="K731" i="1" s="1"/>
  <c r="M731" i="1" s="1"/>
  <c r="O731" i="1" s="1"/>
  <c r="G730" i="1"/>
  <c r="I730" i="1" s="1"/>
  <c r="K730" i="1" s="1"/>
  <c r="M730" i="1" s="1"/>
  <c r="O730" i="1" s="1"/>
  <c r="H728" i="1"/>
  <c r="H741" i="1" s="1"/>
  <c r="F728" i="1"/>
  <c r="F741" i="1" s="1"/>
  <c r="G724" i="1"/>
  <c r="I724" i="1" s="1"/>
  <c r="K724" i="1" s="1"/>
  <c r="M724" i="1" s="1"/>
  <c r="O724" i="1" s="1"/>
  <c r="G723" i="1"/>
  <c r="I723" i="1" s="1"/>
  <c r="K723" i="1" s="1"/>
  <c r="M723" i="1" s="1"/>
  <c r="O723" i="1" s="1"/>
  <c r="G722" i="1"/>
  <c r="I722" i="1" s="1"/>
  <c r="K722" i="1" s="1"/>
  <c r="M722" i="1" s="1"/>
  <c r="O722" i="1" s="1"/>
  <c r="G721" i="1"/>
  <c r="I721" i="1" s="1"/>
  <c r="K721" i="1" s="1"/>
  <c r="M721" i="1" s="1"/>
  <c r="O721" i="1" s="1"/>
  <c r="G720" i="1"/>
  <c r="I720" i="1" s="1"/>
  <c r="K720" i="1" s="1"/>
  <c r="M720" i="1" s="1"/>
  <c r="O720" i="1" s="1"/>
  <c r="G718" i="1"/>
  <c r="I718" i="1" s="1"/>
  <c r="K718" i="1" s="1"/>
  <c r="M718" i="1" s="1"/>
  <c r="O718" i="1" s="1"/>
  <c r="G717" i="1"/>
  <c r="I717" i="1" s="1"/>
  <c r="K717" i="1" s="1"/>
  <c r="M717" i="1" s="1"/>
  <c r="O717" i="1" s="1"/>
  <c r="G716" i="1"/>
  <c r="I716" i="1" s="1"/>
  <c r="K716" i="1" s="1"/>
  <c r="M716" i="1" s="1"/>
  <c r="O716" i="1" s="1"/>
  <c r="G715" i="1"/>
  <c r="I715" i="1" s="1"/>
  <c r="K715" i="1" s="1"/>
  <c r="M715" i="1" s="1"/>
  <c r="O715" i="1" s="1"/>
  <c r="G714" i="1"/>
  <c r="I714" i="1" s="1"/>
  <c r="K714" i="1" s="1"/>
  <c r="M714" i="1" s="1"/>
  <c r="O714" i="1" s="1"/>
  <c r="H712" i="1"/>
  <c r="H725" i="1" s="1"/>
  <c r="F712" i="1"/>
  <c r="F725" i="1" s="1"/>
  <c r="G708" i="1"/>
  <c r="I708" i="1" s="1"/>
  <c r="K708" i="1" s="1"/>
  <c r="M708" i="1" s="1"/>
  <c r="O708" i="1" s="1"/>
  <c r="Q708" i="1" s="1"/>
  <c r="G707" i="1"/>
  <c r="I707" i="1" s="1"/>
  <c r="K707" i="1" s="1"/>
  <c r="M707" i="1" s="1"/>
  <c r="O707" i="1" s="1"/>
  <c r="Q707" i="1" s="1"/>
  <c r="G706" i="1"/>
  <c r="I706" i="1" s="1"/>
  <c r="K706" i="1" s="1"/>
  <c r="M706" i="1" s="1"/>
  <c r="O706" i="1" s="1"/>
  <c r="Q706" i="1" s="1"/>
  <c r="G705" i="1"/>
  <c r="I705" i="1" s="1"/>
  <c r="K705" i="1" s="1"/>
  <c r="M705" i="1" s="1"/>
  <c r="O705" i="1" s="1"/>
  <c r="Q705" i="1" s="1"/>
  <c r="G704" i="1"/>
  <c r="I704" i="1" s="1"/>
  <c r="K704" i="1" s="1"/>
  <c r="M704" i="1" s="1"/>
  <c r="O704" i="1" s="1"/>
  <c r="Q704" i="1" s="1"/>
  <c r="G702" i="1"/>
  <c r="I702" i="1" s="1"/>
  <c r="K702" i="1" s="1"/>
  <c r="M702" i="1" s="1"/>
  <c r="O702" i="1" s="1"/>
  <c r="Q702" i="1" s="1"/>
  <c r="G701" i="1"/>
  <c r="I701" i="1" s="1"/>
  <c r="K701" i="1" s="1"/>
  <c r="M701" i="1" s="1"/>
  <c r="O701" i="1" s="1"/>
  <c r="Q701" i="1" s="1"/>
  <c r="G700" i="1"/>
  <c r="I700" i="1" s="1"/>
  <c r="K700" i="1" s="1"/>
  <c r="M700" i="1" s="1"/>
  <c r="O700" i="1" s="1"/>
  <c r="Q700" i="1" s="1"/>
  <c r="G699" i="1"/>
  <c r="I699" i="1" s="1"/>
  <c r="K699" i="1" s="1"/>
  <c r="M699" i="1" s="1"/>
  <c r="O699" i="1" s="1"/>
  <c r="Q699" i="1" s="1"/>
  <c r="G698" i="1"/>
  <c r="I698" i="1" s="1"/>
  <c r="K698" i="1" s="1"/>
  <c r="M698" i="1" s="1"/>
  <c r="O698" i="1" s="1"/>
  <c r="Q698" i="1" s="1"/>
  <c r="Q696" i="1" s="1"/>
  <c r="H696" i="1"/>
  <c r="H709" i="1" s="1"/>
  <c r="F696" i="1"/>
  <c r="F709" i="1" s="1"/>
  <c r="G692" i="1"/>
  <c r="I692" i="1" s="1"/>
  <c r="K692" i="1" s="1"/>
  <c r="M692" i="1" s="1"/>
  <c r="O692" i="1" s="1"/>
  <c r="Q692" i="1" s="1"/>
  <c r="G691" i="1"/>
  <c r="I691" i="1" s="1"/>
  <c r="K691" i="1" s="1"/>
  <c r="M691" i="1" s="1"/>
  <c r="O691" i="1" s="1"/>
  <c r="Q691" i="1" s="1"/>
  <c r="G690" i="1"/>
  <c r="I690" i="1" s="1"/>
  <c r="K690" i="1" s="1"/>
  <c r="M690" i="1" s="1"/>
  <c r="O690" i="1" s="1"/>
  <c r="Q690" i="1" s="1"/>
  <c r="G689" i="1"/>
  <c r="I689" i="1" s="1"/>
  <c r="K689" i="1" s="1"/>
  <c r="M689" i="1" s="1"/>
  <c r="O689" i="1" s="1"/>
  <c r="Q689" i="1" s="1"/>
  <c r="G688" i="1"/>
  <c r="I688" i="1" s="1"/>
  <c r="K688" i="1" s="1"/>
  <c r="M688" i="1" s="1"/>
  <c r="O688" i="1" s="1"/>
  <c r="Q688" i="1" s="1"/>
  <c r="G686" i="1"/>
  <c r="I686" i="1" s="1"/>
  <c r="K686" i="1" s="1"/>
  <c r="M686" i="1" s="1"/>
  <c r="O686" i="1" s="1"/>
  <c r="Q686" i="1" s="1"/>
  <c r="G685" i="1"/>
  <c r="I685" i="1" s="1"/>
  <c r="K685" i="1" s="1"/>
  <c r="M685" i="1" s="1"/>
  <c r="O685" i="1" s="1"/>
  <c r="Q685" i="1" s="1"/>
  <c r="G684" i="1"/>
  <c r="I684" i="1" s="1"/>
  <c r="K684" i="1" s="1"/>
  <c r="M684" i="1" s="1"/>
  <c r="O684" i="1" s="1"/>
  <c r="Q684" i="1" s="1"/>
  <c r="G683" i="1"/>
  <c r="I683" i="1" s="1"/>
  <c r="K683" i="1" s="1"/>
  <c r="M683" i="1" s="1"/>
  <c r="O683" i="1" s="1"/>
  <c r="Q683" i="1" s="1"/>
  <c r="G682" i="1"/>
  <c r="H680" i="1"/>
  <c r="H693" i="1" s="1"/>
  <c r="F680" i="1"/>
  <c r="F693" i="1" s="1"/>
  <c r="F649" i="1"/>
  <c r="G649" i="1"/>
  <c r="H649" i="1"/>
  <c r="I649" i="1"/>
  <c r="G646" i="1"/>
  <c r="I646" i="1" s="1"/>
  <c r="K646" i="1" s="1"/>
  <c r="M646" i="1" s="1"/>
  <c r="O646" i="1" s="1"/>
  <c r="Q646" i="1" s="1"/>
  <c r="G645" i="1"/>
  <c r="I645" i="1" s="1"/>
  <c r="K645" i="1" s="1"/>
  <c r="M645" i="1" s="1"/>
  <c r="O645" i="1" s="1"/>
  <c r="Q645" i="1" s="1"/>
  <c r="G644" i="1"/>
  <c r="I644" i="1" s="1"/>
  <c r="K644" i="1" s="1"/>
  <c r="M644" i="1" s="1"/>
  <c r="O644" i="1" s="1"/>
  <c r="Q644" i="1" s="1"/>
  <c r="G643" i="1"/>
  <c r="I643" i="1" s="1"/>
  <c r="K643" i="1" s="1"/>
  <c r="M643" i="1" s="1"/>
  <c r="O643" i="1" s="1"/>
  <c r="Q643" i="1" s="1"/>
  <c r="G642" i="1"/>
  <c r="I642" i="1" s="1"/>
  <c r="K642" i="1" s="1"/>
  <c r="M642" i="1" s="1"/>
  <c r="O642" i="1" s="1"/>
  <c r="Q642" i="1" s="1"/>
  <c r="G640" i="1"/>
  <c r="I640" i="1" s="1"/>
  <c r="K640" i="1" s="1"/>
  <c r="M640" i="1" s="1"/>
  <c r="O640" i="1" s="1"/>
  <c r="Q640" i="1" s="1"/>
  <c r="G639" i="1"/>
  <c r="I639" i="1" s="1"/>
  <c r="K639" i="1" s="1"/>
  <c r="M639" i="1" s="1"/>
  <c r="O639" i="1" s="1"/>
  <c r="Q639" i="1" s="1"/>
  <c r="G638" i="1"/>
  <c r="I638" i="1" s="1"/>
  <c r="K638" i="1" s="1"/>
  <c r="M638" i="1" s="1"/>
  <c r="O638" i="1" s="1"/>
  <c r="Q638" i="1" s="1"/>
  <c r="G637" i="1"/>
  <c r="I637" i="1" s="1"/>
  <c r="K637" i="1" s="1"/>
  <c r="M637" i="1" s="1"/>
  <c r="O637" i="1" s="1"/>
  <c r="Q637" i="1" s="1"/>
  <c r="G636" i="1"/>
  <c r="I636" i="1" s="1"/>
  <c r="K636" i="1" s="1"/>
  <c r="M636" i="1" s="1"/>
  <c r="O636" i="1" s="1"/>
  <c r="Q636" i="1" s="1"/>
  <c r="H634" i="1"/>
  <c r="H647" i="1" s="1"/>
  <c r="F634" i="1"/>
  <c r="F647" i="1" s="1"/>
  <c r="G611" i="1"/>
  <c r="I611" i="1" s="1"/>
  <c r="K611" i="1" s="1"/>
  <c r="M611" i="1" s="1"/>
  <c r="O611" i="1" s="1"/>
  <c r="Q611" i="1" s="1"/>
  <c r="G610" i="1"/>
  <c r="I610" i="1" s="1"/>
  <c r="K610" i="1" s="1"/>
  <c r="M610" i="1" s="1"/>
  <c r="O610" i="1" s="1"/>
  <c r="Q610" i="1" s="1"/>
  <c r="G609" i="1"/>
  <c r="I609" i="1" s="1"/>
  <c r="K609" i="1" s="1"/>
  <c r="M609" i="1" s="1"/>
  <c r="O609" i="1" s="1"/>
  <c r="Q609" i="1" s="1"/>
  <c r="G608" i="1"/>
  <c r="I608" i="1" s="1"/>
  <c r="K608" i="1" s="1"/>
  <c r="M608" i="1" s="1"/>
  <c r="O608" i="1" s="1"/>
  <c r="Q608" i="1" s="1"/>
  <c r="G607" i="1"/>
  <c r="I607" i="1" s="1"/>
  <c r="K607" i="1" s="1"/>
  <c r="M607" i="1" s="1"/>
  <c r="O607" i="1" s="1"/>
  <c r="Q607" i="1" s="1"/>
  <c r="G606" i="1"/>
  <c r="I606" i="1" s="1"/>
  <c r="K606" i="1" s="1"/>
  <c r="M606" i="1" s="1"/>
  <c r="O606" i="1" s="1"/>
  <c r="Q606" i="1" s="1"/>
  <c r="G605" i="1"/>
  <c r="I605" i="1" s="1"/>
  <c r="K605" i="1" s="1"/>
  <c r="M605" i="1" s="1"/>
  <c r="O605" i="1" s="1"/>
  <c r="Q605" i="1" s="1"/>
  <c r="G604" i="1"/>
  <c r="I604" i="1" s="1"/>
  <c r="K604" i="1" s="1"/>
  <c r="M604" i="1" s="1"/>
  <c r="O604" i="1" s="1"/>
  <c r="Q604" i="1" s="1"/>
  <c r="G603" i="1"/>
  <c r="I603" i="1" s="1"/>
  <c r="K603" i="1" s="1"/>
  <c r="M603" i="1" s="1"/>
  <c r="O603" i="1" s="1"/>
  <c r="Q603" i="1" s="1"/>
  <c r="G602" i="1"/>
  <c r="I602" i="1" s="1"/>
  <c r="K602" i="1" s="1"/>
  <c r="M602" i="1" s="1"/>
  <c r="O602" i="1" s="1"/>
  <c r="Q602" i="1" s="1"/>
  <c r="G601" i="1"/>
  <c r="I601" i="1" s="1"/>
  <c r="K601" i="1" s="1"/>
  <c r="M601" i="1" s="1"/>
  <c r="O601" i="1" s="1"/>
  <c r="Q601" i="1" s="1"/>
  <c r="Q599" i="1" s="1"/>
  <c r="H599" i="1"/>
  <c r="H612" i="1" s="1"/>
  <c r="F599" i="1"/>
  <c r="F612" i="1" s="1"/>
  <c r="G595" i="1"/>
  <c r="I595" i="1" s="1"/>
  <c r="K595" i="1" s="1"/>
  <c r="M595" i="1" s="1"/>
  <c r="O595" i="1" s="1"/>
  <c r="Q595" i="1" s="1"/>
  <c r="G594" i="1"/>
  <c r="I594" i="1" s="1"/>
  <c r="K594" i="1" s="1"/>
  <c r="M594" i="1" s="1"/>
  <c r="O594" i="1" s="1"/>
  <c r="Q594" i="1" s="1"/>
  <c r="G593" i="1"/>
  <c r="I593" i="1" s="1"/>
  <c r="K593" i="1" s="1"/>
  <c r="M593" i="1" s="1"/>
  <c r="O593" i="1" s="1"/>
  <c r="Q593" i="1" s="1"/>
  <c r="G592" i="1"/>
  <c r="I592" i="1" s="1"/>
  <c r="K592" i="1" s="1"/>
  <c r="M592" i="1" s="1"/>
  <c r="O592" i="1" s="1"/>
  <c r="Q592" i="1" s="1"/>
  <c r="G591" i="1"/>
  <c r="I591" i="1" s="1"/>
  <c r="K591" i="1" s="1"/>
  <c r="M591" i="1" s="1"/>
  <c r="O591" i="1" s="1"/>
  <c r="Q591" i="1" s="1"/>
  <c r="G589" i="1"/>
  <c r="I589" i="1" s="1"/>
  <c r="K589" i="1" s="1"/>
  <c r="M589" i="1" s="1"/>
  <c r="O589" i="1" s="1"/>
  <c r="Q589" i="1" s="1"/>
  <c r="G588" i="1"/>
  <c r="I588" i="1" s="1"/>
  <c r="K588" i="1" s="1"/>
  <c r="M588" i="1" s="1"/>
  <c r="O588" i="1" s="1"/>
  <c r="Q588" i="1" s="1"/>
  <c r="G587" i="1"/>
  <c r="I587" i="1" s="1"/>
  <c r="K587" i="1" s="1"/>
  <c r="M587" i="1" s="1"/>
  <c r="O587" i="1" s="1"/>
  <c r="Q587" i="1" s="1"/>
  <c r="G586" i="1"/>
  <c r="I586" i="1" s="1"/>
  <c r="K586" i="1" s="1"/>
  <c r="M586" i="1" s="1"/>
  <c r="O586" i="1" s="1"/>
  <c r="Q586" i="1" s="1"/>
  <c r="G585" i="1"/>
  <c r="I585" i="1" s="1"/>
  <c r="K585" i="1" s="1"/>
  <c r="M585" i="1" s="1"/>
  <c r="O585" i="1" s="1"/>
  <c r="Q585" i="1" s="1"/>
  <c r="H583" i="1"/>
  <c r="H596" i="1" s="1"/>
  <c r="F583" i="1"/>
  <c r="F596" i="1" s="1"/>
  <c r="G579" i="1"/>
  <c r="G578" i="1"/>
  <c r="G577" i="1"/>
  <c r="G576" i="1"/>
  <c r="G575" i="1"/>
  <c r="G573" i="1"/>
  <c r="I573" i="1" s="1"/>
  <c r="K573" i="1" s="1"/>
  <c r="M573" i="1" s="1"/>
  <c r="O573" i="1" s="1"/>
  <c r="Q573" i="1" s="1"/>
  <c r="G572" i="1"/>
  <c r="I572" i="1" s="1"/>
  <c r="K572" i="1" s="1"/>
  <c r="M572" i="1" s="1"/>
  <c r="O572" i="1" s="1"/>
  <c r="Q572" i="1" s="1"/>
  <c r="G571" i="1"/>
  <c r="G570" i="1"/>
  <c r="G569" i="1"/>
  <c r="H567" i="1"/>
  <c r="H580" i="1" s="1"/>
  <c r="F567" i="1"/>
  <c r="F580" i="1" s="1"/>
  <c r="G563" i="1"/>
  <c r="I563" i="1" s="1"/>
  <c r="K563" i="1" s="1"/>
  <c r="M563" i="1" s="1"/>
  <c r="O563" i="1" s="1"/>
  <c r="G562" i="1"/>
  <c r="I562" i="1" s="1"/>
  <c r="K562" i="1" s="1"/>
  <c r="M562" i="1" s="1"/>
  <c r="O562" i="1" s="1"/>
  <c r="G561" i="1"/>
  <c r="I561" i="1" s="1"/>
  <c r="K561" i="1" s="1"/>
  <c r="M561" i="1" s="1"/>
  <c r="O561" i="1" s="1"/>
  <c r="G560" i="1"/>
  <c r="I560" i="1" s="1"/>
  <c r="K560" i="1" s="1"/>
  <c r="M560" i="1" s="1"/>
  <c r="O560" i="1" s="1"/>
  <c r="G559" i="1"/>
  <c r="I559" i="1" s="1"/>
  <c r="K559" i="1" s="1"/>
  <c r="M559" i="1" s="1"/>
  <c r="O559" i="1" s="1"/>
  <c r="G557" i="1"/>
  <c r="I557" i="1" s="1"/>
  <c r="K557" i="1" s="1"/>
  <c r="M557" i="1" s="1"/>
  <c r="O557" i="1" s="1"/>
  <c r="G556" i="1"/>
  <c r="I556" i="1" s="1"/>
  <c r="K556" i="1" s="1"/>
  <c r="M556" i="1" s="1"/>
  <c r="O556" i="1" s="1"/>
  <c r="G555" i="1"/>
  <c r="I555" i="1" s="1"/>
  <c r="K555" i="1" s="1"/>
  <c r="M555" i="1" s="1"/>
  <c r="O555" i="1" s="1"/>
  <c r="G554" i="1"/>
  <c r="I554" i="1" s="1"/>
  <c r="K554" i="1" s="1"/>
  <c r="M554" i="1" s="1"/>
  <c r="O554" i="1" s="1"/>
  <c r="G553" i="1"/>
  <c r="I553" i="1" s="1"/>
  <c r="K553" i="1" s="1"/>
  <c r="M553" i="1" s="1"/>
  <c r="O553" i="1" s="1"/>
  <c r="H551" i="1"/>
  <c r="H564" i="1" s="1"/>
  <c r="F551" i="1"/>
  <c r="F564" i="1" s="1"/>
  <c r="G531" i="1"/>
  <c r="I531" i="1" s="1"/>
  <c r="K531" i="1" s="1"/>
  <c r="M531" i="1" s="1"/>
  <c r="O531" i="1" s="1"/>
  <c r="G530" i="1"/>
  <c r="I530" i="1" s="1"/>
  <c r="K530" i="1" s="1"/>
  <c r="M530" i="1" s="1"/>
  <c r="O530" i="1" s="1"/>
  <c r="G529" i="1"/>
  <c r="I529" i="1" s="1"/>
  <c r="K529" i="1" s="1"/>
  <c r="M529" i="1" s="1"/>
  <c r="O529" i="1" s="1"/>
  <c r="G528" i="1"/>
  <c r="I528" i="1" s="1"/>
  <c r="K528" i="1" s="1"/>
  <c r="M528" i="1" s="1"/>
  <c r="O528" i="1" s="1"/>
  <c r="G527" i="1"/>
  <c r="I527" i="1" s="1"/>
  <c r="K527" i="1" s="1"/>
  <c r="M527" i="1" s="1"/>
  <c r="O527" i="1" s="1"/>
  <c r="G525" i="1"/>
  <c r="I525" i="1" s="1"/>
  <c r="K525" i="1" s="1"/>
  <c r="M525" i="1" s="1"/>
  <c r="O525" i="1" s="1"/>
  <c r="G524" i="1"/>
  <c r="I524" i="1" s="1"/>
  <c r="K524" i="1" s="1"/>
  <c r="M524" i="1" s="1"/>
  <c r="O524" i="1" s="1"/>
  <c r="G523" i="1"/>
  <c r="I523" i="1" s="1"/>
  <c r="K523" i="1" s="1"/>
  <c r="M523" i="1" s="1"/>
  <c r="O523" i="1" s="1"/>
  <c r="G522" i="1"/>
  <c r="I522" i="1" s="1"/>
  <c r="K522" i="1" s="1"/>
  <c r="M522" i="1" s="1"/>
  <c r="O522" i="1" s="1"/>
  <c r="G521" i="1"/>
  <c r="I521" i="1" s="1"/>
  <c r="K521" i="1" s="1"/>
  <c r="M521" i="1" s="1"/>
  <c r="O521" i="1" s="1"/>
  <c r="H519" i="1"/>
  <c r="H532" i="1" s="1"/>
  <c r="F519" i="1"/>
  <c r="F532" i="1" s="1"/>
  <c r="G515" i="1"/>
  <c r="I515" i="1" s="1"/>
  <c r="K515" i="1" s="1"/>
  <c r="M515" i="1" s="1"/>
  <c r="O515" i="1" s="1"/>
  <c r="G514" i="1"/>
  <c r="I514" i="1" s="1"/>
  <c r="K514" i="1" s="1"/>
  <c r="M514" i="1" s="1"/>
  <c r="O514" i="1" s="1"/>
  <c r="G513" i="1"/>
  <c r="I513" i="1" s="1"/>
  <c r="K513" i="1" s="1"/>
  <c r="M513" i="1" s="1"/>
  <c r="O513" i="1" s="1"/>
  <c r="G512" i="1"/>
  <c r="I512" i="1" s="1"/>
  <c r="K512" i="1" s="1"/>
  <c r="M512" i="1" s="1"/>
  <c r="O512" i="1" s="1"/>
  <c r="G511" i="1"/>
  <c r="I511" i="1" s="1"/>
  <c r="K511" i="1" s="1"/>
  <c r="M511" i="1" s="1"/>
  <c r="O511" i="1" s="1"/>
  <c r="G509" i="1"/>
  <c r="I509" i="1" s="1"/>
  <c r="K509" i="1" s="1"/>
  <c r="M509" i="1" s="1"/>
  <c r="O509" i="1" s="1"/>
  <c r="G508" i="1"/>
  <c r="I508" i="1" s="1"/>
  <c r="K508" i="1" s="1"/>
  <c r="M508" i="1" s="1"/>
  <c r="O508" i="1" s="1"/>
  <c r="G507" i="1"/>
  <c r="I507" i="1" s="1"/>
  <c r="K507" i="1" s="1"/>
  <c r="M507" i="1" s="1"/>
  <c r="O507" i="1" s="1"/>
  <c r="G506" i="1"/>
  <c r="I506" i="1" s="1"/>
  <c r="K506" i="1" s="1"/>
  <c r="M506" i="1" s="1"/>
  <c r="O506" i="1" s="1"/>
  <c r="G505" i="1"/>
  <c r="I505" i="1" s="1"/>
  <c r="K505" i="1" s="1"/>
  <c r="M505" i="1" s="1"/>
  <c r="O505" i="1" s="1"/>
  <c r="H503" i="1"/>
  <c r="H516" i="1" s="1"/>
  <c r="F503" i="1"/>
  <c r="F516" i="1" s="1"/>
  <c r="G499" i="1"/>
  <c r="I499" i="1" s="1"/>
  <c r="K499" i="1" s="1"/>
  <c r="M499" i="1" s="1"/>
  <c r="O499" i="1" s="1"/>
  <c r="G498" i="1"/>
  <c r="I498" i="1" s="1"/>
  <c r="K498" i="1" s="1"/>
  <c r="M498" i="1" s="1"/>
  <c r="O498" i="1" s="1"/>
  <c r="G497" i="1"/>
  <c r="I497" i="1" s="1"/>
  <c r="K497" i="1" s="1"/>
  <c r="M497" i="1" s="1"/>
  <c r="O497" i="1" s="1"/>
  <c r="G496" i="1"/>
  <c r="I496" i="1" s="1"/>
  <c r="K496" i="1" s="1"/>
  <c r="M496" i="1" s="1"/>
  <c r="O496" i="1" s="1"/>
  <c r="G495" i="1"/>
  <c r="I495" i="1" s="1"/>
  <c r="K495" i="1" s="1"/>
  <c r="M495" i="1" s="1"/>
  <c r="O495" i="1" s="1"/>
  <c r="G493" i="1"/>
  <c r="I493" i="1" s="1"/>
  <c r="K493" i="1" s="1"/>
  <c r="M493" i="1" s="1"/>
  <c r="O493" i="1" s="1"/>
  <c r="G492" i="1"/>
  <c r="I492" i="1" s="1"/>
  <c r="K492" i="1" s="1"/>
  <c r="M492" i="1" s="1"/>
  <c r="O492" i="1" s="1"/>
  <c r="G491" i="1"/>
  <c r="I491" i="1" s="1"/>
  <c r="K491" i="1" s="1"/>
  <c r="M491" i="1" s="1"/>
  <c r="O491" i="1" s="1"/>
  <c r="G490" i="1"/>
  <c r="I490" i="1" s="1"/>
  <c r="K490" i="1" s="1"/>
  <c r="M490" i="1" s="1"/>
  <c r="O490" i="1" s="1"/>
  <c r="G489" i="1"/>
  <c r="I489" i="1" s="1"/>
  <c r="K489" i="1" s="1"/>
  <c r="M489" i="1" s="1"/>
  <c r="O489" i="1" s="1"/>
  <c r="H487" i="1"/>
  <c r="H500" i="1" s="1"/>
  <c r="F487" i="1"/>
  <c r="F500" i="1" s="1"/>
  <c r="G483" i="1"/>
  <c r="I483" i="1" s="1"/>
  <c r="K483" i="1" s="1"/>
  <c r="M483" i="1" s="1"/>
  <c r="O483" i="1" s="1"/>
  <c r="G482" i="1"/>
  <c r="I482" i="1" s="1"/>
  <c r="K482" i="1" s="1"/>
  <c r="M482" i="1" s="1"/>
  <c r="O482" i="1" s="1"/>
  <c r="G481" i="1"/>
  <c r="I481" i="1" s="1"/>
  <c r="K481" i="1" s="1"/>
  <c r="M481" i="1" s="1"/>
  <c r="O481" i="1" s="1"/>
  <c r="G480" i="1"/>
  <c r="I480" i="1" s="1"/>
  <c r="K480" i="1" s="1"/>
  <c r="M480" i="1" s="1"/>
  <c r="O480" i="1" s="1"/>
  <c r="G479" i="1"/>
  <c r="I479" i="1" s="1"/>
  <c r="K479" i="1" s="1"/>
  <c r="M479" i="1" s="1"/>
  <c r="O479" i="1" s="1"/>
  <c r="G478" i="1"/>
  <c r="I478" i="1" s="1"/>
  <c r="K478" i="1" s="1"/>
  <c r="M478" i="1" s="1"/>
  <c r="O478" i="1" s="1"/>
  <c r="G477" i="1"/>
  <c r="I477" i="1" s="1"/>
  <c r="K477" i="1" s="1"/>
  <c r="M477" i="1" s="1"/>
  <c r="O477" i="1" s="1"/>
  <c r="G476" i="1"/>
  <c r="I476" i="1" s="1"/>
  <c r="K476" i="1" s="1"/>
  <c r="M476" i="1" s="1"/>
  <c r="O476" i="1" s="1"/>
  <c r="G475" i="1"/>
  <c r="I475" i="1" s="1"/>
  <c r="K475" i="1" s="1"/>
  <c r="M475" i="1" s="1"/>
  <c r="O475" i="1" s="1"/>
  <c r="G474" i="1"/>
  <c r="I474" i="1" s="1"/>
  <c r="K474" i="1" s="1"/>
  <c r="M474" i="1" s="1"/>
  <c r="O474" i="1" s="1"/>
  <c r="G473" i="1"/>
  <c r="I473" i="1" s="1"/>
  <c r="K473" i="1" s="1"/>
  <c r="M473" i="1" s="1"/>
  <c r="O473" i="1" s="1"/>
  <c r="H471" i="1"/>
  <c r="H484" i="1" s="1"/>
  <c r="F471" i="1"/>
  <c r="F484" i="1" s="1"/>
  <c r="G448" i="1"/>
  <c r="G447" i="1"/>
  <c r="G446" i="1"/>
  <c r="G445" i="1"/>
  <c r="G444" i="1"/>
  <c r="G443" i="1"/>
  <c r="G442" i="1"/>
  <c r="I442" i="1" s="1"/>
  <c r="K442" i="1" s="1"/>
  <c r="M442" i="1" s="1"/>
  <c r="O442" i="1" s="1"/>
  <c r="Q442" i="1" s="1"/>
  <c r="G441" i="1"/>
  <c r="I441" i="1" s="1"/>
  <c r="K441" i="1" s="1"/>
  <c r="M441" i="1" s="1"/>
  <c r="O441" i="1" s="1"/>
  <c r="Q441" i="1" s="1"/>
  <c r="G440" i="1"/>
  <c r="G439" i="1"/>
  <c r="G438" i="1"/>
  <c r="H436" i="1"/>
  <c r="H449" i="1" s="1"/>
  <c r="F436" i="1"/>
  <c r="F449" i="1" s="1"/>
  <c r="G416" i="1"/>
  <c r="I416" i="1" s="1"/>
  <c r="K416" i="1" s="1"/>
  <c r="M416" i="1" s="1"/>
  <c r="O416" i="1" s="1"/>
  <c r="G415" i="1"/>
  <c r="I415" i="1" s="1"/>
  <c r="K415" i="1" s="1"/>
  <c r="M415" i="1" s="1"/>
  <c r="O415" i="1" s="1"/>
  <c r="G414" i="1"/>
  <c r="I414" i="1" s="1"/>
  <c r="K414" i="1" s="1"/>
  <c r="M414" i="1" s="1"/>
  <c r="O414" i="1" s="1"/>
  <c r="G413" i="1"/>
  <c r="I413" i="1" s="1"/>
  <c r="K413" i="1" s="1"/>
  <c r="M413" i="1" s="1"/>
  <c r="O413" i="1" s="1"/>
  <c r="G412" i="1"/>
  <c r="I412" i="1" s="1"/>
  <c r="K412" i="1" s="1"/>
  <c r="M412" i="1" s="1"/>
  <c r="O412" i="1" s="1"/>
  <c r="G410" i="1"/>
  <c r="I410" i="1" s="1"/>
  <c r="K410" i="1" s="1"/>
  <c r="M410" i="1" s="1"/>
  <c r="O410" i="1" s="1"/>
  <c r="G409" i="1"/>
  <c r="I409" i="1" s="1"/>
  <c r="K409" i="1" s="1"/>
  <c r="M409" i="1" s="1"/>
  <c r="O409" i="1" s="1"/>
  <c r="G408" i="1"/>
  <c r="I408" i="1" s="1"/>
  <c r="K408" i="1" s="1"/>
  <c r="M408" i="1" s="1"/>
  <c r="O408" i="1" s="1"/>
  <c r="G407" i="1"/>
  <c r="I407" i="1" s="1"/>
  <c r="K407" i="1" s="1"/>
  <c r="M407" i="1" s="1"/>
  <c r="O407" i="1" s="1"/>
  <c r="G406" i="1"/>
  <c r="I406" i="1" s="1"/>
  <c r="K406" i="1" s="1"/>
  <c r="M406" i="1" s="1"/>
  <c r="O406" i="1" s="1"/>
  <c r="H404" i="1"/>
  <c r="H417" i="1" s="1"/>
  <c r="F404" i="1"/>
  <c r="F417" i="1" s="1"/>
  <c r="G400" i="1"/>
  <c r="I400" i="1" s="1"/>
  <c r="K400" i="1" s="1"/>
  <c r="M400" i="1" s="1"/>
  <c r="O400" i="1" s="1"/>
  <c r="G399" i="1"/>
  <c r="I399" i="1" s="1"/>
  <c r="K399" i="1" s="1"/>
  <c r="M399" i="1" s="1"/>
  <c r="O399" i="1" s="1"/>
  <c r="G398" i="1"/>
  <c r="I398" i="1" s="1"/>
  <c r="K398" i="1" s="1"/>
  <c r="M398" i="1" s="1"/>
  <c r="O398" i="1" s="1"/>
  <c r="G397" i="1"/>
  <c r="I397" i="1" s="1"/>
  <c r="K397" i="1" s="1"/>
  <c r="M397" i="1" s="1"/>
  <c r="O397" i="1" s="1"/>
  <c r="G396" i="1"/>
  <c r="I396" i="1" s="1"/>
  <c r="K396" i="1" s="1"/>
  <c r="M396" i="1" s="1"/>
  <c r="O396" i="1" s="1"/>
  <c r="G394" i="1"/>
  <c r="I394" i="1" s="1"/>
  <c r="K394" i="1" s="1"/>
  <c r="M394" i="1" s="1"/>
  <c r="O394" i="1" s="1"/>
  <c r="G393" i="1"/>
  <c r="I393" i="1" s="1"/>
  <c r="K393" i="1" s="1"/>
  <c r="M393" i="1" s="1"/>
  <c r="O393" i="1" s="1"/>
  <c r="G392" i="1"/>
  <c r="I392" i="1" s="1"/>
  <c r="K392" i="1" s="1"/>
  <c r="M392" i="1" s="1"/>
  <c r="O392" i="1" s="1"/>
  <c r="G391" i="1"/>
  <c r="I391" i="1" s="1"/>
  <c r="K391" i="1" s="1"/>
  <c r="M391" i="1" s="1"/>
  <c r="O391" i="1" s="1"/>
  <c r="G390" i="1"/>
  <c r="I390" i="1" s="1"/>
  <c r="K390" i="1" s="1"/>
  <c r="M390" i="1" s="1"/>
  <c r="O390" i="1" s="1"/>
  <c r="H388" i="1"/>
  <c r="H401" i="1" s="1"/>
  <c r="F388" i="1"/>
  <c r="F401" i="1" s="1"/>
  <c r="G384" i="1"/>
  <c r="I384" i="1" s="1"/>
  <c r="K384" i="1" s="1"/>
  <c r="M384" i="1" s="1"/>
  <c r="O384" i="1" s="1"/>
  <c r="G383" i="1"/>
  <c r="I383" i="1" s="1"/>
  <c r="K383" i="1" s="1"/>
  <c r="M383" i="1" s="1"/>
  <c r="O383" i="1" s="1"/>
  <c r="G382" i="1"/>
  <c r="I382" i="1" s="1"/>
  <c r="K382" i="1" s="1"/>
  <c r="M382" i="1" s="1"/>
  <c r="O382" i="1" s="1"/>
  <c r="G381" i="1"/>
  <c r="I381" i="1" s="1"/>
  <c r="K381" i="1" s="1"/>
  <c r="M381" i="1" s="1"/>
  <c r="O381" i="1" s="1"/>
  <c r="G380" i="1"/>
  <c r="I380" i="1" s="1"/>
  <c r="K380" i="1" s="1"/>
  <c r="M380" i="1" s="1"/>
  <c r="O380" i="1" s="1"/>
  <c r="G378" i="1"/>
  <c r="I378" i="1" s="1"/>
  <c r="K378" i="1" s="1"/>
  <c r="M378" i="1" s="1"/>
  <c r="O378" i="1" s="1"/>
  <c r="G377" i="1"/>
  <c r="I377" i="1" s="1"/>
  <c r="K377" i="1" s="1"/>
  <c r="M377" i="1" s="1"/>
  <c r="O377" i="1" s="1"/>
  <c r="G376" i="1"/>
  <c r="I376" i="1" s="1"/>
  <c r="K376" i="1" s="1"/>
  <c r="M376" i="1" s="1"/>
  <c r="O376" i="1" s="1"/>
  <c r="G375" i="1"/>
  <c r="I375" i="1" s="1"/>
  <c r="K375" i="1" s="1"/>
  <c r="M375" i="1" s="1"/>
  <c r="O375" i="1" s="1"/>
  <c r="G374" i="1"/>
  <c r="I374" i="1" s="1"/>
  <c r="K374" i="1" s="1"/>
  <c r="M374" i="1" s="1"/>
  <c r="O374" i="1" s="1"/>
  <c r="H372" i="1"/>
  <c r="H385" i="1" s="1"/>
  <c r="F372" i="1"/>
  <c r="F385" i="1" s="1"/>
  <c r="G368" i="1"/>
  <c r="I368" i="1" s="1"/>
  <c r="K368" i="1" s="1"/>
  <c r="M368" i="1" s="1"/>
  <c r="O368" i="1" s="1"/>
  <c r="G367" i="1"/>
  <c r="I367" i="1" s="1"/>
  <c r="K367" i="1" s="1"/>
  <c r="M367" i="1" s="1"/>
  <c r="O367" i="1" s="1"/>
  <c r="G366" i="1"/>
  <c r="I366" i="1" s="1"/>
  <c r="K366" i="1" s="1"/>
  <c r="M366" i="1" s="1"/>
  <c r="O366" i="1" s="1"/>
  <c r="G365" i="1"/>
  <c r="I365" i="1" s="1"/>
  <c r="K365" i="1" s="1"/>
  <c r="M365" i="1" s="1"/>
  <c r="O365" i="1" s="1"/>
  <c r="G364" i="1"/>
  <c r="I364" i="1" s="1"/>
  <c r="K364" i="1" s="1"/>
  <c r="M364" i="1" s="1"/>
  <c r="O364" i="1" s="1"/>
  <c r="G362" i="1"/>
  <c r="I362" i="1" s="1"/>
  <c r="K362" i="1" s="1"/>
  <c r="M362" i="1" s="1"/>
  <c r="O362" i="1" s="1"/>
  <c r="G361" i="1"/>
  <c r="I361" i="1" s="1"/>
  <c r="K361" i="1" s="1"/>
  <c r="M361" i="1" s="1"/>
  <c r="O361" i="1" s="1"/>
  <c r="G360" i="1"/>
  <c r="I360" i="1" s="1"/>
  <c r="K360" i="1" s="1"/>
  <c r="M360" i="1" s="1"/>
  <c r="O360" i="1" s="1"/>
  <c r="G359" i="1"/>
  <c r="I359" i="1" s="1"/>
  <c r="K359" i="1" s="1"/>
  <c r="M359" i="1" s="1"/>
  <c r="O359" i="1" s="1"/>
  <c r="G358" i="1"/>
  <c r="I358" i="1" s="1"/>
  <c r="K358" i="1" s="1"/>
  <c r="M358" i="1" s="1"/>
  <c r="O358" i="1" s="1"/>
  <c r="H356" i="1"/>
  <c r="H369" i="1" s="1"/>
  <c r="F356" i="1"/>
  <c r="F369" i="1" s="1"/>
  <c r="G304" i="1"/>
  <c r="I304" i="1" s="1"/>
  <c r="K304" i="1" s="1"/>
  <c r="M304" i="1" s="1"/>
  <c r="O304" i="1" s="1"/>
  <c r="G303" i="1"/>
  <c r="I303" i="1" s="1"/>
  <c r="K303" i="1" s="1"/>
  <c r="M303" i="1" s="1"/>
  <c r="O303" i="1" s="1"/>
  <c r="G302" i="1"/>
  <c r="I302" i="1" s="1"/>
  <c r="K302" i="1" s="1"/>
  <c r="M302" i="1" s="1"/>
  <c r="O302" i="1" s="1"/>
  <c r="G301" i="1"/>
  <c r="I301" i="1" s="1"/>
  <c r="K301" i="1" s="1"/>
  <c r="M301" i="1" s="1"/>
  <c r="O301" i="1" s="1"/>
  <c r="G300" i="1"/>
  <c r="I300" i="1" s="1"/>
  <c r="K300" i="1" s="1"/>
  <c r="M300" i="1" s="1"/>
  <c r="O300" i="1" s="1"/>
  <c r="G299" i="1"/>
  <c r="I299" i="1" s="1"/>
  <c r="K299" i="1" s="1"/>
  <c r="M299" i="1" s="1"/>
  <c r="O299" i="1" s="1"/>
  <c r="G298" i="1"/>
  <c r="I298" i="1" s="1"/>
  <c r="K298" i="1" s="1"/>
  <c r="M298" i="1" s="1"/>
  <c r="O298" i="1" s="1"/>
  <c r="G297" i="1"/>
  <c r="I297" i="1" s="1"/>
  <c r="K297" i="1" s="1"/>
  <c r="M297" i="1" s="1"/>
  <c r="O297" i="1" s="1"/>
  <c r="G296" i="1"/>
  <c r="I296" i="1" s="1"/>
  <c r="K296" i="1" s="1"/>
  <c r="M296" i="1" s="1"/>
  <c r="O296" i="1" s="1"/>
  <c r="G295" i="1"/>
  <c r="I295" i="1" s="1"/>
  <c r="K295" i="1" s="1"/>
  <c r="M295" i="1" s="1"/>
  <c r="O295" i="1" s="1"/>
  <c r="G294" i="1"/>
  <c r="I294" i="1" s="1"/>
  <c r="K294" i="1" s="1"/>
  <c r="M294" i="1" s="1"/>
  <c r="O294" i="1" s="1"/>
  <c r="H292" i="1"/>
  <c r="H305" i="1" s="1"/>
  <c r="F292" i="1"/>
  <c r="F305" i="1" s="1"/>
  <c r="G288" i="1"/>
  <c r="I288" i="1" s="1"/>
  <c r="K288" i="1" s="1"/>
  <c r="M288" i="1" s="1"/>
  <c r="O288" i="1" s="1"/>
  <c r="G287" i="1"/>
  <c r="I287" i="1" s="1"/>
  <c r="K287" i="1" s="1"/>
  <c r="M287" i="1" s="1"/>
  <c r="O287" i="1" s="1"/>
  <c r="G286" i="1"/>
  <c r="I286" i="1" s="1"/>
  <c r="K286" i="1" s="1"/>
  <c r="M286" i="1" s="1"/>
  <c r="O286" i="1" s="1"/>
  <c r="G285" i="1"/>
  <c r="I285" i="1" s="1"/>
  <c r="K285" i="1" s="1"/>
  <c r="M285" i="1" s="1"/>
  <c r="O285" i="1" s="1"/>
  <c r="G284" i="1"/>
  <c r="I284" i="1" s="1"/>
  <c r="K284" i="1" s="1"/>
  <c r="M284" i="1" s="1"/>
  <c r="O284" i="1" s="1"/>
  <c r="G282" i="1"/>
  <c r="I282" i="1" s="1"/>
  <c r="K282" i="1" s="1"/>
  <c r="M282" i="1" s="1"/>
  <c r="O282" i="1" s="1"/>
  <c r="G281" i="1"/>
  <c r="I281" i="1" s="1"/>
  <c r="K281" i="1" s="1"/>
  <c r="M281" i="1" s="1"/>
  <c r="O281" i="1" s="1"/>
  <c r="G280" i="1"/>
  <c r="I280" i="1" s="1"/>
  <c r="K280" i="1" s="1"/>
  <c r="M280" i="1" s="1"/>
  <c r="O280" i="1" s="1"/>
  <c r="G279" i="1"/>
  <c r="I279" i="1" s="1"/>
  <c r="K279" i="1" s="1"/>
  <c r="M279" i="1" s="1"/>
  <c r="O279" i="1" s="1"/>
  <c r="G278" i="1"/>
  <c r="I278" i="1" s="1"/>
  <c r="K278" i="1" s="1"/>
  <c r="M278" i="1" s="1"/>
  <c r="O278" i="1" s="1"/>
  <c r="H276" i="1"/>
  <c r="H289" i="1" s="1"/>
  <c r="F276" i="1"/>
  <c r="F289" i="1" s="1"/>
  <c r="G272" i="1"/>
  <c r="I272" i="1" s="1"/>
  <c r="K272" i="1" s="1"/>
  <c r="M272" i="1" s="1"/>
  <c r="O272" i="1" s="1"/>
  <c r="G271" i="1"/>
  <c r="I271" i="1" s="1"/>
  <c r="K271" i="1" s="1"/>
  <c r="M271" i="1" s="1"/>
  <c r="O271" i="1" s="1"/>
  <c r="G270" i="1"/>
  <c r="I270" i="1" s="1"/>
  <c r="K270" i="1" s="1"/>
  <c r="M270" i="1" s="1"/>
  <c r="O270" i="1" s="1"/>
  <c r="G269" i="1"/>
  <c r="I269" i="1" s="1"/>
  <c r="K269" i="1" s="1"/>
  <c r="M269" i="1" s="1"/>
  <c r="O269" i="1" s="1"/>
  <c r="G268" i="1"/>
  <c r="I268" i="1" s="1"/>
  <c r="K268" i="1" s="1"/>
  <c r="M268" i="1" s="1"/>
  <c r="O268" i="1" s="1"/>
  <c r="G266" i="1"/>
  <c r="I266" i="1" s="1"/>
  <c r="K266" i="1" s="1"/>
  <c r="M266" i="1" s="1"/>
  <c r="O266" i="1" s="1"/>
  <c r="G265" i="1"/>
  <c r="I265" i="1" s="1"/>
  <c r="K265" i="1" s="1"/>
  <c r="M265" i="1" s="1"/>
  <c r="O265" i="1" s="1"/>
  <c r="G264" i="1"/>
  <c r="I264" i="1" s="1"/>
  <c r="K264" i="1" s="1"/>
  <c r="M264" i="1" s="1"/>
  <c r="O264" i="1" s="1"/>
  <c r="G263" i="1"/>
  <c r="I263" i="1" s="1"/>
  <c r="K263" i="1" s="1"/>
  <c r="M263" i="1" s="1"/>
  <c r="O263" i="1" s="1"/>
  <c r="G262" i="1"/>
  <c r="I262" i="1" s="1"/>
  <c r="K262" i="1" s="1"/>
  <c r="M262" i="1" s="1"/>
  <c r="O262" i="1" s="1"/>
  <c r="H260" i="1"/>
  <c r="H273" i="1" s="1"/>
  <c r="F260" i="1"/>
  <c r="F273" i="1" s="1"/>
  <c r="G256" i="1"/>
  <c r="I256" i="1" s="1"/>
  <c r="K256" i="1" s="1"/>
  <c r="M256" i="1" s="1"/>
  <c r="O256" i="1" s="1"/>
  <c r="G255" i="1"/>
  <c r="I255" i="1" s="1"/>
  <c r="K255" i="1" s="1"/>
  <c r="M255" i="1" s="1"/>
  <c r="O255" i="1" s="1"/>
  <c r="G254" i="1"/>
  <c r="I254" i="1" s="1"/>
  <c r="K254" i="1" s="1"/>
  <c r="M254" i="1" s="1"/>
  <c r="O254" i="1" s="1"/>
  <c r="G253" i="1"/>
  <c r="I253" i="1" s="1"/>
  <c r="K253" i="1" s="1"/>
  <c r="M253" i="1" s="1"/>
  <c r="O253" i="1" s="1"/>
  <c r="G252" i="1"/>
  <c r="I252" i="1" s="1"/>
  <c r="K252" i="1" s="1"/>
  <c r="M252" i="1" s="1"/>
  <c r="O252" i="1" s="1"/>
  <c r="G250" i="1"/>
  <c r="I250" i="1" s="1"/>
  <c r="K250" i="1" s="1"/>
  <c r="M250" i="1" s="1"/>
  <c r="O250" i="1" s="1"/>
  <c r="G249" i="1"/>
  <c r="I249" i="1" s="1"/>
  <c r="K249" i="1" s="1"/>
  <c r="M249" i="1" s="1"/>
  <c r="O249" i="1" s="1"/>
  <c r="G248" i="1"/>
  <c r="I248" i="1" s="1"/>
  <c r="K248" i="1" s="1"/>
  <c r="M248" i="1" s="1"/>
  <c r="O248" i="1" s="1"/>
  <c r="G247" i="1"/>
  <c r="I247" i="1" s="1"/>
  <c r="K247" i="1" s="1"/>
  <c r="M247" i="1" s="1"/>
  <c r="O247" i="1" s="1"/>
  <c r="G246" i="1"/>
  <c r="I246" i="1" s="1"/>
  <c r="K246" i="1" s="1"/>
  <c r="M246" i="1" s="1"/>
  <c r="O246" i="1" s="1"/>
  <c r="H244" i="1"/>
  <c r="H257" i="1" s="1"/>
  <c r="F244" i="1"/>
  <c r="F257" i="1" s="1"/>
  <c r="G165" i="1"/>
  <c r="I165" i="1" s="1"/>
  <c r="K165" i="1" s="1"/>
  <c r="M165" i="1" s="1"/>
  <c r="O165" i="1" s="1"/>
  <c r="G164" i="1"/>
  <c r="I164" i="1" s="1"/>
  <c r="K164" i="1" s="1"/>
  <c r="M164" i="1" s="1"/>
  <c r="O164" i="1" s="1"/>
  <c r="G163" i="1"/>
  <c r="I163" i="1" s="1"/>
  <c r="K163" i="1" s="1"/>
  <c r="M163" i="1" s="1"/>
  <c r="O163" i="1" s="1"/>
  <c r="G162" i="1"/>
  <c r="I162" i="1" s="1"/>
  <c r="K162" i="1" s="1"/>
  <c r="M162" i="1" s="1"/>
  <c r="O162" i="1" s="1"/>
  <c r="G161" i="1"/>
  <c r="I161" i="1" s="1"/>
  <c r="K161" i="1" s="1"/>
  <c r="M161" i="1" s="1"/>
  <c r="O161" i="1" s="1"/>
  <c r="G159" i="1"/>
  <c r="I159" i="1" s="1"/>
  <c r="K159" i="1" s="1"/>
  <c r="M159" i="1" s="1"/>
  <c r="O159" i="1" s="1"/>
  <c r="G158" i="1"/>
  <c r="I158" i="1" s="1"/>
  <c r="K158" i="1" s="1"/>
  <c r="M158" i="1" s="1"/>
  <c r="O158" i="1" s="1"/>
  <c r="G157" i="1"/>
  <c r="I157" i="1" s="1"/>
  <c r="K157" i="1" s="1"/>
  <c r="M157" i="1" s="1"/>
  <c r="O157" i="1" s="1"/>
  <c r="G156" i="1"/>
  <c r="I156" i="1" s="1"/>
  <c r="K156" i="1" s="1"/>
  <c r="M156" i="1" s="1"/>
  <c r="O156" i="1" s="1"/>
  <c r="G155" i="1"/>
  <c r="I155" i="1" s="1"/>
  <c r="K155" i="1" s="1"/>
  <c r="M155" i="1" s="1"/>
  <c r="O155" i="1" s="1"/>
  <c r="H153" i="1"/>
  <c r="H166" i="1" s="1"/>
  <c r="F153" i="1"/>
  <c r="F166" i="1" s="1"/>
  <c r="G149" i="1"/>
  <c r="I149" i="1" s="1"/>
  <c r="K149" i="1" s="1"/>
  <c r="M149" i="1" s="1"/>
  <c r="O149" i="1" s="1"/>
  <c r="Q149" i="1" s="1"/>
  <c r="G148" i="1"/>
  <c r="I148" i="1" s="1"/>
  <c r="K148" i="1" s="1"/>
  <c r="M148" i="1" s="1"/>
  <c r="O148" i="1" s="1"/>
  <c r="Q148" i="1" s="1"/>
  <c r="G147" i="1"/>
  <c r="I147" i="1" s="1"/>
  <c r="K147" i="1" s="1"/>
  <c r="M147" i="1" s="1"/>
  <c r="O147" i="1" s="1"/>
  <c r="Q147" i="1" s="1"/>
  <c r="G146" i="1"/>
  <c r="I146" i="1" s="1"/>
  <c r="K146" i="1" s="1"/>
  <c r="M146" i="1" s="1"/>
  <c r="O146" i="1" s="1"/>
  <c r="Q146" i="1" s="1"/>
  <c r="G145" i="1"/>
  <c r="I145" i="1" s="1"/>
  <c r="K145" i="1" s="1"/>
  <c r="M145" i="1" s="1"/>
  <c r="O145" i="1" s="1"/>
  <c r="Q145" i="1" s="1"/>
  <c r="G143" i="1"/>
  <c r="I143" i="1" s="1"/>
  <c r="K143" i="1" s="1"/>
  <c r="M143" i="1" s="1"/>
  <c r="O143" i="1" s="1"/>
  <c r="Q143" i="1" s="1"/>
  <c r="G142" i="1"/>
  <c r="I142" i="1" s="1"/>
  <c r="K142" i="1" s="1"/>
  <c r="M142" i="1" s="1"/>
  <c r="O142" i="1" s="1"/>
  <c r="Q142" i="1" s="1"/>
  <c r="G141" i="1"/>
  <c r="I141" i="1" s="1"/>
  <c r="K141" i="1" s="1"/>
  <c r="M141" i="1" s="1"/>
  <c r="O141" i="1" s="1"/>
  <c r="Q141" i="1" s="1"/>
  <c r="G140" i="1"/>
  <c r="I140" i="1" s="1"/>
  <c r="K140" i="1" s="1"/>
  <c r="M140" i="1" s="1"/>
  <c r="O140" i="1" s="1"/>
  <c r="Q140" i="1" s="1"/>
  <c r="G139" i="1"/>
  <c r="I139" i="1" s="1"/>
  <c r="K139" i="1" s="1"/>
  <c r="M139" i="1" s="1"/>
  <c r="O139" i="1" s="1"/>
  <c r="Q139" i="1" s="1"/>
  <c r="Q137" i="1" s="1"/>
  <c r="H137" i="1"/>
  <c r="H150" i="1" s="1"/>
  <c r="F137" i="1"/>
  <c r="F150" i="1" s="1"/>
  <c r="G117" i="1"/>
  <c r="I117" i="1" s="1"/>
  <c r="K117" i="1" s="1"/>
  <c r="M117" i="1" s="1"/>
  <c r="O117" i="1" s="1"/>
  <c r="G116" i="1"/>
  <c r="I116" i="1" s="1"/>
  <c r="K116" i="1" s="1"/>
  <c r="M116" i="1" s="1"/>
  <c r="O116" i="1" s="1"/>
  <c r="G115" i="1"/>
  <c r="I115" i="1" s="1"/>
  <c r="K115" i="1" s="1"/>
  <c r="M115" i="1" s="1"/>
  <c r="O115" i="1" s="1"/>
  <c r="G114" i="1"/>
  <c r="I114" i="1" s="1"/>
  <c r="K114" i="1" s="1"/>
  <c r="M114" i="1" s="1"/>
  <c r="O114" i="1" s="1"/>
  <c r="G113" i="1"/>
  <c r="I113" i="1" s="1"/>
  <c r="K113" i="1" s="1"/>
  <c r="M113" i="1" s="1"/>
  <c r="O113" i="1" s="1"/>
  <c r="G112" i="1"/>
  <c r="I112" i="1" s="1"/>
  <c r="K112" i="1" s="1"/>
  <c r="M112" i="1" s="1"/>
  <c r="O112" i="1" s="1"/>
  <c r="G111" i="1"/>
  <c r="I111" i="1" s="1"/>
  <c r="K111" i="1" s="1"/>
  <c r="M111" i="1" s="1"/>
  <c r="O111" i="1" s="1"/>
  <c r="G110" i="1"/>
  <c r="I110" i="1" s="1"/>
  <c r="K110" i="1" s="1"/>
  <c r="M110" i="1" s="1"/>
  <c r="O110" i="1" s="1"/>
  <c r="G109" i="1"/>
  <c r="I109" i="1" s="1"/>
  <c r="K109" i="1" s="1"/>
  <c r="M109" i="1" s="1"/>
  <c r="O109" i="1" s="1"/>
  <c r="G108" i="1"/>
  <c r="I108" i="1" s="1"/>
  <c r="K108" i="1" s="1"/>
  <c r="M108" i="1" s="1"/>
  <c r="O108" i="1" s="1"/>
  <c r="G107" i="1"/>
  <c r="I107" i="1" s="1"/>
  <c r="K107" i="1" s="1"/>
  <c r="M107" i="1" s="1"/>
  <c r="O107" i="1" s="1"/>
  <c r="H105" i="1"/>
  <c r="H118" i="1" s="1"/>
  <c r="F105" i="1"/>
  <c r="F118" i="1" s="1"/>
  <c r="G101" i="1"/>
  <c r="I101" i="1" s="1"/>
  <c r="K101" i="1" s="1"/>
  <c r="M101" i="1" s="1"/>
  <c r="O101" i="1" s="1"/>
  <c r="Q101" i="1" s="1"/>
  <c r="G100" i="1"/>
  <c r="I100" i="1" s="1"/>
  <c r="K100" i="1" s="1"/>
  <c r="M100" i="1" s="1"/>
  <c r="O100" i="1" s="1"/>
  <c r="Q100" i="1" s="1"/>
  <c r="G99" i="1"/>
  <c r="I99" i="1" s="1"/>
  <c r="K99" i="1" s="1"/>
  <c r="M99" i="1" s="1"/>
  <c r="O99" i="1" s="1"/>
  <c r="Q99" i="1" s="1"/>
  <c r="G98" i="1"/>
  <c r="I98" i="1" s="1"/>
  <c r="K98" i="1" s="1"/>
  <c r="M98" i="1" s="1"/>
  <c r="O98" i="1" s="1"/>
  <c r="Q98" i="1" s="1"/>
  <c r="G97" i="1"/>
  <c r="I97" i="1" s="1"/>
  <c r="K97" i="1" s="1"/>
  <c r="M97" i="1" s="1"/>
  <c r="O97" i="1" s="1"/>
  <c r="Q97" i="1" s="1"/>
  <c r="G96" i="1"/>
  <c r="I96" i="1" s="1"/>
  <c r="K96" i="1" s="1"/>
  <c r="M96" i="1" s="1"/>
  <c r="O96" i="1" s="1"/>
  <c r="Q96" i="1" s="1"/>
  <c r="G95" i="1"/>
  <c r="I95" i="1" s="1"/>
  <c r="K95" i="1" s="1"/>
  <c r="M95" i="1" s="1"/>
  <c r="O95" i="1" s="1"/>
  <c r="Q95" i="1" s="1"/>
  <c r="G94" i="1"/>
  <c r="I94" i="1" s="1"/>
  <c r="K94" i="1" s="1"/>
  <c r="M94" i="1" s="1"/>
  <c r="O94" i="1" s="1"/>
  <c r="Q94" i="1" s="1"/>
  <c r="G93" i="1"/>
  <c r="I93" i="1" s="1"/>
  <c r="K93" i="1" s="1"/>
  <c r="M93" i="1" s="1"/>
  <c r="O93" i="1" s="1"/>
  <c r="Q93" i="1" s="1"/>
  <c r="G92" i="1"/>
  <c r="I92" i="1" s="1"/>
  <c r="K92" i="1" s="1"/>
  <c r="M92" i="1" s="1"/>
  <c r="O92" i="1" s="1"/>
  <c r="Q92" i="1" s="1"/>
  <c r="G91" i="1"/>
  <c r="I91" i="1" s="1"/>
  <c r="K91" i="1" s="1"/>
  <c r="M91" i="1" s="1"/>
  <c r="O91" i="1" s="1"/>
  <c r="Q91" i="1" s="1"/>
  <c r="H89" i="1"/>
  <c r="H102" i="1" s="1"/>
  <c r="F89" i="1"/>
  <c r="F102" i="1" s="1"/>
  <c r="G85" i="1"/>
  <c r="I85" i="1" s="1"/>
  <c r="K85" i="1" s="1"/>
  <c r="M85" i="1" s="1"/>
  <c r="O85" i="1" s="1"/>
  <c r="Q85" i="1" s="1"/>
  <c r="G84" i="1"/>
  <c r="I84" i="1" s="1"/>
  <c r="K84" i="1" s="1"/>
  <c r="M84" i="1" s="1"/>
  <c r="O84" i="1" s="1"/>
  <c r="Q84" i="1" s="1"/>
  <c r="G83" i="1"/>
  <c r="I83" i="1" s="1"/>
  <c r="K83" i="1" s="1"/>
  <c r="M83" i="1" s="1"/>
  <c r="O83" i="1" s="1"/>
  <c r="Q83" i="1" s="1"/>
  <c r="G82" i="1"/>
  <c r="I82" i="1" s="1"/>
  <c r="K82" i="1" s="1"/>
  <c r="M82" i="1" s="1"/>
  <c r="O82" i="1" s="1"/>
  <c r="Q82" i="1" s="1"/>
  <c r="G81" i="1"/>
  <c r="I81" i="1" s="1"/>
  <c r="K81" i="1" s="1"/>
  <c r="M81" i="1" s="1"/>
  <c r="O81" i="1" s="1"/>
  <c r="Q81" i="1" s="1"/>
  <c r="G79" i="1"/>
  <c r="I79" i="1" s="1"/>
  <c r="K79" i="1" s="1"/>
  <c r="M79" i="1" s="1"/>
  <c r="O79" i="1" s="1"/>
  <c r="Q79" i="1" s="1"/>
  <c r="G78" i="1"/>
  <c r="I78" i="1" s="1"/>
  <c r="K78" i="1" s="1"/>
  <c r="M78" i="1" s="1"/>
  <c r="O78" i="1" s="1"/>
  <c r="Q78" i="1" s="1"/>
  <c r="G77" i="1"/>
  <c r="I77" i="1" s="1"/>
  <c r="K77" i="1" s="1"/>
  <c r="M77" i="1" s="1"/>
  <c r="O77" i="1" s="1"/>
  <c r="Q77" i="1" s="1"/>
  <c r="G76" i="1"/>
  <c r="I76" i="1" s="1"/>
  <c r="K76" i="1" s="1"/>
  <c r="M76" i="1" s="1"/>
  <c r="O76" i="1" s="1"/>
  <c r="Q76" i="1" s="1"/>
  <c r="Q73" i="1" s="1"/>
  <c r="G75" i="1"/>
  <c r="I75" i="1" s="1"/>
  <c r="K75" i="1" s="1"/>
  <c r="M75" i="1" s="1"/>
  <c r="O75" i="1" s="1"/>
  <c r="Q75" i="1" s="1"/>
  <c r="H73" i="1"/>
  <c r="H86" i="1" s="1"/>
  <c r="F73" i="1"/>
  <c r="F86" i="1" s="1"/>
  <c r="G51" i="1"/>
  <c r="I51" i="1" s="1"/>
  <c r="K51" i="1" s="1"/>
  <c r="M51" i="1" s="1"/>
  <c r="O51" i="1" s="1"/>
  <c r="Q51" i="1" s="1"/>
  <c r="G50" i="1"/>
  <c r="I50" i="1" s="1"/>
  <c r="K50" i="1" s="1"/>
  <c r="M50" i="1" s="1"/>
  <c r="O50" i="1" s="1"/>
  <c r="Q50" i="1" s="1"/>
  <c r="G49" i="1"/>
  <c r="I49" i="1" s="1"/>
  <c r="K49" i="1" s="1"/>
  <c r="M49" i="1" s="1"/>
  <c r="O49" i="1" s="1"/>
  <c r="Q49" i="1" s="1"/>
  <c r="G48" i="1"/>
  <c r="I48" i="1" s="1"/>
  <c r="K48" i="1" s="1"/>
  <c r="M48" i="1" s="1"/>
  <c r="O48" i="1" s="1"/>
  <c r="Q48" i="1" s="1"/>
  <c r="G47" i="1"/>
  <c r="I47" i="1" s="1"/>
  <c r="K47" i="1" s="1"/>
  <c r="M47" i="1" s="1"/>
  <c r="O47" i="1" s="1"/>
  <c r="Q47" i="1" s="1"/>
  <c r="G45" i="1"/>
  <c r="I45" i="1" s="1"/>
  <c r="K45" i="1" s="1"/>
  <c r="M45" i="1" s="1"/>
  <c r="O45" i="1" s="1"/>
  <c r="Q45" i="1" s="1"/>
  <c r="G44" i="1"/>
  <c r="I44" i="1" s="1"/>
  <c r="K44" i="1" s="1"/>
  <c r="M44" i="1" s="1"/>
  <c r="O44" i="1" s="1"/>
  <c r="Q44" i="1" s="1"/>
  <c r="G43" i="1"/>
  <c r="I43" i="1" s="1"/>
  <c r="K43" i="1" s="1"/>
  <c r="M43" i="1" s="1"/>
  <c r="O43" i="1" s="1"/>
  <c r="Q43" i="1" s="1"/>
  <c r="G42" i="1"/>
  <c r="I42" i="1" s="1"/>
  <c r="K42" i="1" s="1"/>
  <c r="M42" i="1" s="1"/>
  <c r="O42" i="1" s="1"/>
  <c r="Q42" i="1" s="1"/>
  <c r="G41" i="1"/>
  <c r="I41" i="1" s="1"/>
  <c r="K41" i="1" s="1"/>
  <c r="M41" i="1" s="1"/>
  <c r="O41" i="1" s="1"/>
  <c r="Q41" i="1" s="1"/>
  <c r="H39" i="1"/>
  <c r="H52" i="1" s="1"/>
  <c r="F39" i="1"/>
  <c r="F52" i="1" s="1"/>
  <c r="W19" i="1"/>
  <c r="Y19" i="1" s="1"/>
  <c r="AA19" i="1" s="1"/>
  <c r="AC19" i="1" s="1"/>
  <c r="AE19" i="1" s="1"/>
  <c r="AG19" i="1" s="1"/>
  <c r="W18" i="1"/>
  <c r="W17" i="1"/>
  <c r="W16" i="1"/>
  <c r="W15" i="1"/>
  <c r="W14" i="1"/>
  <c r="W12" i="1"/>
  <c r="W11" i="1"/>
  <c r="W10" i="1"/>
  <c r="W9" i="1"/>
  <c r="W8" i="1"/>
  <c r="G19" i="1"/>
  <c r="G18" i="1"/>
  <c r="G17" i="1"/>
  <c r="G16" i="1"/>
  <c r="G15" i="1"/>
  <c r="G14" i="1"/>
  <c r="G13" i="1"/>
  <c r="I13" i="1" s="1"/>
  <c r="K13" i="1" s="1"/>
  <c r="G12" i="1"/>
  <c r="I12" i="1" s="1"/>
  <c r="K12" i="1" s="1"/>
  <c r="G11" i="1"/>
  <c r="G10" i="1"/>
  <c r="G9" i="1"/>
  <c r="I9" i="1" s="1"/>
  <c r="W462" i="1" l="1"/>
  <c r="W463" i="1"/>
  <c r="AG137" i="1"/>
  <c r="W464" i="1"/>
  <c r="AG143" i="1"/>
  <c r="AG150" i="1" s="1"/>
  <c r="AG589" i="1"/>
  <c r="AG599" i="1"/>
  <c r="AG583" i="1"/>
  <c r="Q583" i="1"/>
  <c r="AG596" i="1"/>
  <c r="AG605" i="1"/>
  <c r="AG612" i="1" s="1"/>
  <c r="Q634" i="1"/>
  <c r="AG634" i="1"/>
  <c r="AG680" i="1"/>
  <c r="AG696" i="1"/>
  <c r="AG664" i="1"/>
  <c r="AG702" i="1"/>
  <c r="AG79" i="1"/>
  <c r="W830" i="1"/>
  <c r="AG102" i="1"/>
  <c r="AG52" i="1"/>
  <c r="AG45" i="1"/>
  <c r="W835" i="1"/>
  <c r="Q39" i="1"/>
  <c r="Q89" i="1"/>
  <c r="AG67" i="1"/>
  <c r="W833" i="1"/>
  <c r="O356" i="1"/>
  <c r="O372" i="1"/>
  <c r="AE456" i="1"/>
  <c r="O105" i="1"/>
  <c r="AE454" i="1"/>
  <c r="AE457" i="1"/>
  <c r="AE394" i="1"/>
  <c r="AE493" i="1"/>
  <c r="AE525" i="1"/>
  <c r="AE589" i="1"/>
  <c r="O276" i="1"/>
  <c r="AE378" i="1"/>
  <c r="AE385" i="1" s="1"/>
  <c r="AE137" i="1"/>
  <c r="AE143" i="1"/>
  <c r="AE250" i="1"/>
  <c r="AE282" i="1"/>
  <c r="AE388" i="1"/>
  <c r="W827" i="1"/>
  <c r="AE244" i="1"/>
  <c r="AE734" i="1"/>
  <c r="O487" i="1"/>
  <c r="O503" i="1"/>
  <c r="O519" i="1"/>
  <c r="O551" i="1"/>
  <c r="AE260" i="1"/>
  <c r="AE372" i="1"/>
  <c r="AE634" i="1"/>
  <c r="AE713" i="1"/>
  <c r="AE79" i="1"/>
  <c r="AE410" i="1"/>
  <c r="AE503" i="1"/>
  <c r="AE680" i="1"/>
  <c r="AE714" i="1"/>
  <c r="AE728" i="1"/>
  <c r="AE715" i="1"/>
  <c r="O712" i="1"/>
  <c r="O728" i="1"/>
  <c r="AE276" i="1"/>
  <c r="AE519" i="1"/>
  <c r="AE532" i="1" s="1"/>
  <c r="AE551" i="1"/>
  <c r="AE564" i="1" s="1"/>
  <c r="AE716" i="1"/>
  <c r="AE721" i="1"/>
  <c r="AE159" i="1"/>
  <c r="G830" i="1"/>
  <c r="AE583" i="1"/>
  <c r="G834" i="1"/>
  <c r="W828" i="1"/>
  <c r="AE509" i="1"/>
  <c r="O388" i="1"/>
  <c r="O404" i="1"/>
  <c r="AE487" i="1"/>
  <c r="AE500" i="1" s="1"/>
  <c r="O583" i="1"/>
  <c r="O599" i="1"/>
  <c r="AE605" i="1"/>
  <c r="AE702" i="1"/>
  <c r="G829" i="1"/>
  <c r="O634" i="1"/>
  <c r="G836" i="1"/>
  <c r="O696" i="1"/>
  <c r="AE599" i="1"/>
  <c r="AE664" i="1"/>
  <c r="AE696" i="1"/>
  <c r="AE153" i="1"/>
  <c r="AE292" i="1"/>
  <c r="AE362" i="1"/>
  <c r="O39" i="1"/>
  <c r="O73" i="1"/>
  <c r="AE356" i="1"/>
  <c r="AE266" i="1"/>
  <c r="O137" i="1"/>
  <c r="O153" i="1"/>
  <c r="O244" i="1"/>
  <c r="O260" i="1"/>
  <c r="O292" i="1"/>
  <c r="AE471" i="1"/>
  <c r="AE477" i="1"/>
  <c r="O471" i="1"/>
  <c r="W834" i="1"/>
  <c r="AE45" i="1"/>
  <c r="AE95" i="1"/>
  <c r="G835" i="1"/>
  <c r="W829" i="1"/>
  <c r="AE89" i="1"/>
  <c r="O89" i="1"/>
  <c r="G837" i="1"/>
  <c r="W831" i="1"/>
  <c r="AE39" i="1"/>
  <c r="AE67" i="1"/>
  <c r="K9" i="1"/>
  <c r="K57" i="1" s="1"/>
  <c r="I19" i="1"/>
  <c r="G838" i="1"/>
  <c r="AC589" i="1"/>
  <c r="AC596" i="1" s="1"/>
  <c r="M137" i="1"/>
  <c r="AC557" i="1"/>
  <c r="AC143" i="1"/>
  <c r="AC493" i="1"/>
  <c r="AC525" i="1"/>
  <c r="AC702" i="1"/>
  <c r="AC728" i="1"/>
  <c r="AC734" i="1"/>
  <c r="AC509" i="1"/>
  <c r="AC551" i="1"/>
  <c r="M471" i="1"/>
  <c r="M712" i="1"/>
  <c r="M728" i="1"/>
  <c r="AC39" i="1"/>
  <c r="AC89" i="1"/>
  <c r="AC519" i="1"/>
  <c r="AC605" i="1"/>
  <c r="AC250" i="1"/>
  <c r="AC244" i="1"/>
  <c r="AC388" i="1"/>
  <c r="M487" i="1"/>
  <c r="M503" i="1"/>
  <c r="M519" i="1"/>
  <c r="M551" i="1"/>
  <c r="M599" i="1"/>
  <c r="M696" i="1"/>
  <c r="AC45" i="1"/>
  <c r="AC78" i="1"/>
  <c r="AE78" i="1" s="1"/>
  <c r="AG78" i="1" s="1"/>
  <c r="AC457" i="1"/>
  <c r="AC282" i="1"/>
  <c r="AC356" i="1"/>
  <c r="AC362" i="1"/>
  <c r="AC394" i="1"/>
  <c r="M583" i="1"/>
  <c r="M634" i="1"/>
  <c r="AC95" i="1"/>
  <c r="AC74" i="1"/>
  <c r="AE74" i="1" s="1"/>
  <c r="AG74" i="1" s="1"/>
  <c r="AC137" i="1"/>
  <c r="AC153" i="1"/>
  <c r="AC260" i="1"/>
  <c r="AC276" i="1"/>
  <c r="AC292" i="1"/>
  <c r="AC372" i="1"/>
  <c r="AC503" i="1"/>
  <c r="AC583" i="1"/>
  <c r="AL673" i="1"/>
  <c r="AC673" i="1"/>
  <c r="AC680" i="1"/>
  <c r="M105" i="1"/>
  <c r="M153" i="1"/>
  <c r="M244" i="1"/>
  <c r="M260" i="1"/>
  <c r="M276" i="1"/>
  <c r="M292" i="1"/>
  <c r="AA454" i="1"/>
  <c r="AC75" i="1"/>
  <c r="AE75" i="1" s="1"/>
  <c r="AG75" i="1" s="1"/>
  <c r="AC454" i="1"/>
  <c r="AC79" i="1"/>
  <c r="AC266" i="1"/>
  <c r="AC378" i="1"/>
  <c r="AC410" i="1"/>
  <c r="AC471" i="1"/>
  <c r="AC477" i="1"/>
  <c r="AA686" i="1"/>
  <c r="AC687" i="1"/>
  <c r="M372" i="1"/>
  <c r="M388" i="1"/>
  <c r="M404" i="1"/>
  <c r="Y108" i="1"/>
  <c r="W455" i="1"/>
  <c r="AC159" i="1"/>
  <c r="AC712" i="1"/>
  <c r="AC718" i="1"/>
  <c r="M356" i="1"/>
  <c r="AA456" i="1"/>
  <c r="AC77" i="1"/>
  <c r="AE77" i="1" s="1"/>
  <c r="AG77" i="1" s="1"/>
  <c r="AC456" i="1"/>
  <c r="Y114" i="1"/>
  <c r="W461" i="1"/>
  <c r="AA298" i="1"/>
  <c r="AC301" i="1"/>
  <c r="AC487" i="1"/>
  <c r="AC599" i="1"/>
  <c r="AC634" i="1"/>
  <c r="AA640" i="1"/>
  <c r="AC643" i="1"/>
  <c r="AC664" i="1"/>
  <c r="AC696" i="1"/>
  <c r="AC67" i="1"/>
  <c r="K60" i="1"/>
  <c r="M12" i="1"/>
  <c r="K61" i="1"/>
  <c r="M13" i="1"/>
  <c r="M39" i="1"/>
  <c r="M73" i="1"/>
  <c r="M89" i="1"/>
  <c r="AA457" i="1"/>
  <c r="AA664" i="1"/>
  <c r="AA696" i="1"/>
  <c r="AA680" i="1"/>
  <c r="AA79" i="1"/>
  <c r="AA159" i="1"/>
  <c r="AA356" i="1"/>
  <c r="AA388" i="1"/>
  <c r="AA525" i="1"/>
  <c r="AA39" i="1"/>
  <c r="AA137" i="1"/>
  <c r="AA244" i="1"/>
  <c r="AA276" i="1"/>
  <c r="AA362" i="1"/>
  <c r="AA394" i="1"/>
  <c r="AA143" i="1"/>
  <c r="AA250" i="1"/>
  <c r="AA282" i="1"/>
  <c r="AA471" i="1"/>
  <c r="AA670" i="1"/>
  <c r="AA677" i="1" s="1"/>
  <c r="AA702" i="1"/>
  <c r="AA709" i="1" s="1"/>
  <c r="AA260" i="1"/>
  <c r="AA372" i="1"/>
  <c r="AA477" i="1"/>
  <c r="AA266" i="1"/>
  <c r="AA292" i="1"/>
  <c r="AA378" i="1"/>
  <c r="AA634" i="1"/>
  <c r="AA712" i="1"/>
  <c r="AA519" i="1"/>
  <c r="AA718" i="1"/>
  <c r="AA95" i="1"/>
  <c r="AA493" i="1"/>
  <c r="AA599" i="1"/>
  <c r="AA45" i="1"/>
  <c r="AA106" i="1"/>
  <c r="AA405" i="1"/>
  <c r="AA503" i="1"/>
  <c r="AA605" i="1"/>
  <c r="AA73" i="1"/>
  <c r="AA557" i="1"/>
  <c r="AA583" i="1"/>
  <c r="AA89" i="1"/>
  <c r="AA589" i="1"/>
  <c r="AA410" i="1"/>
  <c r="AA509" i="1"/>
  <c r="AA551" i="1"/>
  <c r="AA153" i="1"/>
  <c r="AA728" i="1"/>
  <c r="AA487" i="1"/>
  <c r="AA734" i="1"/>
  <c r="AL669" i="1"/>
  <c r="AL674" i="1"/>
  <c r="AL682" i="1"/>
  <c r="AL687" i="1"/>
  <c r="AL701" i="1"/>
  <c r="AL706" i="1"/>
  <c r="AL675" i="1"/>
  <c r="AL683" i="1"/>
  <c r="AL688" i="1"/>
  <c r="AL707" i="1"/>
  <c r="AL665" i="1"/>
  <c r="AL676" i="1"/>
  <c r="AL684" i="1"/>
  <c r="AL689" i="1"/>
  <c r="AL697" i="1"/>
  <c r="AL708" i="1"/>
  <c r="AL666" i="1"/>
  <c r="AL671" i="1"/>
  <c r="AL685" i="1"/>
  <c r="AL690" i="1"/>
  <c r="AL698" i="1"/>
  <c r="AL703" i="1"/>
  <c r="AL667" i="1"/>
  <c r="AL672" i="1"/>
  <c r="AL691" i="1"/>
  <c r="AL699" i="1"/>
  <c r="AL704" i="1"/>
  <c r="AL668" i="1"/>
  <c r="AL681" i="1"/>
  <c r="AL692" i="1"/>
  <c r="AL700" i="1"/>
  <c r="AL705" i="1"/>
  <c r="K356" i="1"/>
  <c r="I570" i="1"/>
  <c r="I577" i="1"/>
  <c r="Y570" i="1"/>
  <c r="AA570" i="1" s="1"/>
  <c r="Y575" i="1"/>
  <c r="AA575" i="1" s="1"/>
  <c r="I571" i="1"/>
  <c r="I578" i="1"/>
  <c r="Y571" i="1"/>
  <c r="AA571" i="1" s="1"/>
  <c r="Y576" i="1"/>
  <c r="AA576" i="1" s="1"/>
  <c r="I579" i="1"/>
  <c r="Y572" i="1"/>
  <c r="AA572" i="1" s="1"/>
  <c r="Y577" i="1"/>
  <c r="Y578" i="1"/>
  <c r="I575" i="1"/>
  <c r="Y568" i="1"/>
  <c r="AA568" i="1" s="1"/>
  <c r="Y579" i="1"/>
  <c r="I569" i="1"/>
  <c r="G828" i="1"/>
  <c r="I576" i="1"/>
  <c r="Y569" i="1"/>
  <c r="AA569" i="1" s="1"/>
  <c r="Y574" i="1"/>
  <c r="AA574" i="1" s="1"/>
  <c r="I15" i="1"/>
  <c r="Y9" i="1"/>
  <c r="Y16" i="1"/>
  <c r="Y14" i="1"/>
  <c r="Y8" i="1"/>
  <c r="I10" i="1"/>
  <c r="I16" i="1"/>
  <c r="Y10" i="1"/>
  <c r="Y17" i="1"/>
  <c r="AA17" i="1" s="1"/>
  <c r="AC17" i="1" s="1"/>
  <c r="K105" i="1"/>
  <c r="K551" i="1"/>
  <c r="I14" i="1"/>
  <c r="Y15" i="1"/>
  <c r="I11" i="1"/>
  <c r="I17" i="1"/>
  <c r="Y11" i="1"/>
  <c r="Y18" i="1"/>
  <c r="AA18" i="1" s="1"/>
  <c r="AC18" i="1" s="1"/>
  <c r="K153" i="1"/>
  <c r="K244" i="1"/>
  <c r="K260" i="1"/>
  <c r="K292" i="1"/>
  <c r="I18" i="1"/>
  <c r="Y12" i="1"/>
  <c r="K712" i="1"/>
  <c r="K728" i="1"/>
  <c r="K73" i="1"/>
  <c r="K137" i="1"/>
  <c r="K372" i="1"/>
  <c r="K388" i="1"/>
  <c r="K404" i="1"/>
  <c r="K276" i="1"/>
  <c r="K487" i="1"/>
  <c r="K503" i="1"/>
  <c r="K519" i="1"/>
  <c r="K583" i="1"/>
  <c r="K634" i="1"/>
  <c r="K599" i="1"/>
  <c r="K696" i="1"/>
  <c r="K471" i="1"/>
  <c r="K39" i="1"/>
  <c r="K89" i="1"/>
  <c r="Y724" i="1"/>
  <c r="AA724" i="1" s="1"/>
  <c r="AC724" i="1" s="1"/>
  <c r="AE724" i="1" s="1"/>
  <c r="Y722" i="1"/>
  <c r="AA722" i="1" s="1"/>
  <c r="AC722" i="1" s="1"/>
  <c r="AE722" i="1" s="1"/>
  <c r="Y738" i="1"/>
  <c r="AA738" i="1" s="1"/>
  <c r="AC738" i="1" s="1"/>
  <c r="AE738" i="1" s="1"/>
  <c r="Y740" i="1"/>
  <c r="AA740" i="1" s="1"/>
  <c r="I440" i="1"/>
  <c r="K440" i="1" s="1"/>
  <c r="I446" i="1"/>
  <c r="K446" i="1" s="1"/>
  <c r="Y440" i="1"/>
  <c r="AA440" i="1" s="1"/>
  <c r="AC440" i="1" s="1"/>
  <c r="AE440" i="1" s="1"/>
  <c r="AG440" i="1" s="1"/>
  <c r="AG456" i="1" s="1"/>
  <c r="AL456" i="1" s="1"/>
  <c r="Y444" i="1"/>
  <c r="AA444" i="1" s="1"/>
  <c r="I443" i="1"/>
  <c r="K443" i="1" s="1"/>
  <c r="M443" i="1" s="1"/>
  <c r="O443" i="1" s="1"/>
  <c r="Q443" i="1" s="1"/>
  <c r="I439" i="1"/>
  <c r="K439" i="1" s="1"/>
  <c r="I445" i="1"/>
  <c r="K445" i="1" s="1"/>
  <c r="Y439" i="1"/>
  <c r="AA439" i="1" s="1"/>
  <c r="AC439" i="1" s="1"/>
  <c r="Y443" i="1"/>
  <c r="AA443" i="1" s="1"/>
  <c r="I448" i="1"/>
  <c r="K448" i="1" s="1"/>
  <c r="I438" i="1"/>
  <c r="I444" i="1"/>
  <c r="K444" i="1" s="1"/>
  <c r="Y438" i="1"/>
  <c r="AA438" i="1" s="1"/>
  <c r="AC438" i="1" s="1"/>
  <c r="AE438" i="1" s="1"/>
  <c r="AG438" i="1" s="1"/>
  <c r="Y448" i="1"/>
  <c r="Y464" i="1" s="1"/>
  <c r="Y437" i="1"/>
  <c r="AA437" i="1" s="1"/>
  <c r="AC437" i="1" s="1"/>
  <c r="Y447" i="1"/>
  <c r="Y463" i="1" s="1"/>
  <c r="Y446" i="1"/>
  <c r="Y462" i="1" s="1"/>
  <c r="I447" i="1"/>
  <c r="K447" i="1" s="1"/>
  <c r="Y441" i="1"/>
  <c r="AA441" i="1" s="1"/>
  <c r="AC441" i="1" s="1"/>
  <c r="AE441" i="1" s="1"/>
  <c r="AG441" i="1" s="1"/>
  <c r="AG457" i="1" s="1"/>
  <c r="Y445" i="1"/>
  <c r="AA445" i="1" s="1"/>
  <c r="AC445" i="1" s="1"/>
  <c r="AE445" i="1" s="1"/>
  <c r="AG445" i="1" s="1"/>
  <c r="AG461" i="1" s="1"/>
  <c r="G153" i="1"/>
  <c r="G567" i="1"/>
  <c r="G244" i="1"/>
  <c r="G680" i="1"/>
  <c r="G105" i="1"/>
  <c r="G551" i="1"/>
  <c r="G276" i="1"/>
  <c r="I137" i="1"/>
  <c r="G89" i="1"/>
  <c r="G137" i="1"/>
  <c r="I153" i="1"/>
  <c r="I276" i="1"/>
  <c r="I712" i="1"/>
  <c r="G372" i="1"/>
  <c r="G712" i="1"/>
  <c r="V52" i="1"/>
  <c r="X166" i="1"/>
  <c r="V257" i="1"/>
  <c r="X273" i="1"/>
  <c r="X369" i="1"/>
  <c r="V401" i="1"/>
  <c r="X484" i="1"/>
  <c r="V500" i="1"/>
  <c r="X150" i="1"/>
  <c r="X289" i="1"/>
  <c r="V484" i="1"/>
  <c r="X532" i="1"/>
  <c r="V564" i="1"/>
  <c r="V725" i="1"/>
  <c r="V166" i="1"/>
  <c r="V273" i="1"/>
  <c r="X305" i="1"/>
  <c r="X385" i="1"/>
  <c r="X516" i="1"/>
  <c r="X709" i="1"/>
  <c r="V150" i="1"/>
  <c r="V289" i="1"/>
  <c r="V532" i="1"/>
  <c r="X580" i="1"/>
  <c r="X741" i="1"/>
  <c r="X52" i="1"/>
  <c r="X257" i="1"/>
  <c r="V305" i="1"/>
  <c r="V385" i="1"/>
  <c r="X401" i="1"/>
  <c r="V417" i="1"/>
  <c r="X500" i="1"/>
  <c r="V516" i="1"/>
  <c r="X564" i="1"/>
  <c r="V580" i="1"/>
  <c r="X725" i="1"/>
  <c r="V741" i="1"/>
  <c r="X417" i="1"/>
  <c r="I682" i="1"/>
  <c r="X118" i="1"/>
  <c r="X449" i="1"/>
  <c r="V449" i="1"/>
  <c r="V86" i="1"/>
  <c r="X102" i="1"/>
  <c r="V102" i="1"/>
  <c r="X86" i="1"/>
  <c r="V118" i="1"/>
  <c r="I696" i="1"/>
  <c r="X612" i="1"/>
  <c r="V596" i="1"/>
  <c r="V612" i="1"/>
  <c r="G696" i="1"/>
  <c r="X677" i="1"/>
  <c r="X693" i="1"/>
  <c r="V709" i="1"/>
  <c r="X647" i="1"/>
  <c r="V677" i="1"/>
  <c r="X596" i="1"/>
  <c r="V647" i="1"/>
  <c r="V693" i="1"/>
  <c r="V369" i="1"/>
  <c r="I728" i="1"/>
  <c r="G728" i="1"/>
  <c r="I634" i="1"/>
  <c r="G634" i="1"/>
  <c r="I599" i="1"/>
  <c r="G599" i="1"/>
  <c r="I583" i="1"/>
  <c r="G583" i="1"/>
  <c r="I551" i="1"/>
  <c r="I519" i="1"/>
  <c r="G519" i="1"/>
  <c r="I503" i="1"/>
  <c r="G503" i="1"/>
  <c r="I487" i="1"/>
  <c r="G487" i="1"/>
  <c r="I471" i="1"/>
  <c r="G471" i="1"/>
  <c r="G436" i="1"/>
  <c r="I404" i="1"/>
  <c r="G404" i="1"/>
  <c r="I388" i="1"/>
  <c r="G388" i="1"/>
  <c r="I372" i="1"/>
  <c r="I356" i="1"/>
  <c r="G356" i="1"/>
  <c r="I292" i="1"/>
  <c r="G292" i="1"/>
  <c r="I260" i="1"/>
  <c r="G260" i="1"/>
  <c r="I244" i="1"/>
  <c r="I105" i="1"/>
  <c r="I89" i="1"/>
  <c r="I73" i="1"/>
  <c r="G73" i="1"/>
  <c r="I39" i="1"/>
  <c r="G39" i="1"/>
  <c r="AG709" i="1" l="1"/>
  <c r="AE439" i="1"/>
  <c r="AC455" i="1"/>
  <c r="AG454" i="1"/>
  <c r="AL454" i="1" s="1"/>
  <c r="AG73" i="1"/>
  <c r="AG86" i="1" s="1"/>
  <c r="AA578" i="1"/>
  <c r="AA577" i="1"/>
  <c r="AA579" i="1"/>
  <c r="AA446" i="1"/>
  <c r="AA462" i="1" s="1"/>
  <c r="AA447" i="1"/>
  <c r="AA463" i="1" s="1"/>
  <c r="AA448" i="1"/>
  <c r="AA464" i="1" s="1"/>
  <c r="AE718" i="1"/>
  <c r="AE289" i="1"/>
  <c r="AE596" i="1"/>
  <c r="AE709" i="1"/>
  <c r="AE166" i="1"/>
  <c r="AC532" i="1"/>
  <c r="AE257" i="1"/>
  <c r="AE150" i="1"/>
  <c r="AE401" i="1"/>
  <c r="I836" i="1"/>
  <c r="AE273" i="1"/>
  <c r="AE52" i="1"/>
  <c r="AC289" i="1"/>
  <c r="AC257" i="1"/>
  <c r="AE369" i="1"/>
  <c r="AE516" i="1"/>
  <c r="AC564" i="1"/>
  <c r="I828" i="1"/>
  <c r="AC401" i="1"/>
  <c r="AE102" i="1"/>
  <c r="AE712" i="1"/>
  <c r="AE725" i="1" s="1"/>
  <c r="AC709" i="1"/>
  <c r="AE453" i="1"/>
  <c r="AC369" i="1"/>
  <c r="AE484" i="1"/>
  <c r="AE612" i="1"/>
  <c r="AC500" i="1"/>
  <c r="AC640" i="1"/>
  <c r="AC647" i="1" s="1"/>
  <c r="AE643" i="1"/>
  <c r="AC686" i="1"/>
  <c r="AC693" i="1" s="1"/>
  <c r="AE687" i="1"/>
  <c r="AC670" i="1"/>
  <c r="AC677" i="1" s="1"/>
  <c r="AE673" i="1"/>
  <c r="AC612" i="1"/>
  <c r="AC298" i="1"/>
  <c r="AE301" i="1"/>
  <c r="AE298" i="1" s="1"/>
  <c r="AE305" i="1" s="1"/>
  <c r="AC150" i="1"/>
  <c r="I834" i="1"/>
  <c r="I835" i="1"/>
  <c r="I830" i="1"/>
  <c r="AC436" i="1"/>
  <c r="AE437" i="1"/>
  <c r="I829" i="1"/>
  <c r="I837" i="1"/>
  <c r="AA52" i="1"/>
  <c r="AE73" i="1"/>
  <c r="AE86" i="1" s="1"/>
  <c r="AC65" i="1"/>
  <c r="AE17" i="1"/>
  <c r="AG17" i="1" s="1"/>
  <c r="AC66" i="1"/>
  <c r="AE18" i="1"/>
  <c r="AG18" i="1" s="1"/>
  <c r="AA12" i="1"/>
  <c r="Y831" i="1"/>
  <c r="AA8" i="1"/>
  <c r="AA827" i="1" s="1"/>
  <c r="Y827" i="1"/>
  <c r="M61" i="1"/>
  <c r="O13" i="1"/>
  <c r="AC52" i="1"/>
  <c r="K19" i="1"/>
  <c r="I838" i="1"/>
  <c r="AA11" i="1"/>
  <c r="Y830" i="1"/>
  <c r="AA14" i="1"/>
  <c r="Y833" i="1"/>
  <c r="AA16" i="1"/>
  <c r="Y835" i="1"/>
  <c r="M60" i="1"/>
  <c r="O12" i="1"/>
  <c r="M9" i="1"/>
  <c r="AA15" i="1"/>
  <c r="Y834" i="1"/>
  <c r="AA10" i="1"/>
  <c r="Y829" i="1"/>
  <c r="AA9" i="1"/>
  <c r="Y828" i="1"/>
  <c r="AC725" i="1"/>
  <c r="AC516" i="1"/>
  <c r="AC166" i="1"/>
  <c r="AC102" i="1"/>
  <c r="AA369" i="1"/>
  <c r="AC453" i="1"/>
  <c r="AC385" i="1"/>
  <c r="AC305" i="1"/>
  <c r="AA401" i="1"/>
  <c r="AA532" i="1"/>
  <c r="AC73" i="1"/>
  <c r="AC86" i="1" s="1"/>
  <c r="AC273" i="1"/>
  <c r="K464" i="1"/>
  <c r="M448" i="1"/>
  <c r="O448" i="1" s="1"/>
  <c r="AA460" i="1"/>
  <c r="AC444" i="1"/>
  <c r="AE444" i="1" s="1"/>
  <c r="AA624" i="1"/>
  <c r="AC576" i="1"/>
  <c r="AA623" i="1"/>
  <c r="AC575" i="1"/>
  <c r="AA166" i="1"/>
  <c r="AA404" i="1"/>
  <c r="AA417" i="1" s="1"/>
  <c r="AC405" i="1"/>
  <c r="AA305" i="1"/>
  <c r="AA114" i="1"/>
  <c r="Y461" i="1"/>
  <c r="AA619" i="1"/>
  <c r="AC571" i="1"/>
  <c r="AA618" i="1"/>
  <c r="AC570" i="1"/>
  <c r="AA453" i="1"/>
  <c r="AC106" i="1"/>
  <c r="AE106" i="1" s="1"/>
  <c r="AA289" i="1"/>
  <c r="AC484" i="1"/>
  <c r="K461" i="1"/>
  <c r="M445" i="1"/>
  <c r="K456" i="1"/>
  <c r="M440" i="1"/>
  <c r="AA622" i="1"/>
  <c r="AC574" i="1"/>
  <c r="AE574" i="1" s="1"/>
  <c r="AA620" i="1"/>
  <c r="AC572" i="1"/>
  <c r="AA459" i="1"/>
  <c r="AC443" i="1"/>
  <c r="K462" i="1"/>
  <c r="M446" i="1"/>
  <c r="AA612" i="1"/>
  <c r="AA647" i="1"/>
  <c r="AA693" i="1"/>
  <c r="AA108" i="1"/>
  <c r="AA105" i="1" s="1"/>
  <c r="Y455" i="1"/>
  <c r="K463" i="1"/>
  <c r="M447" i="1"/>
  <c r="K460" i="1"/>
  <c r="M444" i="1"/>
  <c r="K455" i="1"/>
  <c r="M439" i="1"/>
  <c r="AA741" i="1"/>
  <c r="AC740" i="1"/>
  <c r="AA617" i="1"/>
  <c r="AC569" i="1"/>
  <c r="AA616" i="1"/>
  <c r="AC568" i="1"/>
  <c r="AE568" i="1" s="1"/>
  <c r="AG568" i="1" s="1"/>
  <c r="AG616" i="1" s="1"/>
  <c r="AL616" i="1" s="1"/>
  <c r="AA56" i="1"/>
  <c r="AC8" i="1"/>
  <c r="AA725" i="1"/>
  <c r="AA257" i="1"/>
  <c r="AA516" i="1"/>
  <c r="AA564" i="1"/>
  <c r="AA86" i="1"/>
  <c r="AA596" i="1"/>
  <c r="AA385" i="1"/>
  <c r="AA150" i="1"/>
  <c r="AA273" i="1"/>
  <c r="AA484" i="1"/>
  <c r="AA102" i="1"/>
  <c r="AA500" i="1"/>
  <c r="AA436" i="1"/>
  <c r="AA442" i="1"/>
  <c r="AA567" i="1"/>
  <c r="AA573" i="1"/>
  <c r="AA67" i="1"/>
  <c r="I567" i="1"/>
  <c r="K576" i="1"/>
  <c r="M576" i="1" s="1"/>
  <c r="K578" i="1"/>
  <c r="M578" i="1" s="1"/>
  <c r="K569" i="1"/>
  <c r="M569" i="1" s="1"/>
  <c r="O569" i="1" s="1"/>
  <c r="Q569" i="1" s="1"/>
  <c r="K575" i="1"/>
  <c r="M575" i="1" s="1"/>
  <c r="K571" i="1"/>
  <c r="M571" i="1" s="1"/>
  <c r="K577" i="1"/>
  <c r="M577" i="1" s="1"/>
  <c r="K570" i="1"/>
  <c r="M570" i="1" s="1"/>
  <c r="K579" i="1"/>
  <c r="M579" i="1" s="1"/>
  <c r="G826" i="1"/>
  <c r="K10" i="1"/>
  <c r="K17" i="1"/>
  <c r="K14" i="1"/>
  <c r="K18" i="1"/>
  <c r="K11" i="1"/>
  <c r="K16" i="1"/>
  <c r="K15" i="1"/>
  <c r="I680" i="1"/>
  <c r="K682" i="1"/>
  <c r="I436" i="1"/>
  <c r="K438" i="1"/>
  <c r="M438" i="1" s="1"/>
  <c r="O438" i="1" s="1"/>
  <c r="Q438" i="1" s="1"/>
  <c r="O464" i="1" l="1"/>
  <c r="Q448" i="1"/>
  <c r="Q464" i="1" s="1"/>
  <c r="Q454" i="1"/>
  <c r="AE460" i="1"/>
  <c r="AG444" i="1"/>
  <c r="AG460" i="1" s="1"/>
  <c r="AE436" i="1"/>
  <c r="AG437" i="1"/>
  <c r="AG439" i="1"/>
  <c r="AG455" i="1" s="1"/>
  <c r="AL455" i="1" s="1"/>
  <c r="AE455" i="1"/>
  <c r="AE622" i="1"/>
  <c r="AG574" i="1"/>
  <c r="Q617" i="1"/>
  <c r="AE640" i="1"/>
  <c r="AE647" i="1" s="1"/>
  <c r="AG643" i="1"/>
  <c r="AG640" i="1" s="1"/>
  <c r="AG647" i="1" s="1"/>
  <c r="AE670" i="1"/>
  <c r="AE677" i="1" s="1"/>
  <c r="AJ678" i="1" s="1"/>
  <c r="AG673" i="1"/>
  <c r="AG670" i="1" s="1"/>
  <c r="AG677" i="1" s="1"/>
  <c r="AE686" i="1"/>
  <c r="AE693" i="1" s="1"/>
  <c r="AG687" i="1"/>
  <c r="AG686" i="1" s="1"/>
  <c r="AG693" i="1" s="1"/>
  <c r="O61" i="1"/>
  <c r="Q13" i="1"/>
  <c r="Q61" i="1" s="1"/>
  <c r="O60" i="1"/>
  <c r="Q12" i="1"/>
  <c r="Q60" i="1" s="1"/>
  <c r="AG66" i="1"/>
  <c r="AG65" i="1"/>
  <c r="AC579" i="1"/>
  <c r="AC577" i="1"/>
  <c r="AA836" i="1"/>
  <c r="AC578" i="1"/>
  <c r="AC448" i="1"/>
  <c r="AC464" i="1" s="1"/>
  <c r="AC447" i="1"/>
  <c r="AC463" i="1" s="1"/>
  <c r="AC446" i="1"/>
  <c r="AC462" i="1" s="1"/>
  <c r="AA7" i="1"/>
  <c r="AE65" i="1"/>
  <c r="AA13" i="1"/>
  <c r="AC741" i="1"/>
  <c r="AE740" i="1"/>
  <c r="AE741" i="1" s="1"/>
  <c r="AC623" i="1"/>
  <c r="AE575" i="1"/>
  <c r="AG575" i="1" s="1"/>
  <c r="AG623" i="1" s="1"/>
  <c r="M625" i="1"/>
  <c r="O577" i="1"/>
  <c r="AC617" i="1"/>
  <c r="AE569" i="1"/>
  <c r="AC619" i="1"/>
  <c r="AE571" i="1"/>
  <c r="M627" i="1"/>
  <c r="O579" i="1"/>
  <c r="M626" i="1"/>
  <c r="O578" i="1"/>
  <c r="AE616" i="1"/>
  <c r="M618" i="1"/>
  <c r="O570" i="1"/>
  <c r="M624" i="1"/>
  <c r="O576" i="1"/>
  <c r="M619" i="1"/>
  <c r="O571" i="1"/>
  <c r="AC620" i="1"/>
  <c r="AE572" i="1"/>
  <c r="AC618" i="1"/>
  <c r="AE570" i="1"/>
  <c r="AC624" i="1"/>
  <c r="AE576" i="1"/>
  <c r="O617" i="1"/>
  <c r="M623" i="1"/>
  <c r="O575" i="1"/>
  <c r="AC404" i="1"/>
  <c r="AC417" i="1" s="1"/>
  <c r="AE405" i="1"/>
  <c r="AE404" i="1" s="1"/>
  <c r="AE417" i="1" s="1"/>
  <c r="M455" i="1"/>
  <c r="O439" i="1"/>
  <c r="AC459" i="1"/>
  <c r="AE443" i="1"/>
  <c r="AG443" i="1" s="1"/>
  <c r="M456" i="1"/>
  <c r="O440" i="1"/>
  <c r="M460" i="1"/>
  <c r="O444" i="1"/>
  <c r="M461" i="1"/>
  <c r="O445" i="1"/>
  <c r="K828" i="1"/>
  <c r="O454" i="1"/>
  <c r="M463" i="1"/>
  <c r="O447" i="1"/>
  <c r="M462" i="1"/>
  <c r="O446" i="1"/>
  <c r="AC827" i="1"/>
  <c r="AE8" i="1"/>
  <c r="AG8" i="1" s="1"/>
  <c r="AE66" i="1"/>
  <c r="M18" i="1"/>
  <c r="K837" i="1"/>
  <c r="M16" i="1"/>
  <c r="M64" i="1" s="1"/>
  <c r="K835" i="1"/>
  <c r="M11" i="1"/>
  <c r="K830" i="1"/>
  <c r="AC10" i="1"/>
  <c r="AA829" i="1"/>
  <c r="AC11" i="1"/>
  <c r="AE11" i="1" s="1"/>
  <c r="AG11" i="1" s="1"/>
  <c r="AA830" i="1"/>
  <c r="M14" i="1"/>
  <c r="O14" i="1" s="1"/>
  <c r="Q14" i="1" s="1"/>
  <c r="AC15" i="1"/>
  <c r="AE15" i="1" s="1"/>
  <c r="AG15" i="1" s="1"/>
  <c r="AA834" i="1"/>
  <c r="AC16" i="1"/>
  <c r="AE16" i="1" s="1"/>
  <c r="AG16" i="1" s="1"/>
  <c r="AA835" i="1"/>
  <c r="M19" i="1"/>
  <c r="K838" i="1"/>
  <c r="K67" i="1"/>
  <c r="M17" i="1"/>
  <c r="M65" i="1" s="1"/>
  <c r="K836" i="1"/>
  <c r="AC12" i="1"/>
  <c r="AE12" i="1" s="1"/>
  <c r="AG12" i="1" s="1"/>
  <c r="AA831" i="1"/>
  <c r="M15" i="1"/>
  <c r="K834" i="1"/>
  <c r="M10" i="1"/>
  <c r="M58" i="1" s="1"/>
  <c r="K829" i="1"/>
  <c r="AC9" i="1"/>
  <c r="AE9" i="1" s="1"/>
  <c r="AG9" i="1" s="1"/>
  <c r="AA828" i="1"/>
  <c r="O9" i="1"/>
  <c r="Q9" i="1" s="1"/>
  <c r="M57" i="1"/>
  <c r="AC14" i="1"/>
  <c r="AE14" i="1" s="1"/>
  <c r="AG14" i="1" s="1"/>
  <c r="AA833" i="1"/>
  <c r="AA20" i="1"/>
  <c r="AC567" i="1"/>
  <c r="AC616" i="1"/>
  <c r="AC573" i="1"/>
  <c r="AC622" i="1"/>
  <c r="AA455" i="1"/>
  <c r="AA452" i="1" s="1"/>
  <c r="AC108" i="1"/>
  <c r="AE108" i="1" s="1"/>
  <c r="AC442" i="1"/>
  <c r="AC460" i="1"/>
  <c r="K680" i="1"/>
  <c r="M682" i="1"/>
  <c r="M828" i="1" s="1"/>
  <c r="M567" i="1"/>
  <c r="M617" i="1"/>
  <c r="M464" i="1"/>
  <c r="M436" i="1"/>
  <c r="M454" i="1"/>
  <c r="AA461" i="1"/>
  <c r="AC114" i="1"/>
  <c r="AE114" i="1" s="1"/>
  <c r="AA111" i="1"/>
  <c r="AA118" i="1" s="1"/>
  <c r="AC56" i="1"/>
  <c r="M63" i="1"/>
  <c r="M7" i="1"/>
  <c r="M59" i="1"/>
  <c r="M66" i="1"/>
  <c r="AA580" i="1"/>
  <c r="I826" i="1"/>
  <c r="K627" i="1"/>
  <c r="K617" i="1"/>
  <c r="K567" i="1"/>
  <c r="K618" i="1"/>
  <c r="K625" i="1"/>
  <c r="K623" i="1"/>
  <c r="K624" i="1"/>
  <c r="K619" i="1"/>
  <c r="K626" i="1"/>
  <c r="K63" i="1"/>
  <c r="K59" i="1"/>
  <c r="K65" i="1"/>
  <c r="K58" i="1"/>
  <c r="K7" i="1"/>
  <c r="K64" i="1"/>
  <c r="K66" i="1"/>
  <c r="K436" i="1"/>
  <c r="K454" i="1"/>
  <c r="K452" i="1" s="1"/>
  <c r="O462" i="1" l="1"/>
  <c r="Q446" i="1"/>
  <c r="Q462" i="1" s="1"/>
  <c r="O461" i="1"/>
  <c r="Q445" i="1"/>
  <c r="Q461" i="1" s="1"/>
  <c r="AG442" i="1"/>
  <c r="AG459" i="1"/>
  <c r="AG458" i="1" s="1"/>
  <c r="O463" i="1"/>
  <c r="Q447" i="1"/>
  <c r="Q463" i="1" s="1"/>
  <c r="O460" i="1"/>
  <c r="Q444" i="1"/>
  <c r="Q460" i="1" s="1"/>
  <c r="O455" i="1"/>
  <c r="Q439" i="1"/>
  <c r="AG453" i="1"/>
  <c r="AG436" i="1"/>
  <c r="O456" i="1"/>
  <c r="Q440" i="1"/>
  <c r="Q456" i="1" s="1"/>
  <c r="O623" i="1"/>
  <c r="Q575" i="1"/>
  <c r="Q623" i="1" s="1"/>
  <c r="O627" i="1"/>
  <c r="Q579" i="1"/>
  <c r="Q627" i="1" s="1"/>
  <c r="O625" i="1"/>
  <c r="Q577" i="1"/>
  <c r="Q625" i="1" s="1"/>
  <c r="AE620" i="1"/>
  <c r="AG572" i="1"/>
  <c r="AG620" i="1" s="1"/>
  <c r="O618" i="1"/>
  <c r="Q570" i="1"/>
  <c r="AE619" i="1"/>
  <c r="AG571" i="1"/>
  <c r="AG619" i="1" s="1"/>
  <c r="AL619" i="1" s="1"/>
  <c r="AE624" i="1"/>
  <c r="AG576" i="1"/>
  <c r="AG624" i="1" s="1"/>
  <c r="O619" i="1"/>
  <c r="O615" i="1" s="1"/>
  <c r="Q571" i="1"/>
  <c r="Q619" i="1" s="1"/>
  <c r="O626" i="1"/>
  <c r="Q578" i="1"/>
  <c r="Q626" i="1" s="1"/>
  <c r="AE617" i="1"/>
  <c r="AE615" i="1" s="1"/>
  <c r="AG569" i="1"/>
  <c r="AG622" i="1"/>
  <c r="AE618" i="1"/>
  <c r="AG570" i="1"/>
  <c r="AG618" i="1" s="1"/>
  <c r="AL618" i="1" s="1"/>
  <c r="O624" i="1"/>
  <c r="Q576" i="1"/>
  <c r="Q624" i="1" s="1"/>
  <c r="Q57" i="1"/>
  <c r="AG834" i="1"/>
  <c r="AG63" i="1"/>
  <c r="AG827" i="1"/>
  <c r="AG56" i="1"/>
  <c r="AG828" i="1"/>
  <c r="AG57" i="1"/>
  <c r="AG831" i="1"/>
  <c r="AG60" i="1"/>
  <c r="AG830" i="1"/>
  <c r="AG59" i="1"/>
  <c r="AG835" i="1"/>
  <c r="AG64" i="1"/>
  <c r="AG13" i="1"/>
  <c r="AG833" i="1"/>
  <c r="AG62" i="1"/>
  <c r="AE578" i="1"/>
  <c r="AC837" i="1"/>
  <c r="AE577" i="1"/>
  <c r="AC836" i="1"/>
  <c r="AE579" i="1"/>
  <c r="AC838" i="1"/>
  <c r="AE446" i="1"/>
  <c r="AE447" i="1"/>
  <c r="AE448" i="1"/>
  <c r="O436" i="1"/>
  <c r="M55" i="1"/>
  <c r="AE452" i="1"/>
  <c r="M615" i="1"/>
  <c r="AC621" i="1"/>
  <c r="AC615" i="1"/>
  <c r="AC580" i="1"/>
  <c r="O567" i="1"/>
  <c r="AE567" i="1"/>
  <c r="AE573" i="1"/>
  <c r="AE623" i="1"/>
  <c r="AE621" i="1" s="1"/>
  <c r="M680" i="1"/>
  <c r="O682" i="1"/>
  <c r="AE111" i="1"/>
  <c r="AE461" i="1"/>
  <c r="AE105" i="1"/>
  <c r="M452" i="1"/>
  <c r="AE442" i="1"/>
  <c r="AE459" i="1"/>
  <c r="AE64" i="1"/>
  <c r="AE835" i="1"/>
  <c r="AE834" i="1"/>
  <c r="AE63" i="1"/>
  <c r="AE62" i="1"/>
  <c r="AE833" i="1"/>
  <c r="AE13" i="1"/>
  <c r="AC58" i="1"/>
  <c r="AE10" i="1"/>
  <c r="AE56" i="1"/>
  <c r="AE827" i="1"/>
  <c r="AE828" i="1"/>
  <c r="AE57" i="1"/>
  <c r="AE831" i="1"/>
  <c r="AE60" i="1"/>
  <c r="AE59" i="1"/>
  <c r="AE830" i="1"/>
  <c r="O828" i="1"/>
  <c r="O57" i="1"/>
  <c r="O15" i="1"/>
  <c r="Q15" i="1" s="1"/>
  <c r="M834" i="1"/>
  <c r="O19" i="1"/>
  <c r="Q19" i="1" s="1"/>
  <c r="M838" i="1"/>
  <c r="M67" i="1"/>
  <c r="O11" i="1"/>
  <c r="Q11" i="1" s="1"/>
  <c r="M830" i="1"/>
  <c r="AC57" i="1"/>
  <c r="AC828" i="1"/>
  <c r="AC60" i="1"/>
  <c r="AC831" i="1"/>
  <c r="AC833" i="1"/>
  <c r="AC62" i="1"/>
  <c r="AC13" i="1"/>
  <c r="AC64" i="1"/>
  <c r="AC835" i="1"/>
  <c r="AC59" i="1"/>
  <c r="AC830" i="1"/>
  <c r="O16" i="1"/>
  <c r="Q16" i="1" s="1"/>
  <c r="M835" i="1"/>
  <c r="O10" i="1"/>
  <c r="Q10" i="1" s="1"/>
  <c r="M829" i="1"/>
  <c r="O17" i="1"/>
  <c r="Q17" i="1" s="1"/>
  <c r="M836" i="1"/>
  <c r="AC7" i="1"/>
  <c r="AC63" i="1"/>
  <c r="AC834" i="1"/>
  <c r="O18" i="1"/>
  <c r="Q18" i="1" s="1"/>
  <c r="M837" i="1"/>
  <c r="AC452" i="1"/>
  <c r="AC829" i="1"/>
  <c r="AC105" i="1"/>
  <c r="AC111" i="1"/>
  <c r="AC461" i="1"/>
  <c r="AC458" i="1" s="1"/>
  <c r="K826" i="1"/>
  <c r="K55" i="1"/>
  <c r="AA626" i="1"/>
  <c r="AA837" i="1" s="1"/>
  <c r="AA627" i="1"/>
  <c r="AA838" i="1" s="1"/>
  <c r="K615" i="1"/>
  <c r="AA66" i="1"/>
  <c r="AA63" i="1"/>
  <c r="AA58" i="1"/>
  <c r="AA59" i="1"/>
  <c r="AA57" i="1"/>
  <c r="AA62" i="1"/>
  <c r="AA64" i="1"/>
  <c r="AA60" i="1"/>
  <c r="AA65" i="1"/>
  <c r="AA458" i="1"/>
  <c r="G735" i="1"/>
  <c r="I735" i="1" s="1"/>
  <c r="K735" i="1" s="1"/>
  <c r="M735" i="1" s="1"/>
  <c r="O735" i="1" s="1"/>
  <c r="W734" i="1"/>
  <c r="Y734" i="1" s="1"/>
  <c r="W728" i="1"/>
  <c r="Y728" i="1" s="1"/>
  <c r="Y727" i="1"/>
  <c r="X727" i="1"/>
  <c r="W727" i="1"/>
  <c r="V727" i="1"/>
  <c r="I727" i="1"/>
  <c r="H727" i="1"/>
  <c r="G727" i="1"/>
  <c r="F727" i="1"/>
  <c r="G719" i="1"/>
  <c r="I719" i="1" s="1"/>
  <c r="K719" i="1" s="1"/>
  <c r="M719" i="1" s="1"/>
  <c r="O719" i="1" s="1"/>
  <c r="W712" i="1"/>
  <c r="Y712" i="1" s="1"/>
  <c r="Y711" i="1"/>
  <c r="X711" i="1"/>
  <c r="W711" i="1"/>
  <c r="V711" i="1"/>
  <c r="U711" i="1"/>
  <c r="I711" i="1"/>
  <c r="H711" i="1"/>
  <c r="G711" i="1"/>
  <c r="F711" i="1"/>
  <c r="E711" i="1"/>
  <c r="O452" i="1" l="1"/>
  <c r="AG573" i="1"/>
  <c r="AG446" i="1"/>
  <c r="AG462" i="1" s="1"/>
  <c r="AL462" i="1" s="1"/>
  <c r="AE462" i="1"/>
  <c r="AG448" i="1"/>
  <c r="AG464" i="1" s="1"/>
  <c r="AE464" i="1"/>
  <c r="AL453" i="1"/>
  <c r="AG452" i="1"/>
  <c r="AG447" i="1"/>
  <c r="AG463" i="1" s="1"/>
  <c r="AE463" i="1"/>
  <c r="Q455" i="1"/>
  <c r="Q452" i="1" s="1"/>
  <c r="Q436" i="1"/>
  <c r="AG621" i="1"/>
  <c r="AE836" i="1"/>
  <c r="AG577" i="1"/>
  <c r="AG836" i="1" s="1"/>
  <c r="AL836" i="1" s="1"/>
  <c r="Q618" i="1"/>
  <c r="Q615" i="1" s="1"/>
  <c r="Q567" i="1"/>
  <c r="AG617" i="1"/>
  <c r="AG567" i="1"/>
  <c r="AE837" i="1"/>
  <c r="AG578" i="1"/>
  <c r="AG837" i="1" s="1"/>
  <c r="AL837" i="1" s="1"/>
  <c r="AE838" i="1"/>
  <c r="AG579" i="1"/>
  <c r="O680" i="1"/>
  <c r="Q682" i="1"/>
  <c r="Q66" i="1"/>
  <c r="Q837" i="1"/>
  <c r="Q834" i="1"/>
  <c r="Q63" i="1"/>
  <c r="Q58" i="1"/>
  <c r="Q829" i="1"/>
  <c r="Q64" i="1"/>
  <c r="Q835" i="1"/>
  <c r="Q830" i="1"/>
  <c r="Q59" i="1"/>
  <c r="Q55" i="1"/>
  <c r="Q67" i="1"/>
  <c r="Q838" i="1"/>
  <c r="Q836" i="1"/>
  <c r="Q65" i="1"/>
  <c r="Q7" i="1"/>
  <c r="AG61" i="1"/>
  <c r="AE7" i="1"/>
  <c r="AG10" i="1"/>
  <c r="AG832" i="1"/>
  <c r="AC628" i="1"/>
  <c r="AC118" i="1"/>
  <c r="AE118" i="1"/>
  <c r="AE580" i="1"/>
  <c r="AE628" i="1"/>
  <c r="AE61" i="1"/>
  <c r="AE458" i="1"/>
  <c r="AE465" i="1" s="1"/>
  <c r="M826" i="1"/>
  <c r="AE832" i="1"/>
  <c r="AC55" i="1"/>
  <c r="AE58" i="1"/>
  <c r="AE55" i="1" s="1"/>
  <c r="AE829" i="1"/>
  <c r="AE20" i="1"/>
  <c r="O67" i="1"/>
  <c r="O838" i="1"/>
  <c r="O837" i="1"/>
  <c r="O66" i="1"/>
  <c r="O59" i="1"/>
  <c r="O830" i="1"/>
  <c r="O834" i="1"/>
  <c r="O63" i="1"/>
  <c r="O58" i="1"/>
  <c r="O829" i="1"/>
  <c r="O65" i="1"/>
  <c r="O836" i="1"/>
  <c r="AC465" i="1"/>
  <c r="AC20" i="1"/>
  <c r="O64" i="1"/>
  <c r="O835" i="1"/>
  <c r="AC61" i="1"/>
  <c r="O7" i="1"/>
  <c r="AA61" i="1"/>
  <c r="AA615" i="1"/>
  <c r="AA621" i="1"/>
  <c r="AA55" i="1"/>
  <c r="AA465" i="1"/>
  <c r="G741" i="1"/>
  <c r="I741" i="1" s="1"/>
  <c r="K741" i="1" s="1"/>
  <c r="M741" i="1" s="1"/>
  <c r="O741" i="1" s="1"/>
  <c r="W718" i="1"/>
  <c r="Y718" i="1" s="1"/>
  <c r="G725" i="1"/>
  <c r="I725" i="1" s="1"/>
  <c r="K725" i="1" s="1"/>
  <c r="M725" i="1" s="1"/>
  <c r="O725" i="1" s="1"/>
  <c r="W725" i="1"/>
  <c r="Y725" i="1" s="1"/>
  <c r="W741" i="1"/>
  <c r="Y741" i="1" s="1"/>
  <c r="AL463" i="1" l="1"/>
  <c r="AG465" i="1"/>
  <c r="AG615" i="1"/>
  <c r="AG628" i="1" s="1"/>
  <c r="AL617" i="1"/>
  <c r="AG580" i="1"/>
  <c r="AG838" i="1"/>
  <c r="Q680" i="1"/>
  <c r="Q828" i="1"/>
  <c r="Q826" i="1" s="1"/>
  <c r="AG829" i="1"/>
  <c r="AG58" i="1"/>
  <c r="AG55" i="1" s="1"/>
  <c r="AG68" i="1" s="1"/>
  <c r="AG7" i="1"/>
  <c r="AG20" i="1" s="1"/>
  <c r="Q741" i="1"/>
  <c r="Q725" i="1"/>
  <c r="AE826" i="1"/>
  <c r="AE68" i="1"/>
  <c r="AC68" i="1"/>
  <c r="O826" i="1"/>
  <c r="O55" i="1"/>
  <c r="AA628" i="1"/>
  <c r="AA68" i="1"/>
  <c r="G494" i="1"/>
  <c r="I494" i="1" s="1"/>
  <c r="K494" i="1" s="1"/>
  <c r="M494" i="1" s="1"/>
  <c r="O494" i="1" s="1"/>
  <c r="U493" i="1"/>
  <c r="W493" i="1" s="1"/>
  <c r="Y493" i="1" s="1"/>
  <c r="U487" i="1"/>
  <c r="W487" i="1" s="1"/>
  <c r="Y487" i="1" s="1"/>
  <c r="E487" i="1"/>
  <c r="E510" i="1"/>
  <c r="G510" i="1" s="1"/>
  <c r="I510" i="1" s="1"/>
  <c r="K510" i="1" s="1"/>
  <c r="M510" i="1" s="1"/>
  <c r="O510" i="1" s="1"/>
  <c r="U509" i="1"/>
  <c r="W509" i="1" s="1"/>
  <c r="Y509" i="1" s="1"/>
  <c r="U503" i="1"/>
  <c r="W503" i="1" s="1"/>
  <c r="Y503" i="1" s="1"/>
  <c r="E503" i="1"/>
  <c r="E703" i="1"/>
  <c r="G703" i="1" s="1"/>
  <c r="I703" i="1" s="1"/>
  <c r="K703" i="1" s="1"/>
  <c r="M703" i="1" s="1"/>
  <c r="O703" i="1" s="1"/>
  <c r="Q703" i="1" s="1"/>
  <c r="U702" i="1"/>
  <c r="U696" i="1"/>
  <c r="W696" i="1" s="1"/>
  <c r="Y696" i="1" s="1"/>
  <c r="E696" i="1"/>
  <c r="U56" i="1"/>
  <c r="V56" i="1"/>
  <c r="W56" i="1"/>
  <c r="X56" i="1"/>
  <c r="Y56" i="1"/>
  <c r="U57" i="1"/>
  <c r="V57" i="1"/>
  <c r="W57" i="1"/>
  <c r="X57" i="1"/>
  <c r="Y57" i="1"/>
  <c r="U58" i="1"/>
  <c r="V58" i="1"/>
  <c r="W58" i="1"/>
  <c r="X58" i="1"/>
  <c r="Y58" i="1"/>
  <c r="U59" i="1"/>
  <c r="V59" i="1"/>
  <c r="W59" i="1"/>
  <c r="X59" i="1"/>
  <c r="Y59" i="1"/>
  <c r="U60" i="1"/>
  <c r="V60" i="1"/>
  <c r="W60" i="1"/>
  <c r="X60" i="1"/>
  <c r="Y60" i="1"/>
  <c r="U62" i="1"/>
  <c r="V62" i="1"/>
  <c r="W62" i="1"/>
  <c r="X62" i="1"/>
  <c r="Y62" i="1"/>
  <c r="U63" i="1"/>
  <c r="V63" i="1"/>
  <c r="W63" i="1"/>
  <c r="X63" i="1"/>
  <c r="Y63" i="1"/>
  <c r="U64" i="1"/>
  <c r="V64" i="1"/>
  <c r="W64" i="1"/>
  <c r="X64" i="1"/>
  <c r="Y64" i="1"/>
  <c r="U65" i="1"/>
  <c r="V65" i="1"/>
  <c r="W65" i="1"/>
  <c r="X65" i="1"/>
  <c r="Y65" i="1"/>
  <c r="U66" i="1"/>
  <c r="V66" i="1"/>
  <c r="W66" i="1"/>
  <c r="X66" i="1"/>
  <c r="Y66" i="1"/>
  <c r="U67" i="1"/>
  <c r="V67" i="1"/>
  <c r="W67" i="1"/>
  <c r="X67" i="1"/>
  <c r="Y67" i="1"/>
  <c r="E57" i="1"/>
  <c r="F57" i="1"/>
  <c r="G57" i="1"/>
  <c r="H57" i="1"/>
  <c r="I57" i="1"/>
  <c r="E58" i="1"/>
  <c r="F58" i="1"/>
  <c r="G58" i="1"/>
  <c r="H58" i="1"/>
  <c r="I58" i="1"/>
  <c r="E59" i="1"/>
  <c r="F59" i="1"/>
  <c r="G59" i="1"/>
  <c r="H59" i="1"/>
  <c r="I59" i="1"/>
  <c r="E60" i="1"/>
  <c r="F60" i="1"/>
  <c r="G60" i="1"/>
  <c r="H60" i="1"/>
  <c r="I60" i="1"/>
  <c r="E61" i="1"/>
  <c r="F61" i="1"/>
  <c r="G61" i="1"/>
  <c r="H61" i="1"/>
  <c r="I61" i="1"/>
  <c r="F62" i="1"/>
  <c r="H62" i="1"/>
  <c r="E63" i="1"/>
  <c r="F63" i="1"/>
  <c r="G63" i="1"/>
  <c r="H63" i="1"/>
  <c r="I63" i="1"/>
  <c r="E64" i="1"/>
  <c r="F64" i="1"/>
  <c r="G64" i="1"/>
  <c r="H64" i="1"/>
  <c r="I64" i="1"/>
  <c r="E65" i="1"/>
  <c r="F65" i="1"/>
  <c r="G65" i="1"/>
  <c r="H65" i="1"/>
  <c r="I65" i="1"/>
  <c r="E66" i="1"/>
  <c r="F66" i="1"/>
  <c r="G66" i="1"/>
  <c r="H66" i="1"/>
  <c r="I66" i="1"/>
  <c r="E67" i="1"/>
  <c r="F67" i="1"/>
  <c r="G67" i="1"/>
  <c r="H67" i="1"/>
  <c r="I67" i="1"/>
  <c r="E80" i="1"/>
  <c r="G80" i="1" s="1"/>
  <c r="I80" i="1" s="1"/>
  <c r="K80" i="1" s="1"/>
  <c r="M80" i="1" s="1"/>
  <c r="O80" i="1" s="1"/>
  <c r="Q80" i="1" s="1"/>
  <c r="U79" i="1"/>
  <c r="W79" i="1" s="1"/>
  <c r="Y79" i="1" s="1"/>
  <c r="U73" i="1"/>
  <c r="W73" i="1" s="1"/>
  <c r="Y73" i="1" s="1"/>
  <c r="E73" i="1"/>
  <c r="E128" i="1"/>
  <c r="Y127" i="1"/>
  <c r="X127" i="1"/>
  <c r="W127" i="1"/>
  <c r="V127" i="1"/>
  <c r="U127" i="1"/>
  <c r="Y121" i="1"/>
  <c r="X121" i="1"/>
  <c r="W121" i="1"/>
  <c r="V121" i="1"/>
  <c r="U121" i="1"/>
  <c r="I121" i="1"/>
  <c r="I134" i="1" s="1"/>
  <c r="H121" i="1"/>
  <c r="H134" i="1" s="1"/>
  <c r="G121" i="1"/>
  <c r="G134" i="1" s="1"/>
  <c r="F121" i="1"/>
  <c r="F134" i="1" s="1"/>
  <c r="E121" i="1"/>
  <c r="E176" i="1"/>
  <c r="Y175" i="1"/>
  <c r="X175" i="1"/>
  <c r="W175" i="1"/>
  <c r="V175" i="1"/>
  <c r="U175" i="1"/>
  <c r="Y169" i="1"/>
  <c r="X169" i="1"/>
  <c r="W169" i="1"/>
  <c r="V169" i="1"/>
  <c r="U169" i="1"/>
  <c r="I169" i="1"/>
  <c r="I182" i="1" s="1"/>
  <c r="H169" i="1"/>
  <c r="H182" i="1" s="1"/>
  <c r="G169" i="1"/>
  <c r="G182" i="1" s="1"/>
  <c r="F169" i="1"/>
  <c r="F182" i="1" s="1"/>
  <c r="E169" i="1"/>
  <c r="E219" i="1"/>
  <c r="Y218" i="1"/>
  <c r="X218" i="1"/>
  <c r="W218" i="1"/>
  <c r="V218" i="1"/>
  <c r="U218" i="1"/>
  <c r="Y212" i="1"/>
  <c r="X212" i="1"/>
  <c r="W212" i="1"/>
  <c r="V212" i="1"/>
  <c r="U212" i="1"/>
  <c r="I212" i="1"/>
  <c r="I225" i="1" s="1"/>
  <c r="H212" i="1"/>
  <c r="H225" i="1" s="1"/>
  <c r="G212" i="1"/>
  <c r="G225" i="1" s="1"/>
  <c r="F212" i="1"/>
  <c r="F225" i="1" s="1"/>
  <c r="E212" i="1"/>
  <c r="E315" i="1"/>
  <c r="Y314" i="1"/>
  <c r="X314" i="1"/>
  <c r="W314" i="1"/>
  <c r="V314" i="1"/>
  <c r="U314" i="1"/>
  <c r="Y308" i="1"/>
  <c r="X308" i="1"/>
  <c r="W308" i="1"/>
  <c r="V308" i="1"/>
  <c r="U308" i="1"/>
  <c r="I308" i="1"/>
  <c r="I321" i="1" s="1"/>
  <c r="H308" i="1"/>
  <c r="H321" i="1" s="1"/>
  <c r="G308" i="1"/>
  <c r="G321" i="1" s="1"/>
  <c r="F308" i="1"/>
  <c r="F321" i="1" s="1"/>
  <c r="E308" i="1"/>
  <c r="E590" i="1"/>
  <c r="G590" i="1" s="1"/>
  <c r="U589" i="1"/>
  <c r="W589" i="1" s="1"/>
  <c r="Y589" i="1" s="1"/>
  <c r="U583" i="1"/>
  <c r="W583" i="1" s="1"/>
  <c r="Y583" i="1" s="1"/>
  <c r="E583" i="1"/>
  <c r="E641" i="1"/>
  <c r="G641" i="1" s="1"/>
  <c r="I641" i="1" s="1"/>
  <c r="K641" i="1" s="1"/>
  <c r="M641" i="1" s="1"/>
  <c r="O641" i="1" s="1"/>
  <c r="Q641" i="1" s="1"/>
  <c r="U640" i="1"/>
  <c r="W640" i="1" s="1"/>
  <c r="Y640" i="1" s="1"/>
  <c r="U634" i="1"/>
  <c r="W634" i="1" s="1"/>
  <c r="Y634" i="1" s="1"/>
  <c r="E634" i="1"/>
  <c r="E687" i="1"/>
  <c r="G687" i="1" s="1"/>
  <c r="I687" i="1" s="1"/>
  <c r="K687" i="1" s="1"/>
  <c r="M687" i="1" s="1"/>
  <c r="O687" i="1" s="1"/>
  <c r="Q687" i="1" s="1"/>
  <c r="U686" i="1"/>
  <c r="W686" i="1" s="1"/>
  <c r="Y686" i="1" s="1"/>
  <c r="U680" i="1"/>
  <c r="W680" i="1" s="1"/>
  <c r="Y680" i="1" s="1"/>
  <c r="E680" i="1"/>
  <c r="E671" i="1"/>
  <c r="U670" i="1"/>
  <c r="W670" i="1" s="1"/>
  <c r="Y670" i="1" s="1"/>
  <c r="U664" i="1"/>
  <c r="W664" i="1" s="1"/>
  <c r="Y664" i="1" s="1"/>
  <c r="I664" i="1"/>
  <c r="I677" i="1" s="1"/>
  <c r="H664" i="1"/>
  <c r="H677" i="1" s="1"/>
  <c r="G664" i="1"/>
  <c r="G677" i="1" s="1"/>
  <c r="F664" i="1"/>
  <c r="F677" i="1" s="1"/>
  <c r="E664" i="1"/>
  <c r="E574" i="1"/>
  <c r="G574" i="1" s="1"/>
  <c r="U573" i="1"/>
  <c r="W573" i="1" s="1"/>
  <c r="Y573" i="1" s="1"/>
  <c r="U567" i="1"/>
  <c r="W567" i="1" s="1"/>
  <c r="Y567" i="1" s="1"/>
  <c r="E567" i="1"/>
  <c r="E558" i="1"/>
  <c r="G558" i="1" s="1"/>
  <c r="I558" i="1" s="1"/>
  <c r="K558" i="1" s="1"/>
  <c r="M558" i="1" s="1"/>
  <c r="O558" i="1" s="1"/>
  <c r="U557" i="1"/>
  <c r="W557" i="1" s="1"/>
  <c r="Y557" i="1" s="1"/>
  <c r="U551" i="1"/>
  <c r="W551" i="1" s="1"/>
  <c r="Y551" i="1" s="1"/>
  <c r="E551" i="1"/>
  <c r="E542" i="1"/>
  <c r="Y541" i="1"/>
  <c r="X541" i="1"/>
  <c r="W541" i="1"/>
  <c r="V541" i="1"/>
  <c r="U541" i="1"/>
  <c r="Y535" i="1"/>
  <c r="X535" i="1"/>
  <c r="W535" i="1"/>
  <c r="V535" i="1"/>
  <c r="U535" i="1"/>
  <c r="I535" i="1"/>
  <c r="I548" i="1" s="1"/>
  <c r="H535" i="1"/>
  <c r="H548" i="1" s="1"/>
  <c r="G535" i="1"/>
  <c r="G548" i="1" s="1"/>
  <c r="F535" i="1"/>
  <c r="F548" i="1" s="1"/>
  <c r="E535" i="1"/>
  <c r="E526" i="1"/>
  <c r="G526" i="1" s="1"/>
  <c r="I526" i="1" s="1"/>
  <c r="K526" i="1" s="1"/>
  <c r="M526" i="1" s="1"/>
  <c r="O526" i="1" s="1"/>
  <c r="U525" i="1"/>
  <c r="W525" i="1" s="1"/>
  <c r="Y525" i="1" s="1"/>
  <c r="U519" i="1"/>
  <c r="W519" i="1" s="1"/>
  <c r="Y519" i="1" s="1"/>
  <c r="E519" i="1"/>
  <c r="U477" i="1"/>
  <c r="W477" i="1" s="1"/>
  <c r="Y477" i="1" s="1"/>
  <c r="U471" i="1"/>
  <c r="W471" i="1" s="1"/>
  <c r="Y471" i="1" s="1"/>
  <c r="E471" i="1"/>
  <c r="E484" i="1" s="1"/>
  <c r="G484" i="1" s="1"/>
  <c r="I484" i="1" s="1"/>
  <c r="K484" i="1" s="1"/>
  <c r="M484" i="1" s="1"/>
  <c r="O484" i="1" s="1"/>
  <c r="E411" i="1"/>
  <c r="G411" i="1" s="1"/>
  <c r="I411" i="1" s="1"/>
  <c r="K411" i="1" s="1"/>
  <c r="M411" i="1" s="1"/>
  <c r="O411" i="1" s="1"/>
  <c r="U410" i="1"/>
  <c r="W410" i="1" s="1"/>
  <c r="Y410" i="1" s="1"/>
  <c r="U404" i="1"/>
  <c r="W404" i="1" s="1"/>
  <c r="Y404" i="1" s="1"/>
  <c r="E404" i="1"/>
  <c r="E395" i="1"/>
  <c r="G395" i="1" s="1"/>
  <c r="I395" i="1" s="1"/>
  <c r="K395" i="1" s="1"/>
  <c r="M395" i="1" s="1"/>
  <c r="O395" i="1" s="1"/>
  <c r="U394" i="1"/>
  <c r="W394" i="1" s="1"/>
  <c r="Y394" i="1" s="1"/>
  <c r="U388" i="1"/>
  <c r="W388" i="1" s="1"/>
  <c r="Y388" i="1" s="1"/>
  <c r="E388" i="1"/>
  <c r="E379" i="1"/>
  <c r="G379" i="1" s="1"/>
  <c r="I379" i="1" s="1"/>
  <c r="K379" i="1" s="1"/>
  <c r="M379" i="1" s="1"/>
  <c r="O379" i="1" s="1"/>
  <c r="U378" i="1"/>
  <c r="W378" i="1" s="1"/>
  <c r="Y378" i="1" s="1"/>
  <c r="U372" i="1"/>
  <c r="W372" i="1" s="1"/>
  <c r="Y372" i="1" s="1"/>
  <c r="E372" i="1"/>
  <c r="E363" i="1"/>
  <c r="G363" i="1" s="1"/>
  <c r="I363" i="1" s="1"/>
  <c r="K363" i="1" s="1"/>
  <c r="M363" i="1" s="1"/>
  <c r="O363" i="1" s="1"/>
  <c r="U362" i="1"/>
  <c r="W362" i="1" s="1"/>
  <c r="Y362" i="1" s="1"/>
  <c r="U356" i="1"/>
  <c r="W356" i="1" s="1"/>
  <c r="Y356" i="1" s="1"/>
  <c r="E356" i="1"/>
  <c r="E331" i="1"/>
  <c r="Y330" i="1"/>
  <c r="X330" i="1"/>
  <c r="W330" i="1"/>
  <c r="V330" i="1"/>
  <c r="U330" i="1"/>
  <c r="Y324" i="1"/>
  <c r="X324" i="1"/>
  <c r="W324" i="1"/>
  <c r="V324" i="1"/>
  <c r="U324" i="1"/>
  <c r="I324" i="1"/>
  <c r="I337" i="1" s="1"/>
  <c r="H324" i="1"/>
  <c r="H337" i="1" s="1"/>
  <c r="G324" i="1"/>
  <c r="G337" i="1" s="1"/>
  <c r="F324" i="1"/>
  <c r="F337" i="1" s="1"/>
  <c r="E324" i="1"/>
  <c r="U298" i="1"/>
  <c r="W298" i="1" s="1"/>
  <c r="Y298" i="1" s="1"/>
  <c r="U292" i="1"/>
  <c r="W292" i="1" s="1"/>
  <c r="Y292" i="1" s="1"/>
  <c r="E292" i="1"/>
  <c r="E305" i="1" s="1"/>
  <c r="G305" i="1" s="1"/>
  <c r="I305" i="1" s="1"/>
  <c r="K305" i="1" s="1"/>
  <c r="M305" i="1" s="1"/>
  <c r="O305" i="1" s="1"/>
  <c r="E283" i="1"/>
  <c r="G283" i="1" s="1"/>
  <c r="I283" i="1" s="1"/>
  <c r="K283" i="1" s="1"/>
  <c r="M283" i="1" s="1"/>
  <c r="O283" i="1" s="1"/>
  <c r="U282" i="1"/>
  <c r="W282" i="1" s="1"/>
  <c r="Y282" i="1" s="1"/>
  <c r="U276" i="1"/>
  <c r="W276" i="1" s="1"/>
  <c r="Y276" i="1" s="1"/>
  <c r="E276" i="1"/>
  <c r="E267" i="1"/>
  <c r="G267" i="1" s="1"/>
  <c r="I267" i="1" s="1"/>
  <c r="K267" i="1" s="1"/>
  <c r="M267" i="1" s="1"/>
  <c r="O267" i="1" s="1"/>
  <c r="U266" i="1"/>
  <c r="W266" i="1" s="1"/>
  <c r="Y266" i="1" s="1"/>
  <c r="U260" i="1"/>
  <c r="W260" i="1" s="1"/>
  <c r="Y260" i="1" s="1"/>
  <c r="E260" i="1"/>
  <c r="E251" i="1"/>
  <c r="G251" i="1" s="1"/>
  <c r="I251" i="1" s="1"/>
  <c r="K251" i="1" s="1"/>
  <c r="M251" i="1" s="1"/>
  <c r="O251" i="1" s="1"/>
  <c r="U250" i="1"/>
  <c r="W250" i="1" s="1"/>
  <c r="Y250" i="1" s="1"/>
  <c r="U244" i="1"/>
  <c r="W244" i="1" s="1"/>
  <c r="Y244" i="1" s="1"/>
  <c r="E244" i="1"/>
  <c r="E160" i="1"/>
  <c r="G160" i="1" s="1"/>
  <c r="I160" i="1" s="1"/>
  <c r="K160" i="1" s="1"/>
  <c r="M160" i="1" s="1"/>
  <c r="O160" i="1" s="1"/>
  <c r="U159" i="1"/>
  <c r="W159" i="1" s="1"/>
  <c r="Y159" i="1" s="1"/>
  <c r="U153" i="1"/>
  <c r="W153" i="1" s="1"/>
  <c r="Y153" i="1" s="1"/>
  <c r="E153" i="1"/>
  <c r="E144" i="1"/>
  <c r="G144" i="1" s="1"/>
  <c r="I144" i="1" s="1"/>
  <c r="K144" i="1" s="1"/>
  <c r="M144" i="1" s="1"/>
  <c r="U143" i="1"/>
  <c r="W143" i="1" s="1"/>
  <c r="Y143" i="1" s="1"/>
  <c r="U137" i="1"/>
  <c r="W137" i="1" s="1"/>
  <c r="Y137" i="1" s="1"/>
  <c r="E137" i="1"/>
  <c r="U111" i="1"/>
  <c r="W111" i="1" s="1"/>
  <c r="Y111" i="1" s="1"/>
  <c r="U105" i="1"/>
  <c r="W105" i="1" s="1"/>
  <c r="Y105" i="1" s="1"/>
  <c r="E105" i="1"/>
  <c r="E118" i="1" s="1"/>
  <c r="G118" i="1" s="1"/>
  <c r="I118" i="1" s="1"/>
  <c r="K118" i="1" s="1"/>
  <c r="M118" i="1" s="1"/>
  <c r="E46" i="1"/>
  <c r="G46" i="1" s="1"/>
  <c r="U45" i="1"/>
  <c r="W45" i="1" s="1"/>
  <c r="Y45" i="1" s="1"/>
  <c r="U39" i="1"/>
  <c r="W39" i="1" s="1"/>
  <c r="Y39" i="1" s="1"/>
  <c r="E39" i="1"/>
  <c r="AG826" i="1" l="1"/>
  <c r="AG839" i="1" s="1"/>
  <c r="AJ484" i="1"/>
  <c r="Q484" i="1"/>
  <c r="Q305" i="1"/>
  <c r="AJ305" i="1" s="1"/>
  <c r="AE839" i="1"/>
  <c r="G833" i="1"/>
  <c r="M459" i="1"/>
  <c r="M465" i="1" s="1"/>
  <c r="O144" i="1"/>
  <c r="O118" i="1"/>
  <c r="K459" i="1"/>
  <c r="K465" i="1" s="1"/>
  <c r="I574" i="1"/>
  <c r="G62" i="1"/>
  <c r="W702" i="1"/>
  <c r="Y702" i="1" s="1"/>
  <c r="I590" i="1"/>
  <c r="K590" i="1" s="1"/>
  <c r="M590" i="1" s="1"/>
  <c r="O590" i="1" s="1"/>
  <c r="Q590" i="1" s="1"/>
  <c r="Y134" i="1"/>
  <c r="E548" i="1"/>
  <c r="E166" i="1"/>
  <c r="G166" i="1" s="1"/>
  <c r="I166" i="1" s="1"/>
  <c r="K166" i="1" s="1"/>
  <c r="M166" i="1" s="1"/>
  <c r="O166" i="1" s="1"/>
  <c r="E369" i="1"/>
  <c r="G369" i="1" s="1"/>
  <c r="I369" i="1" s="1"/>
  <c r="K369" i="1" s="1"/>
  <c r="M369" i="1" s="1"/>
  <c r="O369" i="1" s="1"/>
  <c r="E417" i="1"/>
  <c r="G417" i="1" s="1"/>
  <c r="I417" i="1" s="1"/>
  <c r="K417" i="1" s="1"/>
  <c r="M417" i="1" s="1"/>
  <c r="E257" i="1"/>
  <c r="G257" i="1" s="1"/>
  <c r="I257" i="1" s="1"/>
  <c r="K257" i="1" s="1"/>
  <c r="M257" i="1" s="1"/>
  <c r="O257" i="1" s="1"/>
  <c r="Q257" i="1" s="1"/>
  <c r="E385" i="1"/>
  <c r="G385" i="1" s="1"/>
  <c r="I385" i="1" s="1"/>
  <c r="K385" i="1" s="1"/>
  <c r="M385" i="1" s="1"/>
  <c r="O385" i="1" s="1"/>
  <c r="E596" i="1"/>
  <c r="G596" i="1" s="1"/>
  <c r="I596" i="1" s="1"/>
  <c r="K596" i="1" s="1"/>
  <c r="M596" i="1" s="1"/>
  <c r="O596" i="1" s="1"/>
  <c r="E273" i="1"/>
  <c r="G273" i="1" s="1"/>
  <c r="I273" i="1" s="1"/>
  <c r="K273" i="1" s="1"/>
  <c r="M273" i="1" s="1"/>
  <c r="O273" i="1" s="1"/>
  <c r="Q273" i="1" s="1"/>
  <c r="E401" i="1"/>
  <c r="G401" i="1" s="1"/>
  <c r="I401" i="1" s="1"/>
  <c r="K401" i="1" s="1"/>
  <c r="M401" i="1" s="1"/>
  <c r="O401" i="1" s="1"/>
  <c r="Q401" i="1" s="1"/>
  <c r="E52" i="1"/>
  <c r="G52" i="1" s="1"/>
  <c r="I52" i="1" s="1"/>
  <c r="K52" i="1" s="1"/>
  <c r="M52" i="1" s="1"/>
  <c r="O52" i="1" s="1"/>
  <c r="E337" i="1"/>
  <c r="E693" i="1"/>
  <c r="G693" i="1" s="1"/>
  <c r="I693" i="1" s="1"/>
  <c r="K693" i="1" s="1"/>
  <c r="M693" i="1" s="1"/>
  <c r="O693" i="1" s="1"/>
  <c r="I46" i="1"/>
  <c r="I833" i="1" s="1"/>
  <c r="W134" i="1"/>
  <c r="Y337" i="1"/>
  <c r="U321" i="1"/>
  <c r="X548" i="1"/>
  <c r="E564" i="1"/>
  <c r="G564" i="1" s="1"/>
  <c r="I564" i="1" s="1"/>
  <c r="K564" i="1" s="1"/>
  <c r="M564" i="1" s="1"/>
  <c r="E580" i="1"/>
  <c r="G580" i="1" s="1"/>
  <c r="I580" i="1" s="1"/>
  <c r="K580" i="1" s="1"/>
  <c r="M580" i="1" s="1"/>
  <c r="O580" i="1" s="1"/>
  <c r="E321" i="1"/>
  <c r="U134" i="1"/>
  <c r="E134" i="1"/>
  <c r="E516" i="1"/>
  <c r="G516" i="1" s="1"/>
  <c r="I516" i="1" s="1"/>
  <c r="K516" i="1" s="1"/>
  <c r="M516" i="1" s="1"/>
  <c r="V337" i="1"/>
  <c r="U677" i="1"/>
  <c r="W677" i="1" s="1"/>
  <c r="Y677" i="1" s="1"/>
  <c r="Y182" i="1"/>
  <c r="U86" i="1"/>
  <c r="W86" i="1" s="1"/>
  <c r="Y86" i="1" s="1"/>
  <c r="E55" i="1"/>
  <c r="U61" i="1"/>
  <c r="U516" i="1"/>
  <c r="W516" i="1" s="1"/>
  <c r="Y516" i="1" s="1"/>
  <c r="I55" i="1"/>
  <c r="Y61" i="1"/>
  <c r="Y55" i="1"/>
  <c r="U337" i="1"/>
  <c r="Y321" i="1"/>
  <c r="Y225" i="1"/>
  <c r="X182" i="1"/>
  <c r="F55" i="1"/>
  <c r="F68" i="1" s="1"/>
  <c r="V61" i="1"/>
  <c r="U709" i="1"/>
  <c r="W709" i="1" s="1"/>
  <c r="Y709" i="1" s="1"/>
  <c r="E709" i="1"/>
  <c r="G709" i="1" s="1"/>
  <c r="I709" i="1" s="1"/>
  <c r="K709" i="1" s="1"/>
  <c r="M709" i="1" s="1"/>
  <c r="O709" i="1" s="1"/>
  <c r="X337" i="1"/>
  <c r="X321" i="1"/>
  <c r="X225" i="1"/>
  <c r="G55" i="1"/>
  <c r="G68" i="1" s="1"/>
  <c r="W61" i="1"/>
  <c r="W55" i="1"/>
  <c r="U500" i="1"/>
  <c r="W500" i="1" s="1"/>
  <c r="Y500" i="1" s="1"/>
  <c r="E500" i="1"/>
  <c r="G500" i="1" s="1"/>
  <c r="I500" i="1" s="1"/>
  <c r="K500" i="1" s="1"/>
  <c r="M500" i="1" s="1"/>
  <c r="Y548" i="1"/>
  <c r="H55" i="1"/>
  <c r="H68" i="1" s="1"/>
  <c r="X61" i="1"/>
  <c r="X55" i="1"/>
  <c r="U580" i="1"/>
  <c r="W580" i="1" s="1"/>
  <c r="Y580" i="1" s="1"/>
  <c r="U564" i="1"/>
  <c r="W564" i="1" s="1"/>
  <c r="Y564" i="1" s="1"/>
  <c r="U484" i="1"/>
  <c r="W484" i="1" s="1"/>
  <c r="Y484" i="1" s="1"/>
  <c r="U417" i="1"/>
  <c r="W417" i="1" s="1"/>
  <c r="Y417" i="1" s="1"/>
  <c r="U401" i="1"/>
  <c r="W401" i="1" s="1"/>
  <c r="Y401" i="1" s="1"/>
  <c r="U385" i="1"/>
  <c r="W385" i="1" s="1"/>
  <c r="Y385" i="1" s="1"/>
  <c r="U369" i="1"/>
  <c r="W369" i="1" s="1"/>
  <c r="Y369" i="1" s="1"/>
  <c r="V321" i="1"/>
  <c r="W321" i="1"/>
  <c r="U305" i="1"/>
  <c r="W305" i="1" s="1"/>
  <c r="Y305" i="1" s="1"/>
  <c r="U225" i="1"/>
  <c r="E225" i="1"/>
  <c r="W182" i="1"/>
  <c r="U182" i="1"/>
  <c r="E182" i="1"/>
  <c r="W225" i="1"/>
  <c r="V225" i="1"/>
  <c r="V182" i="1"/>
  <c r="X134" i="1"/>
  <c r="V134" i="1"/>
  <c r="E86" i="1"/>
  <c r="G86" i="1" s="1"/>
  <c r="I86" i="1" s="1"/>
  <c r="K86" i="1" s="1"/>
  <c r="M86" i="1" s="1"/>
  <c r="O86" i="1" s="1"/>
  <c r="V55" i="1"/>
  <c r="U55" i="1"/>
  <c r="U118" i="1"/>
  <c r="W118" i="1" s="1"/>
  <c r="Y118" i="1" s="1"/>
  <c r="W337" i="1"/>
  <c r="U647" i="1"/>
  <c r="W647" i="1" s="1"/>
  <c r="Y647" i="1" s="1"/>
  <c r="E647" i="1"/>
  <c r="G647" i="1" s="1"/>
  <c r="I647" i="1" s="1"/>
  <c r="K647" i="1" s="1"/>
  <c r="M647" i="1" s="1"/>
  <c r="O647" i="1" s="1"/>
  <c r="E677" i="1"/>
  <c r="U150" i="1"/>
  <c r="W150" i="1" s="1"/>
  <c r="Y150" i="1" s="1"/>
  <c r="E150" i="1"/>
  <c r="G150" i="1" s="1"/>
  <c r="I150" i="1" s="1"/>
  <c r="K150" i="1" s="1"/>
  <c r="M150" i="1" s="1"/>
  <c r="O150" i="1" s="1"/>
  <c r="Q150" i="1" s="1"/>
  <c r="U289" i="1"/>
  <c r="W289" i="1" s="1"/>
  <c r="Y289" i="1" s="1"/>
  <c r="E289" i="1"/>
  <c r="G289" i="1" s="1"/>
  <c r="I289" i="1" s="1"/>
  <c r="K289" i="1" s="1"/>
  <c r="M289" i="1" s="1"/>
  <c r="O289" i="1" s="1"/>
  <c r="U532" i="1"/>
  <c r="W532" i="1" s="1"/>
  <c r="Y532" i="1" s="1"/>
  <c r="E532" i="1"/>
  <c r="G532" i="1" s="1"/>
  <c r="I532" i="1" s="1"/>
  <c r="K532" i="1" s="1"/>
  <c r="M532" i="1" s="1"/>
  <c r="O532" i="1" s="1"/>
  <c r="W548" i="1"/>
  <c r="U166" i="1"/>
  <c r="W166" i="1" s="1"/>
  <c r="Y166" i="1" s="1"/>
  <c r="U257" i="1"/>
  <c r="W257" i="1" s="1"/>
  <c r="Y257" i="1" s="1"/>
  <c r="U273" i="1"/>
  <c r="W273" i="1" s="1"/>
  <c r="Y273" i="1" s="1"/>
  <c r="V548" i="1"/>
  <c r="U693" i="1"/>
  <c r="W693" i="1" s="1"/>
  <c r="Y693" i="1" s="1"/>
  <c r="U52" i="1"/>
  <c r="W52" i="1" s="1"/>
  <c r="Y52" i="1" s="1"/>
  <c r="U548" i="1"/>
  <c r="U596" i="1"/>
  <c r="W596" i="1" s="1"/>
  <c r="Y596" i="1" s="1"/>
  <c r="O459" i="1" l="1"/>
  <c r="O465" i="1" s="1"/>
  <c r="AJ467" i="1" s="1"/>
  <c r="Q144" i="1"/>
  <c r="Q459" i="1" s="1"/>
  <c r="Q465" i="1" s="1"/>
  <c r="Q289" i="1"/>
  <c r="AJ289" i="1" s="1"/>
  <c r="AJ580" i="1"/>
  <c r="Q580" i="1"/>
  <c r="AJ710" i="1"/>
  <c r="Q709" i="1"/>
  <c r="AJ52" i="1"/>
  <c r="Q52" i="1"/>
  <c r="AJ532" i="1"/>
  <c r="Q532" i="1"/>
  <c r="Q369" i="1"/>
  <c r="AJ369" i="1" s="1"/>
  <c r="AJ647" i="1"/>
  <c r="Q647" i="1"/>
  <c r="AJ86" i="1"/>
  <c r="Q86" i="1"/>
  <c r="Q166" i="1"/>
  <c r="AJ166" i="1" s="1"/>
  <c r="AJ596" i="1"/>
  <c r="Q596" i="1"/>
  <c r="AJ694" i="1"/>
  <c r="Q693" i="1"/>
  <c r="Q385" i="1"/>
  <c r="AJ385" i="1" s="1"/>
  <c r="Q118" i="1"/>
  <c r="O500" i="1"/>
  <c r="O417" i="1"/>
  <c r="O564" i="1"/>
  <c r="O516" i="1"/>
  <c r="AL709" i="1"/>
  <c r="AL702" i="1"/>
  <c r="K574" i="1"/>
  <c r="M574" i="1" s="1"/>
  <c r="K46" i="1"/>
  <c r="K833" i="1" s="1"/>
  <c r="X68" i="1"/>
  <c r="I62" i="1"/>
  <c r="I68" i="1" s="1"/>
  <c r="W68" i="1"/>
  <c r="V68" i="1"/>
  <c r="U68" i="1"/>
  <c r="Y68" i="1"/>
  <c r="Q516" i="1" l="1"/>
  <c r="Q564" i="1"/>
  <c r="Q500" i="1"/>
  <c r="Q417" i="1"/>
  <c r="M622" i="1"/>
  <c r="M628" i="1" s="1"/>
  <c r="O574" i="1"/>
  <c r="K62" i="1"/>
  <c r="K68" i="1" s="1"/>
  <c r="M46" i="1"/>
  <c r="K839" i="1"/>
  <c r="K622" i="1"/>
  <c r="K628" i="1" s="1"/>
  <c r="Y54" i="1"/>
  <c r="X54" i="1"/>
  <c r="W54" i="1"/>
  <c r="V54" i="1"/>
  <c r="U54" i="1"/>
  <c r="I54" i="1"/>
  <c r="H54" i="1"/>
  <c r="G54" i="1"/>
  <c r="F54" i="1"/>
  <c r="E54" i="1"/>
  <c r="O622" i="1" l="1"/>
  <c r="O628" i="1" s="1"/>
  <c r="AJ631" i="1" s="1"/>
  <c r="Q574" i="1"/>
  <c r="Q622" i="1" s="1"/>
  <c r="Q628" i="1" s="1"/>
  <c r="O46" i="1"/>
  <c r="Q46" i="1" s="1"/>
  <c r="M833" i="1"/>
  <c r="M839" i="1" s="1"/>
  <c r="M62" i="1"/>
  <c r="M68" i="1" s="1"/>
  <c r="V616" i="1"/>
  <c r="W616" i="1"/>
  <c r="X616" i="1"/>
  <c r="Y616" i="1"/>
  <c r="V617" i="1"/>
  <c r="W617" i="1"/>
  <c r="X617" i="1"/>
  <c r="Y617" i="1"/>
  <c r="V618" i="1"/>
  <c r="W618" i="1"/>
  <c r="X618" i="1"/>
  <c r="Y618" i="1"/>
  <c r="V619" i="1"/>
  <c r="W619" i="1"/>
  <c r="X619" i="1"/>
  <c r="Y619" i="1"/>
  <c r="V620" i="1"/>
  <c r="W620" i="1"/>
  <c r="X620" i="1"/>
  <c r="Y620" i="1"/>
  <c r="V622" i="1"/>
  <c r="W622" i="1"/>
  <c r="X622" i="1"/>
  <c r="Y622" i="1"/>
  <c r="V623" i="1"/>
  <c r="W623" i="1"/>
  <c r="X623" i="1"/>
  <c r="Y623" i="1"/>
  <c r="V624" i="1"/>
  <c r="W624" i="1"/>
  <c r="X624" i="1"/>
  <c r="Y624" i="1"/>
  <c r="V625" i="1"/>
  <c r="V836" i="1" s="1"/>
  <c r="W625" i="1"/>
  <c r="W836" i="1" s="1"/>
  <c r="X625" i="1"/>
  <c r="X836" i="1" s="1"/>
  <c r="Y625" i="1"/>
  <c r="Y836" i="1" s="1"/>
  <c r="V626" i="1"/>
  <c r="V837" i="1" s="1"/>
  <c r="W626" i="1"/>
  <c r="W837" i="1" s="1"/>
  <c r="X626" i="1"/>
  <c r="X837" i="1" s="1"/>
  <c r="Y626" i="1"/>
  <c r="Y837" i="1" s="1"/>
  <c r="V627" i="1"/>
  <c r="V838" i="1" s="1"/>
  <c r="W627" i="1"/>
  <c r="W838" i="1" s="1"/>
  <c r="X627" i="1"/>
  <c r="X838" i="1" s="1"/>
  <c r="Y627" i="1"/>
  <c r="Y838" i="1" s="1"/>
  <c r="U627" i="1"/>
  <c r="U838" i="1" s="1"/>
  <c r="U625" i="1"/>
  <c r="U836" i="1" s="1"/>
  <c r="U624" i="1"/>
  <c r="U623" i="1"/>
  <c r="U622" i="1"/>
  <c r="U617" i="1"/>
  <c r="U619" i="1"/>
  <c r="U620" i="1"/>
  <c r="U616" i="1"/>
  <c r="F617" i="1"/>
  <c r="G617" i="1"/>
  <c r="H617" i="1"/>
  <c r="I617" i="1"/>
  <c r="F618" i="1"/>
  <c r="G618" i="1"/>
  <c r="H618" i="1"/>
  <c r="I618" i="1"/>
  <c r="F619" i="1"/>
  <c r="G619" i="1"/>
  <c r="H619" i="1"/>
  <c r="I619" i="1"/>
  <c r="F620" i="1"/>
  <c r="G620" i="1"/>
  <c r="H620" i="1"/>
  <c r="I620" i="1"/>
  <c r="F621" i="1"/>
  <c r="G621" i="1"/>
  <c r="H621" i="1"/>
  <c r="I621" i="1"/>
  <c r="F622" i="1"/>
  <c r="G622" i="1"/>
  <c r="H622" i="1"/>
  <c r="I622" i="1"/>
  <c r="F623" i="1"/>
  <c r="G623" i="1"/>
  <c r="H623" i="1"/>
  <c r="I623" i="1"/>
  <c r="F624" i="1"/>
  <c r="G624" i="1"/>
  <c r="H624" i="1"/>
  <c r="I624" i="1"/>
  <c r="F625" i="1"/>
  <c r="G625" i="1"/>
  <c r="H625" i="1"/>
  <c r="I625" i="1"/>
  <c r="F626" i="1"/>
  <c r="G626" i="1"/>
  <c r="H626" i="1"/>
  <c r="I626" i="1"/>
  <c r="F627" i="1"/>
  <c r="G627" i="1"/>
  <c r="H627" i="1"/>
  <c r="I627" i="1"/>
  <c r="E618" i="1"/>
  <c r="E619" i="1"/>
  <c r="E620" i="1"/>
  <c r="E621" i="1"/>
  <c r="E623" i="1"/>
  <c r="E625" i="1"/>
  <c r="E626" i="1"/>
  <c r="E627" i="1"/>
  <c r="E617" i="1"/>
  <c r="I614" i="1"/>
  <c r="H614" i="1"/>
  <c r="G614" i="1"/>
  <c r="F614" i="1"/>
  <c r="E614" i="1"/>
  <c r="U605" i="1"/>
  <c r="W605" i="1" s="1"/>
  <c r="Y605" i="1" s="1"/>
  <c r="U599" i="1"/>
  <c r="W599" i="1" s="1"/>
  <c r="Y599" i="1" s="1"/>
  <c r="E599" i="1"/>
  <c r="E612" i="1" s="1"/>
  <c r="G612" i="1" s="1"/>
  <c r="I612" i="1" s="1"/>
  <c r="K612" i="1" s="1"/>
  <c r="M612" i="1" s="1"/>
  <c r="O612" i="1" s="1"/>
  <c r="Y598" i="1"/>
  <c r="X598" i="1"/>
  <c r="W598" i="1"/>
  <c r="V598" i="1"/>
  <c r="U598" i="1"/>
  <c r="I598" i="1"/>
  <c r="H598" i="1"/>
  <c r="G598" i="1"/>
  <c r="F598" i="1"/>
  <c r="E598" i="1"/>
  <c r="V453" i="1"/>
  <c r="W453" i="1"/>
  <c r="X453" i="1"/>
  <c r="Y453" i="1"/>
  <c r="V454" i="1"/>
  <c r="W454" i="1"/>
  <c r="X454" i="1"/>
  <c r="Y454" i="1"/>
  <c r="V456" i="1"/>
  <c r="W456" i="1"/>
  <c r="X456" i="1"/>
  <c r="Y456" i="1"/>
  <c r="V457" i="1"/>
  <c r="W457" i="1"/>
  <c r="X457" i="1"/>
  <c r="Y457" i="1"/>
  <c r="V459" i="1"/>
  <c r="W459" i="1"/>
  <c r="X459" i="1"/>
  <c r="Y459" i="1"/>
  <c r="V460" i="1"/>
  <c r="W460" i="1"/>
  <c r="X460" i="1"/>
  <c r="Y460" i="1"/>
  <c r="U460" i="1"/>
  <c r="U461" i="1"/>
  <c r="U459" i="1"/>
  <c r="U464" i="1"/>
  <c r="U454" i="1"/>
  <c r="U456" i="1"/>
  <c r="U457" i="1"/>
  <c r="U453" i="1"/>
  <c r="G454" i="1"/>
  <c r="H454" i="1"/>
  <c r="I454" i="1"/>
  <c r="G455" i="1"/>
  <c r="H455" i="1"/>
  <c r="I455" i="1"/>
  <c r="G456" i="1"/>
  <c r="H456" i="1"/>
  <c r="I456" i="1"/>
  <c r="G459" i="1"/>
  <c r="H459" i="1"/>
  <c r="I459" i="1"/>
  <c r="G460" i="1"/>
  <c r="H460" i="1"/>
  <c r="I460" i="1"/>
  <c r="G461" i="1"/>
  <c r="H461" i="1"/>
  <c r="I461" i="1"/>
  <c r="G462" i="1"/>
  <c r="H462" i="1"/>
  <c r="I462" i="1"/>
  <c r="G463" i="1"/>
  <c r="H463" i="1"/>
  <c r="I463" i="1"/>
  <c r="G464" i="1"/>
  <c r="H464" i="1"/>
  <c r="I464" i="1"/>
  <c r="E464" i="1"/>
  <c r="E462" i="1"/>
  <c r="E461" i="1"/>
  <c r="E459" i="1"/>
  <c r="E455" i="1"/>
  <c r="E456" i="1"/>
  <c r="Y451" i="1"/>
  <c r="X451" i="1"/>
  <c r="W451" i="1"/>
  <c r="V451" i="1"/>
  <c r="U451" i="1"/>
  <c r="I451" i="1"/>
  <c r="H451" i="1"/>
  <c r="G451" i="1"/>
  <c r="F451" i="1"/>
  <c r="E451" i="1"/>
  <c r="U442" i="1"/>
  <c r="W442" i="1" s="1"/>
  <c r="Y442" i="1" s="1"/>
  <c r="U436" i="1"/>
  <c r="W436" i="1" s="1"/>
  <c r="Y436" i="1" s="1"/>
  <c r="E436" i="1"/>
  <c r="E449" i="1" s="1"/>
  <c r="G449" i="1" s="1"/>
  <c r="I449" i="1" s="1"/>
  <c r="K449" i="1" s="1"/>
  <c r="M449" i="1" s="1"/>
  <c r="O449" i="1" s="1"/>
  <c r="Q449" i="1" s="1"/>
  <c r="Y435" i="1"/>
  <c r="X435" i="1"/>
  <c r="W435" i="1"/>
  <c r="V435" i="1"/>
  <c r="U435" i="1"/>
  <c r="I435" i="1"/>
  <c r="H435" i="1"/>
  <c r="G435" i="1"/>
  <c r="F435" i="1"/>
  <c r="E435" i="1"/>
  <c r="Y29" i="1"/>
  <c r="X29" i="1"/>
  <c r="W29" i="1"/>
  <c r="Y23" i="1"/>
  <c r="X23" i="1"/>
  <c r="W23" i="1"/>
  <c r="Y346" i="1"/>
  <c r="X346" i="1"/>
  <c r="W346" i="1"/>
  <c r="Y340" i="1"/>
  <c r="X340" i="1"/>
  <c r="W340" i="1"/>
  <c r="Y234" i="1"/>
  <c r="X234" i="1"/>
  <c r="W234" i="1"/>
  <c r="Y228" i="1"/>
  <c r="X228" i="1"/>
  <c r="W228" i="1"/>
  <c r="X7" i="1"/>
  <c r="X13" i="1"/>
  <c r="V13" i="1"/>
  <c r="I23" i="1"/>
  <c r="I36" i="1" s="1"/>
  <c r="H23" i="1"/>
  <c r="H36" i="1" s="1"/>
  <c r="G23" i="1"/>
  <c r="G36" i="1" s="1"/>
  <c r="I340" i="1"/>
  <c r="I353" i="1" s="1"/>
  <c r="H340" i="1"/>
  <c r="H353" i="1" s="1"/>
  <c r="G340" i="1"/>
  <c r="G353" i="1" s="1"/>
  <c r="I228" i="1"/>
  <c r="I241" i="1" s="1"/>
  <c r="H228" i="1"/>
  <c r="H241" i="1" s="1"/>
  <c r="G228" i="1"/>
  <c r="G241" i="1" s="1"/>
  <c r="F462" i="1"/>
  <c r="F461" i="1"/>
  <c r="F456" i="1"/>
  <c r="F455" i="1"/>
  <c r="G7" i="1"/>
  <c r="H7" i="1"/>
  <c r="H20" i="1" s="1"/>
  <c r="I7" i="1"/>
  <c r="Q62" i="1" l="1"/>
  <c r="Q68" i="1" s="1"/>
  <c r="Q833" i="1"/>
  <c r="Q839" i="1" s="1"/>
  <c r="AG844" i="1" s="1"/>
  <c r="AJ612" i="1"/>
  <c r="Q612" i="1"/>
  <c r="O62" i="1"/>
  <c r="O68" i="1" s="1"/>
  <c r="AJ70" i="1" s="1"/>
  <c r="O833" i="1"/>
  <c r="O839" i="1" s="1"/>
  <c r="AM835" i="1"/>
  <c r="AM831" i="1"/>
  <c r="AM828" i="1"/>
  <c r="W826" i="1"/>
  <c r="V826" i="1"/>
  <c r="AM833" i="1"/>
  <c r="AM829" i="1"/>
  <c r="U832" i="1"/>
  <c r="X832" i="1"/>
  <c r="W832" i="1"/>
  <c r="V832" i="1"/>
  <c r="X826" i="1"/>
  <c r="AM836" i="1"/>
  <c r="AM838" i="1"/>
  <c r="AM837" i="1"/>
  <c r="AN837" i="1" s="1"/>
  <c r="AM834" i="1"/>
  <c r="AN834" i="1" s="1"/>
  <c r="AM830" i="1"/>
  <c r="AN830" i="1" s="1"/>
  <c r="AM827" i="1"/>
  <c r="AN827" i="1" s="1"/>
  <c r="I615" i="1"/>
  <c r="I628" i="1" s="1"/>
  <c r="F463" i="1"/>
  <c r="I452" i="1"/>
  <c r="I465" i="1" s="1"/>
  <c r="G615" i="1"/>
  <c r="G628" i="1" s="1"/>
  <c r="H615" i="1"/>
  <c r="H628" i="1" s="1"/>
  <c r="X20" i="1"/>
  <c r="G452" i="1"/>
  <c r="G465" i="1" s="1"/>
  <c r="F615" i="1"/>
  <c r="F628" i="1" s="1"/>
  <c r="W36" i="1"/>
  <c r="U612" i="1"/>
  <c r="W612" i="1" s="1"/>
  <c r="Y612" i="1" s="1"/>
  <c r="V621" i="1"/>
  <c r="V615" i="1"/>
  <c r="W621" i="1"/>
  <c r="W615" i="1"/>
  <c r="X621" i="1"/>
  <c r="X615" i="1"/>
  <c r="U621" i="1"/>
  <c r="Y621" i="1"/>
  <c r="Y615" i="1"/>
  <c r="Y353" i="1"/>
  <c r="H452" i="1"/>
  <c r="H465" i="1" s="1"/>
  <c r="F460" i="1"/>
  <c r="F459" i="1"/>
  <c r="X241" i="1"/>
  <c r="F454" i="1"/>
  <c r="F452" i="1" s="1"/>
  <c r="Y241" i="1"/>
  <c r="F464" i="1"/>
  <c r="E615" i="1"/>
  <c r="U458" i="1"/>
  <c r="V458" i="1"/>
  <c r="W458" i="1"/>
  <c r="X458" i="1"/>
  <c r="Y458" i="1"/>
  <c r="W241" i="1"/>
  <c r="V452" i="1"/>
  <c r="W452" i="1"/>
  <c r="X452" i="1"/>
  <c r="Y452" i="1"/>
  <c r="E452" i="1"/>
  <c r="X36" i="1"/>
  <c r="U449" i="1"/>
  <c r="W449" i="1" s="1"/>
  <c r="Y449" i="1" s="1"/>
  <c r="AA449" i="1" s="1"/>
  <c r="AC449" i="1" s="1"/>
  <c r="AE449" i="1" s="1"/>
  <c r="W353" i="1"/>
  <c r="Y36" i="1"/>
  <c r="X353" i="1"/>
  <c r="AG449" i="1" l="1"/>
  <c r="AJ449" i="1" s="1"/>
  <c r="AE844" i="1"/>
  <c r="W839" i="1"/>
  <c r="AC826" i="1"/>
  <c r="V839" i="1"/>
  <c r="X839" i="1"/>
  <c r="Y832" i="1"/>
  <c r="AN831" i="1"/>
  <c r="Y826" i="1"/>
  <c r="AN833" i="1"/>
  <c r="AA826" i="1"/>
  <c r="AN829" i="1"/>
  <c r="AN828" i="1"/>
  <c r="AN835" i="1"/>
  <c r="AN836" i="1"/>
  <c r="AN838" i="1"/>
  <c r="AM826" i="1"/>
  <c r="AM832" i="1"/>
  <c r="V628" i="1"/>
  <c r="X628" i="1"/>
  <c r="Y628" i="1"/>
  <c r="W628" i="1"/>
  <c r="F465" i="1"/>
  <c r="V465" i="1"/>
  <c r="W465" i="1"/>
  <c r="X465" i="1"/>
  <c r="Y465" i="1"/>
  <c r="AN826" i="1" l="1"/>
  <c r="AC832" i="1"/>
  <c r="AC839" i="1" s="1"/>
  <c r="Y839" i="1"/>
  <c r="AN832" i="1"/>
  <c r="AA832" i="1"/>
  <c r="AM839" i="1"/>
  <c r="V29" i="1"/>
  <c r="V23" i="1"/>
  <c r="V346" i="1"/>
  <c r="V340" i="1"/>
  <c r="V234" i="1"/>
  <c r="V228" i="1"/>
  <c r="F23" i="1"/>
  <c r="F36" i="1" s="1"/>
  <c r="F340" i="1"/>
  <c r="F353" i="1" s="1"/>
  <c r="F228" i="1"/>
  <c r="F241" i="1" s="1"/>
  <c r="Y695" i="1"/>
  <c r="X695" i="1"/>
  <c r="W695" i="1"/>
  <c r="V695" i="1"/>
  <c r="Y38" i="1"/>
  <c r="X38" i="1"/>
  <c r="W38" i="1"/>
  <c r="V38" i="1"/>
  <c r="Y22" i="1"/>
  <c r="X22" i="1"/>
  <c r="W22" i="1"/>
  <c r="V22" i="1"/>
  <c r="Y679" i="1"/>
  <c r="X679" i="1"/>
  <c r="W679" i="1"/>
  <c r="V679" i="1"/>
  <c r="Y663" i="1"/>
  <c r="X663" i="1"/>
  <c r="W663" i="1"/>
  <c r="V663" i="1"/>
  <c r="Y656" i="1"/>
  <c r="X656" i="1"/>
  <c r="W656" i="1"/>
  <c r="V656" i="1"/>
  <c r="Y650" i="1"/>
  <c r="X650" i="1"/>
  <c r="W650" i="1"/>
  <c r="V650" i="1"/>
  <c r="Y649" i="1"/>
  <c r="X649" i="1"/>
  <c r="W649" i="1"/>
  <c r="V649" i="1"/>
  <c r="Y633" i="1"/>
  <c r="X633" i="1"/>
  <c r="W633" i="1"/>
  <c r="V633" i="1"/>
  <c r="Y582" i="1"/>
  <c r="X582" i="1"/>
  <c r="W582" i="1"/>
  <c r="V582" i="1"/>
  <c r="Y566" i="1"/>
  <c r="X566" i="1"/>
  <c r="W566" i="1"/>
  <c r="V566" i="1"/>
  <c r="Y550" i="1"/>
  <c r="X550" i="1"/>
  <c r="W550" i="1"/>
  <c r="V550" i="1"/>
  <c r="Y534" i="1"/>
  <c r="X534" i="1"/>
  <c r="W534" i="1"/>
  <c r="V534" i="1"/>
  <c r="Y518" i="1"/>
  <c r="X518" i="1"/>
  <c r="W518" i="1"/>
  <c r="V518" i="1"/>
  <c r="Y502" i="1"/>
  <c r="X502" i="1"/>
  <c r="W502" i="1"/>
  <c r="V502" i="1"/>
  <c r="Y486" i="1"/>
  <c r="X486" i="1"/>
  <c r="W486" i="1"/>
  <c r="V486" i="1"/>
  <c r="Y470" i="1"/>
  <c r="X470" i="1"/>
  <c r="W470" i="1"/>
  <c r="V470" i="1"/>
  <c r="Y403" i="1"/>
  <c r="X403" i="1"/>
  <c r="W403" i="1"/>
  <c r="V403" i="1"/>
  <c r="Y387" i="1"/>
  <c r="X387" i="1"/>
  <c r="W387" i="1"/>
  <c r="V387" i="1"/>
  <c r="Y371" i="1"/>
  <c r="X371" i="1"/>
  <c r="W371" i="1"/>
  <c r="V371" i="1"/>
  <c r="Y355" i="1"/>
  <c r="X355" i="1"/>
  <c r="W355" i="1"/>
  <c r="V355" i="1"/>
  <c r="Y339" i="1"/>
  <c r="X339" i="1"/>
  <c r="W339" i="1"/>
  <c r="V339" i="1"/>
  <c r="Y323" i="1"/>
  <c r="X323" i="1"/>
  <c r="W323" i="1"/>
  <c r="V323" i="1"/>
  <c r="Y307" i="1"/>
  <c r="X307" i="1"/>
  <c r="W307" i="1"/>
  <c r="V307" i="1"/>
  <c r="Y291" i="1"/>
  <c r="X291" i="1"/>
  <c r="W291" i="1"/>
  <c r="V291" i="1"/>
  <c r="Y275" i="1"/>
  <c r="X275" i="1"/>
  <c r="W275" i="1"/>
  <c r="V275" i="1"/>
  <c r="Y259" i="1"/>
  <c r="X259" i="1"/>
  <c r="W259" i="1"/>
  <c r="V259" i="1"/>
  <c r="Y243" i="1"/>
  <c r="X243" i="1"/>
  <c r="W243" i="1"/>
  <c r="V243" i="1"/>
  <c r="Y227" i="1"/>
  <c r="X227" i="1"/>
  <c r="W227" i="1"/>
  <c r="V227" i="1"/>
  <c r="Y211" i="1"/>
  <c r="X211" i="1"/>
  <c r="W211" i="1"/>
  <c r="V211" i="1"/>
  <c r="Y205" i="1"/>
  <c r="X205" i="1"/>
  <c r="W205" i="1"/>
  <c r="V205" i="1"/>
  <c r="Y199" i="1"/>
  <c r="X199" i="1"/>
  <c r="W199" i="1"/>
  <c r="V199" i="1"/>
  <c r="Y191" i="1"/>
  <c r="X191" i="1"/>
  <c r="W191" i="1"/>
  <c r="V191" i="1"/>
  <c r="Y185" i="1"/>
  <c r="X185" i="1"/>
  <c r="W185" i="1"/>
  <c r="V185" i="1"/>
  <c r="Y168" i="1"/>
  <c r="X168" i="1"/>
  <c r="W168" i="1"/>
  <c r="V168" i="1"/>
  <c r="Y152" i="1"/>
  <c r="X152" i="1"/>
  <c r="W152" i="1"/>
  <c r="V152" i="1"/>
  <c r="Y136" i="1"/>
  <c r="X136" i="1"/>
  <c r="W136" i="1"/>
  <c r="V136" i="1"/>
  <c r="Y120" i="1"/>
  <c r="X120" i="1"/>
  <c r="W120" i="1"/>
  <c r="V120" i="1"/>
  <c r="Y104" i="1"/>
  <c r="X104" i="1"/>
  <c r="W104" i="1"/>
  <c r="V104" i="1"/>
  <c r="Y88" i="1"/>
  <c r="X88" i="1"/>
  <c r="W88" i="1"/>
  <c r="V88" i="1"/>
  <c r="Y72" i="1"/>
  <c r="X72" i="1"/>
  <c r="W72" i="1"/>
  <c r="V72" i="1"/>
  <c r="V7" i="1"/>
  <c r="U582" i="1"/>
  <c r="I695" i="1"/>
  <c r="H695" i="1"/>
  <c r="G695" i="1"/>
  <c r="F695" i="1"/>
  <c r="I38" i="1"/>
  <c r="H38" i="1"/>
  <c r="G38" i="1"/>
  <c r="F38" i="1"/>
  <c r="I22" i="1"/>
  <c r="H22" i="1"/>
  <c r="G22" i="1"/>
  <c r="F22" i="1"/>
  <c r="I679" i="1"/>
  <c r="H679" i="1"/>
  <c r="G679" i="1"/>
  <c r="F679" i="1"/>
  <c r="I663" i="1"/>
  <c r="H663" i="1"/>
  <c r="G663" i="1"/>
  <c r="F663" i="1"/>
  <c r="I650" i="1"/>
  <c r="I661" i="1" s="1"/>
  <c r="H650" i="1"/>
  <c r="H661" i="1" s="1"/>
  <c r="G650" i="1"/>
  <c r="G661" i="1" s="1"/>
  <c r="F650" i="1"/>
  <c r="F661" i="1" s="1"/>
  <c r="I633" i="1"/>
  <c r="H633" i="1"/>
  <c r="G633" i="1"/>
  <c r="F633" i="1"/>
  <c r="I582" i="1"/>
  <c r="H582" i="1"/>
  <c r="G582" i="1"/>
  <c r="F582" i="1"/>
  <c r="I566" i="1"/>
  <c r="H566" i="1"/>
  <c r="G566" i="1"/>
  <c r="F566" i="1"/>
  <c r="I550" i="1"/>
  <c r="H550" i="1"/>
  <c r="G550" i="1"/>
  <c r="F550" i="1"/>
  <c r="I534" i="1"/>
  <c r="H534" i="1"/>
  <c r="G534" i="1"/>
  <c r="F534" i="1"/>
  <c r="I518" i="1"/>
  <c r="H518" i="1"/>
  <c r="G518" i="1"/>
  <c r="F518" i="1"/>
  <c r="I502" i="1"/>
  <c r="H502" i="1"/>
  <c r="G502" i="1"/>
  <c r="F502" i="1"/>
  <c r="I486" i="1"/>
  <c r="H486" i="1"/>
  <c r="G486" i="1"/>
  <c r="F486" i="1"/>
  <c r="I470" i="1"/>
  <c r="H470" i="1"/>
  <c r="G470" i="1"/>
  <c r="F470" i="1"/>
  <c r="I403" i="1"/>
  <c r="H403" i="1"/>
  <c r="G403" i="1"/>
  <c r="F403" i="1"/>
  <c r="I387" i="1"/>
  <c r="H387" i="1"/>
  <c r="G387" i="1"/>
  <c r="F387" i="1"/>
  <c r="I371" i="1"/>
  <c r="H371" i="1"/>
  <c r="G371" i="1"/>
  <c r="F371" i="1"/>
  <c r="I355" i="1"/>
  <c r="H355" i="1"/>
  <c r="G355" i="1"/>
  <c r="F355" i="1"/>
  <c r="I339" i="1"/>
  <c r="H339" i="1"/>
  <c r="G339" i="1"/>
  <c r="F339" i="1"/>
  <c r="I323" i="1"/>
  <c r="H323" i="1"/>
  <c r="G323" i="1"/>
  <c r="F323" i="1"/>
  <c r="I307" i="1"/>
  <c r="H307" i="1"/>
  <c r="G307" i="1"/>
  <c r="F307" i="1"/>
  <c r="I291" i="1"/>
  <c r="H291" i="1"/>
  <c r="G291" i="1"/>
  <c r="F291" i="1"/>
  <c r="I275" i="1"/>
  <c r="H275" i="1"/>
  <c r="G275" i="1"/>
  <c r="F275" i="1"/>
  <c r="I259" i="1"/>
  <c r="H259" i="1"/>
  <c r="G259" i="1"/>
  <c r="F259" i="1"/>
  <c r="I243" i="1"/>
  <c r="H243" i="1"/>
  <c r="G243" i="1"/>
  <c r="F243" i="1"/>
  <c r="I227" i="1"/>
  <c r="H227" i="1"/>
  <c r="G227" i="1"/>
  <c r="F227" i="1"/>
  <c r="I211" i="1"/>
  <c r="H211" i="1"/>
  <c r="G211" i="1"/>
  <c r="F211" i="1"/>
  <c r="I199" i="1"/>
  <c r="I209" i="1" s="1"/>
  <c r="H199" i="1"/>
  <c r="H209" i="1" s="1"/>
  <c r="G199" i="1"/>
  <c r="G209" i="1" s="1"/>
  <c r="F199" i="1"/>
  <c r="F209" i="1" s="1"/>
  <c r="I198" i="1"/>
  <c r="H198" i="1"/>
  <c r="G198" i="1"/>
  <c r="F198" i="1"/>
  <c r="I185" i="1"/>
  <c r="I196" i="1" s="1"/>
  <c r="H185" i="1"/>
  <c r="H196" i="1" s="1"/>
  <c r="G185" i="1"/>
  <c r="G196" i="1" s="1"/>
  <c r="F185" i="1"/>
  <c r="F196" i="1" s="1"/>
  <c r="I184" i="1"/>
  <c r="H184" i="1"/>
  <c r="G184" i="1"/>
  <c r="F184" i="1"/>
  <c r="I168" i="1"/>
  <c r="H168" i="1"/>
  <c r="G168" i="1"/>
  <c r="F168" i="1"/>
  <c r="I152" i="1"/>
  <c r="H152" i="1"/>
  <c r="G152" i="1"/>
  <c r="F152" i="1"/>
  <c r="I136" i="1"/>
  <c r="H136" i="1"/>
  <c r="G136" i="1"/>
  <c r="F136" i="1"/>
  <c r="I120" i="1"/>
  <c r="H120" i="1"/>
  <c r="G120" i="1"/>
  <c r="F120" i="1"/>
  <c r="I104" i="1"/>
  <c r="H104" i="1"/>
  <c r="G104" i="1"/>
  <c r="F104" i="1"/>
  <c r="I88" i="1"/>
  <c r="H88" i="1"/>
  <c r="G88" i="1"/>
  <c r="F88" i="1"/>
  <c r="I72" i="1"/>
  <c r="H72" i="1"/>
  <c r="G72" i="1"/>
  <c r="F72" i="1"/>
  <c r="F7" i="1"/>
  <c r="F20" i="1" s="1"/>
  <c r="AC844" i="1" l="1"/>
  <c r="AN839" i="1"/>
  <c r="AA839" i="1"/>
  <c r="AA844" i="1" s="1"/>
  <c r="Y196" i="1"/>
  <c r="X196" i="1"/>
  <c r="W661" i="1"/>
  <c r="W196" i="1"/>
  <c r="Y661" i="1"/>
  <c r="V353" i="1"/>
  <c r="V661" i="1"/>
  <c r="X661" i="1"/>
  <c r="V241" i="1"/>
  <c r="V36" i="1"/>
  <c r="V196" i="1"/>
  <c r="V20" i="1"/>
  <c r="E463" i="1" l="1"/>
  <c r="U618" i="1"/>
  <c r="U615" i="1" s="1"/>
  <c r="U463" i="1"/>
  <c r="E624" i="1" l="1"/>
  <c r="U452" i="1" l="1"/>
  <c r="U465" i="1" s="1"/>
  <c r="U826" i="1"/>
  <c r="U626" i="1"/>
  <c r="U837" i="1" s="1"/>
  <c r="E30" i="1"/>
  <c r="U628" i="1" l="1"/>
  <c r="E839" i="1"/>
  <c r="E62" i="1"/>
  <c r="E68" i="1" s="1"/>
  <c r="E460" i="1"/>
  <c r="E465" i="1" s="1"/>
  <c r="E622" i="1" l="1"/>
  <c r="E628" i="1" s="1"/>
  <c r="U22" i="1" l="1"/>
  <c r="U23" i="1"/>
  <c r="U29" i="1"/>
  <c r="U649" i="1"/>
  <c r="U650" i="1"/>
  <c r="U656" i="1"/>
  <c r="U663" i="1"/>
  <c r="E550" i="1"/>
  <c r="E566" i="1"/>
  <c r="E582" i="1"/>
  <c r="E633" i="1"/>
  <c r="E649" i="1"/>
  <c r="E650" i="1"/>
  <c r="E661" i="1" s="1"/>
  <c r="E663" i="1"/>
  <c r="E679" i="1"/>
  <c r="E22" i="1"/>
  <c r="E23" i="1"/>
  <c r="E36" i="1" s="1"/>
  <c r="U486" i="1"/>
  <c r="U502" i="1"/>
  <c r="U518" i="1"/>
  <c r="E518" i="1"/>
  <c r="E502" i="1"/>
  <c r="E486" i="1"/>
  <c r="E470" i="1"/>
  <c r="U387" i="1"/>
  <c r="E387" i="1"/>
  <c r="U340" i="1"/>
  <c r="U346" i="1"/>
  <c r="E340" i="1"/>
  <c r="E353" i="1" s="1"/>
  <c r="U228" i="1"/>
  <c r="U234" i="1"/>
  <c r="E228" i="1"/>
  <c r="E241" i="1" s="1"/>
  <c r="U185" i="1"/>
  <c r="U191" i="1"/>
  <c r="U199" i="1"/>
  <c r="U205" i="1"/>
  <c r="U89" i="1"/>
  <c r="W89" i="1" s="1"/>
  <c r="Y89" i="1" s="1"/>
  <c r="U95" i="1"/>
  <c r="W95" i="1" s="1"/>
  <c r="Y95" i="1" s="1"/>
  <c r="E89" i="1"/>
  <c r="E102" i="1" s="1"/>
  <c r="G102" i="1" s="1"/>
  <c r="I102" i="1" s="1"/>
  <c r="K102" i="1" s="1"/>
  <c r="M102" i="1" s="1"/>
  <c r="O102" i="1" s="1"/>
  <c r="AJ102" i="1" l="1"/>
  <c r="Q102" i="1"/>
  <c r="U353" i="1"/>
  <c r="U661" i="1"/>
  <c r="U241" i="1"/>
  <c r="U36" i="1"/>
  <c r="U196" i="1"/>
  <c r="U102" i="1"/>
  <c r="W102" i="1" s="1"/>
  <c r="Y102" i="1" s="1"/>
  <c r="U7" i="1" l="1"/>
  <c r="W7" i="1" s="1"/>
  <c r="Y7" i="1" s="1"/>
  <c r="U13" i="1"/>
  <c r="W13" i="1" s="1"/>
  <c r="Y13" i="1" s="1"/>
  <c r="E7" i="1"/>
  <c r="E20" i="1" s="1"/>
  <c r="G20" i="1" s="1"/>
  <c r="I20" i="1" s="1"/>
  <c r="K20" i="1" s="1"/>
  <c r="M20" i="1" s="1"/>
  <c r="O20" i="1" s="1"/>
  <c r="AJ20" i="1" l="1"/>
  <c r="Q20" i="1"/>
  <c r="U20" i="1"/>
  <c r="W20" i="1" s="1"/>
  <c r="Y20" i="1" s="1"/>
  <c r="U695" i="1" l="1"/>
  <c r="U38" i="1"/>
  <c r="U679" i="1"/>
  <c r="U633" i="1"/>
  <c r="U566" i="1"/>
  <c r="U550" i="1"/>
  <c r="U534" i="1"/>
  <c r="U470" i="1"/>
  <c r="U403" i="1"/>
  <c r="U371" i="1"/>
  <c r="U355" i="1"/>
  <c r="U339" i="1"/>
  <c r="U323" i="1"/>
  <c r="U307" i="1"/>
  <c r="U291" i="1"/>
  <c r="U275" i="1"/>
  <c r="U259" i="1"/>
  <c r="U243" i="1"/>
  <c r="U227" i="1"/>
  <c r="U211" i="1"/>
  <c r="U168" i="1"/>
  <c r="U152" i="1"/>
  <c r="U136" i="1"/>
  <c r="U120" i="1"/>
  <c r="U104" i="1"/>
  <c r="U88" i="1"/>
  <c r="U72" i="1"/>
  <c r="E695" i="1"/>
  <c r="E38" i="1"/>
  <c r="E534" i="1"/>
  <c r="E403" i="1"/>
  <c r="E371" i="1"/>
  <c r="E355" i="1"/>
  <c r="E339" i="1"/>
  <c r="E323" i="1"/>
  <c r="E307" i="1"/>
  <c r="E291" i="1"/>
  <c r="E275" i="1"/>
  <c r="E259" i="1"/>
  <c r="E243" i="1"/>
  <c r="E227" i="1"/>
  <c r="E211" i="1"/>
  <c r="E199" i="1"/>
  <c r="E209" i="1" s="1"/>
  <c r="E198" i="1"/>
  <c r="E185" i="1"/>
  <c r="E196" i="1" s="1"/>
  <c r="E184" i="1"/>
  <c r="E168" i="1"/>
  <c r="E152" i="1"/>
  <c r="E136" i="1"/>
  <c r="E120" i="1"/>
  <c r="E88" i="1"/>
  <c r="E72" i="1"/>
  <c r="U839" i="1" l="1"/>
  <c r="U843" i="1" l="1"/>
  <c r="I839" i="1"/>
  <c r="Y844" i="1" s="1"/>
  <c r="F839" i="1"/>
  <c r="H839" i="1"/>
  <c r="G839" i="1"/>
  <c r="V844" i="1" l="1"/>
  <c r="X844" i="1"/>
  <c r="W844" i="1"/>
  <c r="E843" i="1" l="1"/>
  <c r="U844" i="1"/>
  <c r="AJ670" i="1" l="1"/>
  <c r="AL670" i="1" s="1"/>
  <c r="AJ680" i="1" l="1"/>
  <c r="AJ664" i="1" l="1"/>
  <c r="AJ677" i="1" s="1"/>
  <c r="AL677" i="1" s="1"/>
  <c r="AJ686" i="1"/>
  <c r="AJ693" i="1" l="1"/>
  <c r="AL693" i="1" s="1"/>
  <c r="AL686" i="1"/>
  <c r="AJ776" i="1" l="1"/>
  <c r="AL776" i="1" s="1"/>
  <c r="AJ792" i="1" l="1"/>
  <c r="AL792" i="1" s="1"/>
  <c r="AL59" i="1" l="1"/>
  <c r="AL58" i="1"/>
  <c r="AL57" i="1"/>
  <c r="AL56" i="1" l="1"/>
  <c r="AL64" i="1"/>
  <c r="AJ808" i="1" l="1"/>
  <c r="AL808" i="1" s="1"/>
  <c r="AN455" i="1" l="1"/>
  <c r="AL457" i="1" l="1"/>
  <c r="AJ452" i="1"/>
  <c r="AL452" i="1" s="1"/>
  <c r="AL746" i="1" l="1"/>
  <c r="AL620" i="1" l="1"/>
  <c r="AJ615" i="1"/>
  <c r="AL615" i="1" s="1"/>
  <c r="AL717" i="1"/>
  <c r="AJ712" i="1"/>
  <c r="AL712" i="1" s="1"/>
  <c r="AL733" i="1"/>
  <c r="AJ728" i="1"/>
  <c r="AL728" i="1" s="1"/>
  <c r="AL745" i="1" l="1"/>
  <c r="AJ744" i="1"/>
  <c r="AL744" i="1" s="1"/>
  <c r="AL831" i="1"/>
  <c r="AJ55" i="1" l="1"/>
  <c r="AL55" i="1" s="1"/>
  <c r="AL60" i="1"/>
  <c r="AL828" i="1" l="1"/>
  <c r="AL829" i="1" l="1"/>
  <c r="AL830" i="1"/>
  <c r="AL827" i="1" l="1"/>
  <c r="AJ826" i="1"/>
  <c r="AL826" i="1" s="1"/>
  <c r="AL460" i="1" l="1"/>
  <c r="AL623" i="1"/>
  <c r="AL800" i="1"/>
  <c r="AL736" i="1"/>
  <c r="AL459" i="1"/>
  <c r="AL622" i="1"/>
  <c r="AL783" i="1"/>
  <c r="AL752" i="1"/>
  <c r="AL784" i="1"/>
  <c r="AL720" i="1"/>
  <c r="AL816" i="1"/>
  <c r="AL735" i="1"/>
  <c r="AL799" i="1" l="1"/>
  <c r="AJ798" i="1"/>
  <c r="AL719" i="1"/>
  <c r="AJ718" i="1"/>
  <c r="AL815" i="1"/>
  <c r="AJ814" i="1"/>
  <c r="AL751" i="1"/>
  <c r="AJ750" i="1"/>
  <c r="AL624" i="1"/>
  <c r="AJ621" i="1"/>
  <c r="AJ734" i="1"/>
  <c r="AL737" i="1"/>
  <c r="AL785" i="1"/>
  <c r="AJ782" i="1"/>
  <c r="AL461" i="1"/>
  <c r="AJ458" i="1"/>
  <c r="AL834" i="1"/>
  <c r="AL833" i="1"/>
  <c r="AL814" i="1" l="1"/>
  <c r="AJ821" i="1"/>
  <c r="AL821" i="1" s="1"/>
  <c r="AL718" i="1"/>
  <c r="AJ725" i="1"/>
  <c r="AL725" i="1" s="1"/>
  <c r="AL750" i="1"/>
  <c r="AJ757" i="1"/>
  <c r="AL757" i="1" s="1"/>
  <c r="AJ805" i="1"/>
  <c r="AL805" i="1" s="1"/>
  <c r="AL798" i="1"/>
  <c r="AJ741" i="1"/>
  <c r="AL741" i="1" s="1"/>
  <c r="AL734" i="1"/>
  <c r="AL782" i="1"/>
  <c r="AJ789" i="1"/>
  <c r="AL789" i="1" s="1"/>
  <c r="AL458" i="1"/>
  <c r="AJ465" i="1"/>
  <c r="AL465" i="1" s="1"/>
  <c r="AL621" i="1"/>
  <c r="AJ628" i="1"/>
  <c r="AL628" i="1" s="1"/>
  <c r="AL835" i="1" l="1"/>
  <c r="AJ832" i="1"/>
  <c r="AL832" i="1" l="1"/>
  <c r="AJ839" i="1"/>
  <c r="AJ841" i="1" l="1"/>
  <c r="AL63" i="1" l="1"/>
  <c r="AL62" i="1" l="1"/>
  <c r="AJ61" i="1"/>
  <c r="AJ68" i="1" l="1"/>
  <c r="AL68" i="1" s="1"/>
  <c r="AL61" i="1"/>
</calcChain>
</file>

<file path=xl/sharedStrings.xml><?xml version="1.0" encoding="utf-8"?>
<sst xmlns="http://schemas.openxmlformats.org/spreadsheetml/2006/main" count="1613" uniqueCount="156">
  <si>
    <t>Bevételek</t>
  </si>
  <si>
    <t>Kiadások</t>
  </si>
  <si>
    <t>Támogatás összesen:</t>
  </si>
  <si>
    <t>Működési kiadások</t>
  </si>
  <si>
    <t>Ebből:</t>
  </si>
  <si>
    <t>EU-s forrás:</t>
  </si>
  <si>
    <t>Személyi juttatások</t>
  </si>
  <si>
    <t>Társfinanszírozás:</t>
  </si>
  <si>
    <t>Munkaadókat terhelő járulékok és szociális hozzájárulási adó</t>
  </si>
  <si>
    <t>Dologi kiadások</t>
  </si>
  <si>
    <t>Önrész összege:</t>
  </si>
  <si>
    <t>Ellátottak pénzbeli juttatásai</t>
  </si>
  <si>
    <t>Egyéb működési kiadások</t>
  </si>
  <si>
    <t>Felhalmozási kiadások</t>
  </si>
  <si>
    <t>Bevételek összesen:</t>
  </si>
  <si>
    <t>Beruházás</t>
  </si>
  <si>
    <t>Felújítás</t>
  </si>
  <si>
    <t>Egyéb felhalmozási kiadások</t>
  </si>
  <si>
    <t>Kiadások összesen:</t>
  </si>
  <si>
    <t>Nemzeti Stadionfejlesztési Program</t>
  </si>
  <si>
    <t>TOP Programok előkészítési feladatai</t>
  </si>
  <si>
    <t>Egyéb fejezeti finanszírozás:</t>
  </si>
  <si>
    <t>Maradvány:</t>
  </si>
  <si>
    <t>EU-s forrás maraványa:</t>
  </si>
  <si>
    <t>adatok E Ft-ban</t>
  </si>
  <si>
    <t>Modern Városok Program - A városi víziközmű-hálózat fejlesztése</t>
  </si>
  <si>
    <t>Dunaújvárosi Kézilabda Csarnok beruházás</t>
  </si>
  <si>
    <t>TOP-6.9.2-16 “Helyi identitás és kohézió erősítése”</t>
  </si>
  <si>
    <t>Modern Városok Program előkészítési költségei</t>
  </si>
  <si>
    <t>Modern Városok Program - Új szálloda beruházás előkészítésével kapcsolatos feladatok</t>
  </si>
  <si>
    <t>Csónakház fejlesztés I és II ütem Magyar Kajak-Kenu Szövetség tám. Szállítói finanszírozás</t>
  </si>
  <si>
    <t>4.8</t>
  </si>
  <si>
    <t>TOP-6.3.3. Táborállás út és csatorna fejlesztés</t>
  </si>
  <si>
    <t>TOP-6.1.5-16 Ruhagyári út és Rév út közlekedésfejlesztése</t>
  </si>
  <si>
    <t>TOP-6.1.5-16 Nagyvenyim felé vezető 62819. jelű út felújítása</t>
  </si>
  <si>
    <t>TOP-6.1.4-16-2 Intercisa Múzeum fejlesztése</t>
  </si>
  <si>
    <t>TOP-6.1.4-16-3 Aquantis látógatóközpont kialakítása</t>
  </si>
  <si>
    <t>Világörökségi Helyszínek Pályázat GINOP-7.1.6. Limes</t>
  </si>
  <si>
    <t>További évek kiadásai</t>
  </si>
  <si>
    <t>___</t>
  </si>
  <si>
    <t>V.mi</t>
  </si>
  <si>
    <t>V. mi</t>
  </si>
  <si>
    <t xml:space="preserve">___. </t>
  </si>
  <si>
    <t>Kölcsönök kiadásai</t>
  </si>
  <si>
    <t>ELENA projekt</t>
  </si>
  <si>
    <t>Modern Városok Program - Fabó Éva Sportuszoda fejlesztés</t>
  </si>
  <si>
    <t>Megelőlegezés visszatérülése</t>
  </si>
  <si>
    <t xml:space="preserve">KEHOP 5.4.1-16-2016-00467 "Egyetlen Föld az élő bolygónk" </t>
  </si>
  <si>
    <t>TOP-6.2.1-19 Bölcsődei férőhelyek kialakítása, bővítése pályázat</t>
  </si>
  <si>
    <t>5.</t>
  </si>
  <si>
    <t>Eltérés:</t>
  </si>
  <si>
    <t>6. melléklet Bev - Kia eltérés:</t>
  </si>
  <si>
    <t>Előlegként kifizetett</t>
  </si>
  <si>
    <t>Top Program TOP-6.1.1-16 Ipari parkok, ipari parkok, ipari területek fejlesztése</t>
  </si>
  <si>
    <t>Top Program TOP-6.1.5-15 "Gazdaságfejlesztést és munkaerő mobilitás ösztönzését szolgáló közlekedésfejlesztés"</t>
  </si>
  <si>
    <t>Top Program TOP-6.3.2-15 Zöld város kialakítása</t>
  </si>
  <si>
    <t>Top Program TOP -6.5.1-15 Önkormányzati épületek energetikai korszerűsítése (Dózsa Mozicentrum épületének energetikai korszerűsítése)</t>
  </si>
  <si>
    <t>Top Program TOP-6.8.2-15 "Helyi foglalkoztatási együttműködések a megyei jogú város területén és várostérségében"</t>
  </si>
  <si>
    <t>Top Program TOP-6.6.1-16 "Egészségügyi alapellátás infrastruktúrális fejlesztése"</t>
  </si>
  <si>
    <t>Modern Városok Program keretében a dunaújvárosi vidámpark, illetve a vidámparki terület fejlesztését, funkcióváltását célzó beruházás</t>
  </si>
  <si>
    <t>Modern Városok Program keretében a dunaújvárosi Szalki-sziget rekreációs célú fejlesztésére irányuló beruházás</t>
  </si>
  <si>
    <t>KEHOP 1.2.1-1 Élhető éghajlatért-helyi klímastratégia és szemléletformálás Dunaújvárosban</t>
  </si>
  <si>
    <t>MVP Baracsi úti arborétum</t>
  </si>
  <si>
    <t>TOP-6.1.5-16 Nyugati gazdasági terület közlekedésfejlesztése Dunaújvárosban Budai út</t>
  </si>
  <si>
    <t>MVP összesen   .</t>
  </si>
  <si>
    <t>TOP összesen:   .</t>
  </si>
  <si>
    <t>" Észak- és Közép-Dunántúli szennyvízelvezetési és --kezelési fejlesztés 2. (ÉKDU 2.)"
 elnevezésű KEHOP -2.2.2*15-2015-00044 azonosítószámú projekt</t>
  </si>
  <si>
    <t xml:space="preserve">Dunaújváros Megyei Jogú Város Önkormányzat Európai Uniós-, valamint 
egyéb forrásból megvalósuló projektek bevételei és kiadásai </t>
  </si>
  <si>
    <t>__</t>
  </si>
  <si>
    <t>3.5</t>
  </si>
  <si>
    <t>3.6</t>
  </si>
  <si>
    <t>3.7</t>
  </si>
  <si>
    <t>3.12</t>
  </si>
  <si>
    <t>3.14</t>
  </si>
  <si>
    <t>"</t>
  </si>
  <si>
    <t>TOP -os feladatok öszzesen:</t>
  </si>
  <si>
    <t>7. melléklet:</t>
  </si>
  <si>
    <t>4.9</t>
  </si>
  <si>
    <t>MVP ___</t>
  </si>
  <si>
    <t>"TOP"
7. melléklet</t>
  </si>
  <si>
    <t>"MVP" 
7. melléklet</t>
  </si>
  <si>
    <t>_</t>
  </si>
  <si>
    <t>KEHOP Programok összesen</t>
  </si>
  <si>
    <t>7. sz. melléklet:</t>
  </si>
  <si>
    <t>KEHOP
7. melléklet</t>
  </si>
  <si>
    <t>7. melléklet</t>
  </si>
  <si>
    <t>Kézil.
7. melléklet</t>
  </si>
  <si>
    <t>ELENA
7. melléklet</t>
  </si>
  <si>
    <r>
      <t>10. melléklet</t>
    </r>
    <r>
      <rPr>
        <sz val="11"/>
        <rFont val="Arial"/>
        <family val="2"/>
        <charset val="238"/>
      </rPr>
      <t xml:space="preserve">
más képlettel: </t>
    </r>
    <r>
      <rPr>
        <b/>
        <sz val="11"/>
        <rFont val="Arial"/>
        <family val="2"/>
        <charset val="238"/>
      </rPr>
      <t>összesen</t>
    </r>
  </si>
  <si>
    <t>TOP -6.4.1 Kandó Kálmán tér személyforgalmi csomópont dunaújvárosi vasútállomáson</t>
  </si>
  <si>
    <t>Modern Városok Program - Dunaújvárosi fürdő- és vizisport centrum megvalósítása</t>
  </si>
  <si>
    <t>TOP-6.4.1. Kerékpárút  hálózat fejlesztés</t>
  </si>
  <si>
    <t>TOP-6.1.4-16-1 Látogatóközpont kialakítása a Monbach Kúriában és a Baracsi úti Arborétum fejlesztése</t>
  </si>
  <si>
    <t>LIFE LOGOS 4 WATERS</t>
  </si>
  <si>
    <t>EUCF- Városokkal a városokért</t>
  </si>
  <si>
    <t>CSAO2022-Egy lépéssel közelebb projekt</t>
  </si>
  <si>
    <t>22.6</t>
  </si>
  <si>
    <t>22.5</t>
  </si>
  <si>
    <t>22.4.</t>
  </si>
  <si>
    <t>22.3. MVP feladatok összesen:</t>
  </si>
  <si>
    <t>22.3.5</t>
  </si>
  <si>
    <t>22.2.8</t>
  </si>
  <si>
    <t>22.2.3</t>
  </si>
  <si>
    <t>22.2.2</t>
  </si>
  <si>
    <t>22.2.1</t>
  </si>
  <si>
    <t xml:space="preserve">22.1. </t>
  </si>
  <si>
    <t>22.1.2</t>
  </si>
  <si>
    <t>22.1.1</t>
  </si>
  <si>
    <t>LIFE
7. melléklet</t>
  </si>
  <si>
    <t>EUCF
7. melléklet</t>
  </si>
  <si>
    <t>CSAO
7. melléklet</t>
  </si>
  <si>
    <t>Zita 10. tábla</t>
  </si>
  <si>
    <t>22.4</t>
  </si>
  <si>
    <t>3. melléklet</t>
  </si>
  <si>
    <t>Országos Bringapark program Kerékpáros pumpapálya létesítése</t>
  </si>
  <si>
    <t xml:space="preserve"> hajgato\2023 év\Költségvetés 2023\10.melléklet 2023\[Jav.10. melléklet_Zitának(2).xlsx]10. melléklet'!$AD$699</t>
  </si>
  <si>
    <t>URBACT IV - BiodiverCity projekt</t>
  </si>
  <si>
    <t>TOP-6.1.5-16 Nyugati gazdasági terület közlekedésfejlesztése</t>
  </si>
  <si>
    <t>Bringa
7. melléklet</t>
  </si>
  <si>
    <t>Urbact
7. melléklet</t>
  </si>
  <si>
    <t>16. melléklet</t>
  </si>
  <si>
    <t>MVP
7. melléklet</t>
  </si>
  <si>
    <t>TOP Plusz -1.3 Fenntartható városfejlesztési stratégiák</t>
  </si>
  <si>
    <t>-</t>
  </si>
  <si>
    <t>22.1.3</t>
  </si>
  <si>
    <t>22.3</t>
  </si>
  <si>
    <t>1 Módosítás</t>
  </si>
  <si>
    <t>Módosított előirányzat</t>
  </si>
  <si>
    <t>2 Módosítás</t>
  </si>
  <si>
    <r>
      <rPr>
        <b/>
        <sz val="16"/>
        <rFont val="Arial"/>
        <family val="2"/>
        <charset val="238"/>
      </rPr>
      <t xml:space="preserve">" </t>
    </r>
    <r>
      <rPr>
        <b/>
        <sz val="11"/>
        <rFont val="Arial"/>
        <family val="2"/>
        <charset val="238"/>
      </rPr>
      <t>10. melléklet</t>
    </r>
  </si>
  <si>
    <t>Eredeti előirányzat
2024. év</t>
  </si>
  <si>
    <t>22.1.4</t>
  </si>
  <si>
    <t>22.1. TOP -os feladatok öszzesen:</t>
  </si>
  <si>
    <t>Módosított előirányzat 1
2024. év</t>
  </si>
  <si>
    <t>3 Módosítás</t>
  </si>
  <si>
    <t>22.6.</t>
  </si>
  <si>
    <t>22.7.</t>
  </si>
  <si>
    <t>LIFE-2023-ENV-ES-LIFE SeedNEB</t>
  </si>
  <si>
    <t>LiFE
7. melléklet</t>
  </si>
  <si>
    <t>4 Módosítás</t>
  </si>
  <si>
    <t>Mindösszesen</t>
  </si>
  <si>
    <t>22.5.1</t>
  </si>
  <si>
    <t>22.5.2.</t>
  </si>
  <si>
    <t>22.8.</t>
  </si>
  <si>
    <t>IUA-ImperfectCity EU</t>
  </si>
  <si>
    <t>URBACT-ITN Innováció Transzfer Hálozatok</t>
  </si>
  <si>
    <t>IUA-imp.
7. melléklet</t>
  </si>
  <si>
    <t>5 Módosítás</t>
  </si>
  <si>
    <t>4. Módosított előirányzat</t>
  </si>
  <si>
    <t>Intézményfenntartás finanszírozásra</t>
  </si>
  <si>
    <t>4. mód 
7. melléklet</t>
  </si>
  <si>
    <t>6 Módosítás</t>
  </si>
  <si>
    <t>Módosított előirányzat 5.</t>
  </si>
  <si>
    <t>Módosított előirányzat 5</t>
  </si>
  <si>
    <t>a 3/2024. (II. 15.) önkormányzati rendelethez</t>
  </si>
  <si>
    <t>Dunaújváros, 2025. február hó 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</si>
</sst>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\."/>
    <numFmt numFmtId="165" formatCode="#,##0_ ;[Red]\-#,##0\ "/>
    <numFmt numFmtId="166" formatCode="#,##0.00_ ;[Red]\-#,##0.00\ "/>
  </numFmts>
  <fonts count="14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2"/>
      <color rgb="FFC00000"/>
      <name val="Arial"/>
      <family val="2"/>
      <charset val="238"/>
    </font>
    <font>
      <b/>
      <sz val="11"/>
      <color rgb="FFC00000"/>
      <name val="Arial"/>
      <family val="2"/>
      <charset val="238"/>
    </font>
    <font>
      <b/>
      <sz val="16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3">
    <border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medium">
        <color indexed="64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hair">
        <color indexed="8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hair">
        <color indexed="64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</borders>
  <cellStyleXfs count="2">
    <xf numFmtId="0" fontId="0" fillId="0" borderId="0"/>
    <xf numFmtId="0" fontId="7" fillId="0" borderId="0"/>
  </cellStyleXfs>
  <cellXfs count="353">
    <xf numFmtId="0" fontId="0" fillId="0" borderId="0" xfId="0"/>
    <xf numFmtId="165" fontId="1" fillId="0" borderId="9" xfId="0" applyNumberFormat="1" applyFon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justify" vertical="center"/>
    </xf>
    <xf numFmtId="3" fontId="1" fillId="0" borderId="0" xfId="0" applyNumberFormat="1" applyFont="1" applyFill="1" applyAlignment="1">
      <alignment horizontal="justify" vertical="center"/>
    </xf>
    <xf numFmtId="165" fontId="1" fillId="0" borderId="8" xfId="0" applyNumberFormat="1" applyFont="1" applyFill="1" applyBorder="1" applyAlignment="1">
      <alignment horizontal="right" vertical="center"/>
    </xf>
    <xf numFmtId="165" fontId="0" fillId="0" borderId="3" xfId="0" applyNumberFormat="1" applyFill="1" applyBorder="1" applyAlignment="1">
      <alignment horizontal="right" vertical="center"/>
    </xf>
    <xf numFmtId="164" fontId="2" fillId="0" borderId="20" xfId="0" applyNumberFormat="1" applyFont="1" applyFill="1" applyBorder="1" applyAlignment="1">
      <alignment vertical="center"/>
    </xf>
    <xf numFmtId="164" fontId="1" fillId="0" borderId="20" xfId="0" applyNumberFormat="1" applyFont="1" applyFill="1" applyBorder="1" applyAlignment="1">
      <alignment vertical="center"/>
    </xf>
    <xf numFmtId="164" fontId="1" fillId="0" borderId="16" xfId="0" applyNumberFormat="1" applyFont="1" applyFill="1" applyBorder="1" applyAlignment="1">
      <alignment vertical="center"/>
    </xf>
    <xf numFmtId="165" fontId="1" fillId="0" borderId="5" xfId="0" applyNumberFormat="1" applyFont="1" applyFill="1" applyBorder="1" applyAlignment="1">
      <alignment horizontal="right" vertical="center"/>
    </xf>
    <xf numFmtId="3" fontId="1" fillId="0" borderId="16" xfId="0" applyNumberFormat="1" applyFont="1" applyFill="1" applyBorder="1" applyAlignment="1">
      <alignment vertical="center"/>
    </xf>
    <xf numFmtId="165" fontId="1" fillId="0" borderId="18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165" fontId="0" fillId="0" borderId="0" xfId="0" applyNumberFormat="1" applyFill="1" applyAlignment="1"/>
    <xf numFmtId="3" fontId="0" fillId="0" borderId="0" xfId="0" applyNumberFormat="1" applyFill="1" applyAlignment="1">
      <alignment horizontal="justify" vertical="center"/>
    </xf>
    <xf numFmtId="164" fontId="0" fillId="0" borderId="0" xfId="0" applyNumberFormat="1" applyFont="1" applyFill="1" applyAlignment="1">
      <alignment horizontal="justify" vertical="center"/>
    </xf>
    <xf numFmtId="165" fontId="0" fillId="0" borderId="0" xfId="0" applyNumberFormat="1" applyFill="1" applyAlignment="1">
      <alignment horizontal="right" vertical="center"/>
    </xf>
    <xf numFmtId="164" fontId="0" fillId="0" borderId="1" xfId="0" applyNumberFormat="1" applyFont="1" applyFill="1" applyBorder="1" applyAlignment="1">
      <alignment horizontal="left" vertical="center"/>
    </xf>
    <xf numFmtId="164" fontId="0" fillId="0" borderId="6" xfId="0" applyNumberFormat="1" applyFont="1" applyFill="1" applyBorder="1" applyAlignment="1">
      <alignment horizontal="left" vertical="center"/>
    </xf>
    <xf numFmtId="3" fontId="0" fillId="0" borderId="6" xfId="0" applyNumberFormat="1" applyFont="1" applyFill="1" applyBorder="1" applyAlignment="1">
      <alignment horizontal="left" vertical="center" wrapText="1"/>
    </xf>
    <xf numFmtId="3" fontId="0" fillId="0" borderId="6" xfId="0" applyNumberFormat="1" applyFont="1" applyFill="1" applyBorder="1" applyAlignment="1">
      <alignment horizontal="left" vertical="center"/>
    </xf>
    <xf numFmtId="164" fontId="0" fillId="0" borderId="2" xfId="0" applyNumberFormat="1" applyFont="1" applyFill="1" applyBorder="1" applyAlignment="1">
      <alignment horizontal="justify" vertical="center"/>
    </xf>
    <xf numFmtId="165" fontId="0" fillId="0" borderId="4" xfId="0" applyNumberFormat="1" applyFont="1" applyFill="1" applyBorder="1" applyAlignment="1">
      <alignment horizontal="justify" vertical="center"/>
    </xf>
    <xf numFmtId="3" fontId="0" fillId="0" borderId="7" xfId="0" applyNumberFormat="1" applyFont="1" applyFill="1" applyBorder="1" applyAlignment="1">
      <alignment horizontal="left" vertical="center"/>
    </xf>
    <xf numFmtId="165" fontId="1" fillId="0" borderId="8" xfId="0" applyNumberFormat="1" applyFont="1" applyFill="1" applyBorder="1" applyAlignment="1">
      <alignment horizontal="center" vertical="center" wrapText="1"/>
    </xf>
    <xf numFmtId="165" fontId="1" fillId="0" borderId="23" xfId="0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vertical="center"/>
    </xf>
    <xf numFmtId="164" fontId="1" fillId="0" borderId="14" xfId="0" applyNumberFormat="1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justify" vertical="center"/>
    </xf>
    <xf numFmtId="164" fontId="2" fillId="0" borderId="21" xfId="0" applyNumberFormat="1" applyFont="1" applyFill="1" applyBorder="1" applyAlignment="1">
      <alignment vertical="center"/>
    </xf>
    <xf numFmtId="164" fontId="2" fillId="0" borderId="22" xfId="0" applyNumberFormat="1" applyFont="1" applyFill="1" applyBorder="1" applyAlignment="1">
      <alignment horizontal="right" vertical="center"/>
    </xf>
    <xf numFmtId="165" fontId="0" fillId="0" borderId="0" xfId="0" applyNumberForma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5" fontId="1" fillId="0" borderId="28" xfId="0" applyNumberFormat="1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vertical="center"/>
    </xf>
    <xf numFmtId="49" fontId="2" fillId="0" borderId="20" xfId="0" applyNumberFormat="1" applyFont="1" applyFill="1" applyBorder="1" applyAlignment="1">
      <alignment vertical="center"/>
    </xf>
    <xf numFmtId="49" fontId="2" fillId="0" borderId="10" xfId="0" applyNumberFormat="1" applyFont="1" applyFill="1" applyBorder="1" applyAlignment="1">
      <alignment horizontal="right" vertical="center"/>
    </xf>
    <xf numFmtId="49" fontId="2" fillId="0" borderId="11" xfId="0" applyNumberFormat="1" applyFont="1" applyFill="1" applyBorder="1" applyAlignment="1">
      <alignment horizontal="right" vertical="center"/>
    </xf>
    <xf numFmtId="49" fontId="2" fillId="0" borderId="12" xfId="0" applyNumberFormat="1" applyFont="1" applyFill="1" applyBorder="1" applyAlignment="1">
      <alignment vertical="center"/>
    </xf>
    <xf numFmtId="49" fontId="1" fillId="0" borderId="20" xfId="0" applyNumberFormat="1" applyFont="1" applyFill="1" applyBorder="1" applyAlignment="1">
      <alignment vertical="center"/>
    </xf>
    <xf numFmtId="165" fontId="1" fillId="0" borderId="9" xfId="0" applyNumberFormat="1" applyFont="1" applyFill="1" applyBorder="1" applyAlignment="1">
      <alignment horizontal="right" vertical="center" wrapText="1"/>
    </xf>
    <xf numFmtId="3" fontId="8" fillId="0" borderId="0" xfId="1" applyNumberFormat="1" applyFont="1" applyFill="1" applyBorder="1" applyAlignment="1">
      <alignment horizontal="left" vertical="center" wrapText="1"/>
    </xf>
    <xf numFmtId="165" fontId="0" fillId="0" borderId="0" xfId="0" applyNumberFormat="1" applyFill="1" applyAlignment="1">
      <alignment horizontal="right" vertical="center" wrapText="1"/>
    </xf>
    <xf numFmtId="165" fontId="1" fillId="0" borderId="30" xfId="0" applyNumberFormat="1" applyFont="1" applyFill="1" applyBorder="1" applyAlignment="1">
      <alignment horizontal="right" vertical="center"/>
    </xf>
    <xf numFmtId="165" fontId="0" fillId="0" borderId="30" xfId="0" applyNumberFormat="1" applyFill="1" applyBorder="1" applyAlignment="1">
      <alignment horizontal="right" vertical="center"/>
    </xf>
    <xf numFmtId="165" fontId="0" fillId="0" borderId="30" xfId="0" applyNumberFormat="1" applyFill="1" applyBorder="1" applyAlignment="1">
      <alignment vertical="center"/>
    </xf>
    <xf numFmtId="165" fontId="0" fillId="0" borderId="0" xfId="0" applyNumberFormat="1" applyFill="1" applyBorder="1" applyAlignment="1"/>
    <xf numFmtId="164" fontId="2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horizontal="center" vertical="center" wrapText="1"/>
    </xf>
    <xf numFmtId="165" fontId="0" fillId="0" borderId="30" xfId="0" applyNumberFormat="1" applyFont="1" applyFill="1" applyBorder="1" applyAlignment="1">
      <alignment vertical="center"/>
    </xf>
    <xf numFmtId="165" fontId="1" fillId="0" borderId="30" xfId="0" applyNumberFormat="1" applyFont="1" applyFill="1" applyBorder="1" applyAlignment="1">
      <alignment horizontal="center" vertical="center" wrapText="1"/>
    </xf>
    <xf numFmtId="165" fontId="0" fillId="0" borderId="30" xfId="0" applyNumberFormat="1" applyFont="1" applyFill="1" applyBorder="1" applyAlignment="1">
      <alignment horizontal="right" vertical="center"/>
    </xf>
    <xf numFmtId="3" fontId="0" fillId="0" borderId="10" xfId="0" applyNumberFormat="1" applyFill="1" applyBorder="1" applyAlignment="1">
      <alignment horizontal="justify" vertical="center"/>
    </xf>
    <xf numFmtId="3" fontId="0" fillId="0" borderId="34" xfId="0" applyNumberFormat="1" applyFill="1" applyBorder="1" applyAlignment="1">
      <alignment horizontal="justify" vertical="center"/>
    </xf>
    <xf numFmtId="3" fontId="1" fillId="0" borderId="35" xfId="0" applyNumberFormat="1" applyFont="1" applyFill="1" applyBorder="1" applyAlignment="1">
      <alignment vertical="center"/>
    </xf>
    <xf numFmtId="3" fontId="1" fillId="0" borderId="36" xfId="0" applyNumberFormat="1" applyFont="1" applyFill="1" applyBorder="1" applyAlignment="1">
      <alignment vertical="center"/>
    </xf>
    <xf numFmtId="3" fontId="4" fillId="0" borderId="22" xfId="0" applyNumberFormat="1" applyFont="1" applyFill="1" applyBorder="1" applyAlignment="1">
      <alignment horizontal="justify" vertical="center"/>
    </xf>
    <xf numFmtId="165" fontId="1" fillId="0" borderId="19" xfId="0" applyNumberFormat="1" applyFont="1" applyFill="1" applyBorder="1" applyAlignment="1">
      <alignment horizontal="right" vertical="center"/>
    </xf>
    <xf numFmtId="165" fontId="1" fillId="0" borderId="17" xfId="0" applyNumberFormat="1" applyFont="1" applyFill="1" applyBorder="1" applyAlignment="1">
      <alignment horizontal="right" vertical="center"/>
    </xf>
    <xf numFmtId="165" fontId="1" fillId="0" borderId="9" xfId="0" applyNumberFormat="1" applyFont="1" applyFill="1" applyBorder="1" applyAlignment="1">
      <alignment horizontal="right" vertical="center"/>
    </xf>
    <xf numFmtId="164" fontId="1" fillId="0" borderId="38" xfId="0" applyNumberFormat="1" applyFont="1" applyFill="1" applyBorder="1" applyAlignment="1">
      <alignment vertical="center"/>
    </xf>
    <xf numFmtId="164" fontId="2" fillId="0" borderId="38" xfId="0" applyNumberFormat="1" applyFont="1" applyFill="1" applyBorder="1" applyAlignment="1">
      <alignment vertical="center"/>
    </xf>
    <xf numFmtId="49" fontId="2" fillId="0" borderId="20" xfId="0" applyNumberFormat="1" applyFont="1" applyFill="1" applyBorder="1" applyAlignment="1">
      <alignment horizontal="left" vertical="center"/>
    </xf>
    <xf numFmtId="165" fontId="0" fillId="0" borderId="47" xfId="0" applyNumberFormat="1" applyFill="1" applyBorder="1" applyAlignment="1">
      <alignment horizontal="right" vertical="center"/>
    </xf>
    <xf numFmtId="165" fontId="0" fillId="0" borderId="40" xfId="0" applyNumberFormat="1" applyFill="1" applyBorder="1" applyAlignment="1">
      <alignment horizontal="right" vertical="center"/>
    </xf>
    <xf numFmtId="165" fontId="0" fillId="0" borderId="41" xfId="0" applyNumberFormat="1" applyFill="1" applyBorder="1" applyAlignment="1">
      <alignment horizontal="right" vertical="center"/>
    </xf>
    <xf numFmtId="165" fontId="1" fillId="0" borderId="29" xfId="0" applyNumberFormat="1" applyFont="1" applyFill="1" applyBorder="1" applyAlignment="1">
      <alignment horizontal="right" vertical="center"/>
    </xf>
    <xf numFmtId="165" fontId="0" fillId="0" borderId="53" xfId="0" applyNumberFormat="1" applyFill="1" applyBorder="1" applyAlignment="1">
      <alignment horizontal="right" vertical="center"/>
    </xf>
    <xf numFmtId="164" fontId="5" fillId="0" borderId="32" xfId="0" applyNumberFormat="1" applyFont="1" applyFill="1" applyBorder="1" applyAlignment="1">
      <alignment vertical="center"/>
    </xf>
    <xf numFmtId="164" fontId="5" fillId="0" borderId="33" xfId="0" applyNumberFormat="1" applyFont="1" applyFill="1" applyBorder="1" applyAlignment="1">
      <alignment vertical="center"/>
    </xf>
    <xf numFmtId="164" fontId="1" fillId="0" borderId="36" xfId="0" applyNumberFormat="1" applyFont="1" applyFill="1" applyBorder="1" applyAlignment="1">
      <alignment vertical="center"/>
    </xf>
    <xf numFmtId="3" fontId="1" fillId="0" borderId="58" xfId="0" applyNumberFormat="1" applyFont="1" applyFill="1" applyBorder="1" applyAlignment="1">
      <alignment vertical="center"/>
    </xf>
    <xf numFmtId="3" fontId="1" fillId="0" borderId="56" xfId="0" applyNumberFormat="1" applyFont="1" applyFill="1" applyBorder="1" applyAlignment="1">
      <alignment vertical="center"/>
    </xf>
    <xf numFmtId="165" fontId="1" fillId="0" borderId="23" xfId="0" applyNumberFormat="1" applyFont="1" applyFill="1" applyBorder="1" applyAlignment="1">
      <alignment horizontal="right" vertical="center"/>
    </xf>
    <xf numFmtId="164" fontId="0" fillId="0" borderId="54" xfId="0" applyNumberFormat="1" applyFont="1" applyFill="1" applyBorder="1" applyAlignment="1">
      <alignment horizontal="justify" vertical="center"/>
    </xf>
    <xf numFmtId="165" fontId="0" fillId="0" borderId="60" xfId="0" applyNumberFormat="1" applyFill="1" applyBorder="1" applyAlignment="1">
      <alignment horizontal="right" vertical="center"/>
    </xf>
    <xf numFmtId="3" fontId="0" fillId="0" borderId="59" xfId="0" applyNumberFormat="1" applyFill="1" applyBorder="1" applyAlignment="1">
      <alignment horizontal="justify" vertical="center"/>
    </xf>
    <xf numFmtId="3" fontId="0" fillId="0" borderId="61" xfId="0" applyNumberFormat="1" applyFont="1" applyFill="1" applyBorder="1" applyAlignment="1">
      <alignment horizontal="left" vertical="center"/>
    </xf>
    <xf numFmtId="165" fontId="0" fillId="0" borderId="55" xfId="0" applyNumberFormat="1" applyFill="1" applyBorder="1" applyAlignment="1">
      <alignment horizontal="right" vertical="center"/>
    </xf>
    <xf numFmtId="165" fontId="0" fillId="0" borderId="24" xfId="0" applyNumberFormat="1" applyFill="1" applyBorder="1" applyAlignment="1">
      <alignment horizontal="right" vertical="center"/>
    </xf>
    <xf numFmtId="165" fontId="0" fillId="0" borderId="25" xfId="0" applyNumberFormat="1" applyFill="1" applyBorder="1" applyAlignment="1">
      <alignment horizontal="right" vertical="center"/>
    </xf>
    <xf numFmtId="165" fontId="0" fillId="0" borderId="31" xfId="0" applyNumberFormat="1" applyFill="1" applyBorder="1" applyAlignment="1">
      <alignment horizontal="right" vertical="center"/>
    </xf>
    <xf numFmtId="3" fontId="1" fillId="0" borderId="63" xfId="0" applyNumberFormat="1" applyFont="1" applyFill="1" applyBorder="1" applyAlignment="1">
      <alignment vertical="center"/>
    </xf>
    <xf numFmtId="3" fontId="1" fillId="0" borderId="64" xfId="0" applyNumberFormat="1" applyFont="1" applyFill="1" applyBorder="1" applyAlignment="1">
      <alignment vertical="center"/>
    </xf>
    <xf numFmtId="164" fontId="0" fillId="0" borderId="15" xfId="0" applyNumberFormat="1" applyFont="1" applyFill="1" applyBorder="1" applyAlignment="1">
      <alignment horizontal="right" vertical="center"/>
    </xf>
    <xf numFmtId="3" fontId="1" fillId="0" borderId="65" xfId="0" applyNumberFormat="1" applyFont="1" applyFill="1" applyBorder="1" applyAlignment="1">
      <alignment vertical="center"/>
    </xf>
    <xf numFmtId="49" fontId="2" fillId="0" borderId="59" xfId="0" applyNumberFormat="1" applyFont="1" applyFill="1" applyBorder="1" applyAlignment="1">
      <alignment horizontal="right" vertical="center"/>
    </xf>
    <xf numFmtId="165" fontId="1" fillId="0" borderId="62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left" vertical="center" indent="1"/>
    </xf>
    <xf numFmtId="164" fontId="0" fillId="0" borderId="72" xfId="0" applyNumberFormat="1" applyFont="1" applyFill="1" applyBorder="1" applyAlignment="1">
      <alignment horizontal="right" vertical="center"/>
    </xf>
    <xf numFmtId="165" fontId="1" fillId="0" borderId="49" xfId="0" applyNumberFormat="1" applyFont="1" applyFill="1" applyBorder="1" applyAlignment="1">
      <alignment horizontal="right" vertical="center"/>
    </xf>
    <xf numFmtId="3" fontId="5" fillId="0" borderId="73" xfId="0" applyNumberFormat="1" applyFont="1" applyFill="1" applyBorder="1" applyAlignment="1">
      <alignment horizontal="left" vertical="center" indent="1"/>
    </xf>
    <xf numFmtId="164" fontId="5" fillId="0" borderId="73" xfId="0" applyNumberFormat="1" applyFont="1" applyFill="1" applyBorder="1" applyAlignment="1">
      <alignment horizontal="left" vertical="center" indent="1"/>
    </xf>
    <xf numFmtId="165" fontId="2" fillId="0" borderId="74" xfId="0" applyNumberFormat="1" applyFont="1" applyFill="1" applyBorder="1" applyAlignment="1">
      <alignment horizontal="center" vertical="center" wrapText="1"/>
    </xf>
    <xf numFmtId="164" fontId="2" fillId="0" borderId="76" xfId="0" applyNumberFormat="1" applyFont="1" applyFill="1" applyBorder="1" applyAlignment="1">
      <alignment horizontal="right" vertical="center"/>
    </xf>
    <xf numFmtId="164" fontId="4" fillId="0" borderId="77" xfId="0" applyNumberFormat="1" applyFont="1" applyFill="1" applyBorder="1" applyAlignment="1">
      <alignment horizontal="justify" vertical="center"/>
    </xf>
    <xf numFmtId="164" fontId="2" fillId="0" borderId="78" xfId="0" applyNumberFormat="1" applyFont="1" applyFill="1" applyBorder="1" applyAlignment="1">
      <alignment vertical="center"/>
    </xf>
    <xf numFmtId="164" fontId="1" fillId="0" borderId="12" xfId="0" applyNumberFormat="1" applyFont="1" applyFill="1" applyBorder="1" applyAlignment="1">
      <alignment vertical="center"/>
    </xf>
    <xf numFmtId="164" fontId="1" fillId="0" borderId="27" xfId="0" applyNumberFormat="1" applyFont="1" applyFill="1" applyBorder="1" applyAlignment="1">
      <alignment vertical="center"/>
    </xf>
    <xf numFmtId="3" fontId="1" fillId="0" borderId="43" xfId="0" applyNumberFormat="1" applyFont="1" applyFill="1" applyBorder="1" applyAlignment="1">
      <alignment vertical="center"/>
    </xf>
    <xf numFmtId="165" fontId="1" fillId="0" borderId="57" xfId="0" applyNumberFormat="1" applyFont="1" applyFill="1" applyBorder="1" applyAlignment="1">
      <alignment horizontal="right" vertical="center"/>
    </xf>
    <xf numFmtId="164" fontId="2" fillId="0" borderId="10" xfId="0" applyNumberFormat="1" applyFont="1" applyFill="1" applyBorder="1" applyAlignment="1">
      <alignment horizontal="right" vertical="center"/>
    </xf>
    <xf numFmtId="164" fontId="2" fillId="0" borderId="11" xfId="0" applyNumberFormat="1" applyFont="1" applyFill="1" applyBorder="1" applyAlignment="1">
      <alignment horizontal="right" vertical="center"/>
    </xf>
    <xf numFmtId="165" fontId="0" fillId="0" borderId="4" xfId="0" applyNumberFormat="1" applyFont="1" applyFill="1" applyBorder="1" applyAlignment="1">
      <alignment horizontal="right" vertical="center"/>
    </xf>
    <xf numFmtId="3" fontId="0" fillId="0" borderId="11" xfId="0" applyNumberFormat="1" applyFill="1" applyBorder="1" applyAlignment="1">
      <alignment horizontal="justify" vertical="center"/>
    </xf>
    <xf numFmtId="3" fontId="0" fillId="0" borderId="42" xfId="0" applyNumberFormat="1" applyFont="1" applyFill="1" applyBorder="1" applyAlignment="1">
      <alignment horizontal="left" vertical="center"/>
    </xf>
    <xf numFmtId="164" fontId="2" fillId="0" borderId="12" xfId="0" applyNumberFormat="1" applyFont="1" applyFill="1" applyBorder="1" applyAlignment="1">
      <alignment vertical="center"/>
    </xf>
    <xf numFmtId="165" fontId="0" fillId="0" borderId="19" xfId="0" applyNumberFormat="1" applyFill="1" applyBorder="1" applyAlignment="1">
      <alignment horizontal="right" vertical="center"/>
    </xf>
    <xf numFmtId="165" fontId="0" fillId="0" borderId="17" xfId="0" applyNumberFormat="1" applyFill="1" applyBorder="1" applyAlignment="1">
      <alignment horizontal="right" vertical="center"/>
    </xf>
    <xf numFmtId="49" fontId="2" fillId="0" borderId="20" xfId="0" applyNumberFormat="1" applyFont="1" applyFill="1" applyBorder="1" applyAlignment="1">
      <alignment horizontal="right" vertical="center"/>
    </xf>
    <xf numFmtId="165" fontId="1" fillId="0" borderId="0" xfId="0" applyNumberFormat="1" applyFont="1" applyFill="1" applyBorder="1" applyAlignment="1">
      <alignment horizontal="center" vertical="center"/>
    </xf>
    <xf numFmtId="165" fontId="0" fillId="0" borderId="30" xfId="0" applyNumberFormat="1" applyFont="1" applyFill="1" applyBorder="1" applyAlignment="1">
      <alignment horizontal="justify" vertical="center"/>
    </xf>
    <xf numFmtId="165" fontId="1" fillId="0" borderId="66" xfId="0" applyNumberFormat="1" applyFont="1" applyFill="1" applyBorder="1" applyAlignment="1">
      <alignment horizontal="right" vertical="center"/>
    </xf>
    <xf numFmtId="3" fontId="1" fillId="0" borderId="67" xfId="0" applyNumberFormat="1" applyFont="1" applyFill="1" applyBorder="1" applyAlignment="1">
      <alignment vertical="center"/>
    </xf>
    <xf numFmtId="3" fontId="1" fillId="0" borderId="68" xfId="0" applyNumberFormat="1" applyFont="1" applyFill="1" applyBorder="1" applyAlignment="1">
      <alignment vertical="center"/>
    </xf>
    <xf numFmtId="165" fontId="2" fillId="0" borderId="20" xfId="0" applyNumberFormat="1" applyFont="1" applyFill="1" applyBorder="1" applyAlignment="1">
      <alignment horizontal="left" vertical="center" wrapText="1"/>
    </xf>
    <xf numFmtId="165" fontId="2" fillId="0" borderId="38" xfId="0" applyNumberFormat="1" applyFont="1" applyFill="1" applyBorder="1" applyAlignment="1">
      <alignment horizontal="left" vertical="center" wrapText="1"/>
    </xf>
    <xf numFmtId="164" fontId="2" fillId="0" borderId="53" xfId="0" applyNumberFormat="1" applyFont="1" applyFill="1" applyBorder="1" applyAlignment="1">
      <alignment horizontal="left" vertical="center"/>
    </xf>
    <xf numFmtId="164" fontId="1" fillId="0" borderId="53" xfId="0" applyNumberFormat="1" applyFont="1" applyFill="1" applyBorder="1" applyAlignment="1">
      <alignment horizontal="left" vertical="center"/>
    </xf>
    <xf numFmtId="3" fontId="1" fillId="0" borderId="53" xfId="0" applyNumberFormat="1" applyFont="1" applyFill="1" applyBorder="1" applyAlignment="1">
      <alignment horizontal="justify" vertical="center"/>
    </xf>
    <xf numFmtId="164" fontId="2" fillId="0" borderId="79" xfId="0" applyNumberFormat="1" applyFont="1" applyFill="1" applyBorder="1" applyAlignment="1">
      <alignment vertical="center"/>
    </xf>
    <xf numFmtId="164" fontId="1" fillId="0" borderId="47" xfId="0" applyNumberFormat="1" applyFont="1" applyFill="1" applyBorder="1" applyAlignment="1">
      <alignment vertical="center"/>
    </xf>
    <xf numFmtId="165" fontId="3" fillId="0" borderId="32" xfId="0" applyNumberFormat="1" applyFont="1" applyFill="1" applyBorder="1" applyAlignment="1">
      <alignment horizontal="right" vertical="center"/>
    </xf>
    <xf numFmtId="165" fontId="3" fillId="0" borderId="37" xfId="0" applyNumberFormat="1" applyFont="1" applyFill="1" applyBorder="1" applyAlignment="1">
      <alignment horizontal="right" vertical="center" wrapText="1"/>
    </xf>
    <xf numFmtId="164" fontId="2" fillId="0" borderId="71" xfId="0" applyNumberFormat="1" applyFont="1" applyFill="1" applyBorder="1" applyAlignment="1">
      <alignment horizontal="right" vertical="center"/>
    </xf>
    <xf numFmtId="164" fontId="2" fillId="0" borderId="70" xfId="0" applyNumberFormat="1" applyFont="1" applyFill="1" applyBorder="1" applyAlignment="1">
      <alignment vertical="center"/>
    </xf>
    <xf numFmtId="164" fontId="2" fillId="0" borderId="70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left" vertical="center"/>
    </xf>
    <xf numFmtId="3" fontId="5" fillId="0" borderId="82" xfId="0" applyNumberFormat="1" applyFont="1" applyFill="1" applyBorder="1" applyAlignment="1">
      <alignment horizontal="left" vertical="center" indent="1"/>
    </xf>
    <xf numFmtId="3" fontId="4" fillId="0" borderId="83" xfId="0" applyNumberFormat="1" applyFont="1" applyFill="1" applyBorder="1" applyAlignment="1">
      <alignment horizontal="justify" vertical="center"/>
    </xf>
    <xf numFmtId="3" fontId="4" fillId="0" borderId="84" xfId="0" applyNumberFormat="1" applyFont="1" applyFill="1" applyBorder="1" applyAlignment="1">
      <alignment horizontal="justify" vertical="center"/>
    </xf>
    <xf numFmtId="3" fontId="4" fillId="0" borderId="85" xfId="0" applyNumberFormat="1" applyFont="1" applyFill="1" applyBorder="1" applyAlignment="1">
      <alignment horizontal="justify" vertical="center"/>
    </xf>
    <xf numFmtId="3" fontId="4" fillId="0" borderId="76" xfId="0" applyNumberFormat="1" applyFont="1" applyFill="1" applyBorder="1" applyAlignment="1">
      <alignment horizontal="justify" vertical="center"/>
    </xf>
    <xf numFmtId="3" fontId="5" fillId="0" borderId="21" xfId="0" applyNumberFormat="1" applyFont="1" applyFill="1" applyBorder="1" applyAlignment="1">
      <alignment horizontal="left" vertical="center" indent="1"/>
    </xf>
    <xf numFmtId="3" fontId="4" fillId="0" borderId="86" xfId="0" applyNumberFormat="1" applyFont="1" applyFill="1" applyBorder="1" applyAlignment="1">
      <alignment horizontal="justify" vertical="center"/>
    </xf>
    <xf numFmtId="3" fontId="1" fillId="0" borderId="88" xfId="0" applyNumberFormat="1" applyFont="1" applyFill="1" applyBorder="1" applyAlignment="1">
      <alignment vertical="center"/>
    </xf>
    <xf numFmtId="49" fontId="0" fillId="0" borderId="13" xfId="0" applyNumberFormat="1" applyFill="1" applyBorder="1" applyAlignment="1">
      <alignment horizontal="right" vertical="center"/>
    </xf>
    <xf numFmtId="164" fontId="2" fillId="0" borderId="71" xfId="0" applyNumberFormat="1" applyFont="1" applyFill="1" applyBorder="1" applyAlignment="1">
      <alignment vertical="center"/>
    </xf>
    <xf numFmtId="164" fontId="1" fillId="0" borderId="70" xfId="0" applyNumberFormat="1" applyFont="1" applyFill="1" applyBorder="1" applyAlignment="1">
      <alignment vertical="center"/>
    </xf>
    <xf numFmtId="164" fontId="1" fillId="0" borderId="75" xfId="0" applyNumberFormat="1" applyFont="1" applyFill="1" applyBorder="1" applyAlignment="1">
      <alignment vertical="center"/>
    </xf>
    <xf numFmtId="165" fontId="1" fillId="0" borderId="89" xfId="0" applyNumberFormat="1" applyFont="1" applyFill="1" applyBorder="1" applyAlignment="1">
      <alignment horizontal="right" vertical="center"/>
    </xf>
    <xf numFmtId="3" fontId="1" fillId="0" borderId="90" xfId="0" applyNumberFormat="1" applyFont="1" applyFill="1" applyBorder="1" applyAlignment="1">
      <alignment vertical="center"/>
    </xf>
    <xf numFmtId="3" fontId="1" fillId="0" borderId="87" xfId="0" applyNumberFormat="1" applyFont="1" applyFill="1" applyBorder="1" applyAlignment="1">
      <alignment vertical="center"/>
    </xf>
    <xf numFmtId="164" fontId="2" fillId="0" borderId="91" xfId="0" applyNumberFormat="1" applyFont="1" applyFill="1" applyBorder="1" applyAlignment="1">
      <alignment horizontal="right" vertical="center"/>
    </xf>
    <xf numFmtId="164" fontId="0" fillId="0" borderId="81" xfId="0" applyNumberFormat="1" applyFont="1" applyFill="1" applyBorder="1" applyAlignment="1">
      <alignment horizontal="justify" vertical="center"/>
    </xf>
    <xf numFmtId="165" fontId="0" fillId="0" borderId="92" xfId="0" applyNumberFormat="1" applyFill="1" applyBorder="1" applyAlignment="1">
      <alignment horizontal="right" vertical="center"/>
    </xf>
    <xf numFmtId="3" fontId="0" fillId="0" borderId="91" xfId="0" applyNumberFormat="1" applyFill="1" applyBorder="1" applyAlignment="1">
      <alignment horizontal="justify" vertical="center"/>
    </xf>
    <xf numFmtId="3" fontId="0" fillId="0" borderId="93" xfId="0" applyNumberFormat="1" applyFont="1" applyFill="1" applyBorder="1" applyAlignment="1">
      <alignment horizontal="left" vertical="center"/>
    </xf>
    <xf numFmtId="165" fontId="0" fillId="0" borderId="94" xfId="0" applyNumberFormat="1" applyFill="1" applyBorder="1" applyAlignment="1">
      <alignment horizontal="right" vertical="center"/>
    </xf>
    <xf numFmtId="165" fontId="1" fillId="0" borderId="95" xfId="0" applyNumberFormat="1" applyFont="1" applyFill="1" applyBorder="1" applyAlignment="1">
      <alignment horizontal="right" vertical="center" wrapText="1"/>
    </xf>
    <xf numFmtId="3" fontId="1" fillId="0" borderId="71" xfId="0" applyNumberFormat="1" applyFont="1" applyFill="1" applyBorder="1" applyAlignment="1">
      <alignment vertical="center"/>
    </xf>
    <xf numFmtId="3" fontId="1" fillId="0" borderId="96" xfId="0" applyNumberFormat="1" applyFont="1" applyFill="1" applyBorder="1" applyAlignment="1">
      <alignment vertical="center"/>
    </xf>
    <xf numFmtId="164" fontId="1" fillId="0" borderId="71" xfId="0" applyNumberFormat="1" applyFont="1" applyFill="1" applyBorder="1" applyAlignment="1">
      <alignment vertical="center"/>
    </xf>
    <xf numFmtId="3" fontId="1" fillId="0" borderId="97" xfId="0" applyNumberFormat="1" applyFont="1" applyFill="1" applyBorder="1" applyAlignment="1">
      <alignment vertical="center"/>
    </xf>
    <xf numFmtId="3" fontId="1" fillId="0" borderId="98" xfId="0" applyNumberFormat="1" applyFont="1" applyFill="1" applyBorder="1" applyAlignment="1">
      <alignment vertical="center"/>
    </xf>
    <xf numFmtId="165" fontId="1" fillId="0" borderId="99" xfId="0" applyNumberFormat="1" applyFont="1" applyFill="1" applyBorder="1" applyAlignment="1">
      <alignment horizontal="right" vertical="center" wrapText="1"/>
    </xf>
    <xf numFmtId="164" fontId="2" fillId="0" borderId="71" xfId="0" quotePrefix="1" applyNumberFormat="1" applyFont="1" applyFill="1" applyBorder="1" applyAlignment="1">
      <alignment horizontal="right" vertical="center"/>
    </xf>
    <xf numFmtId="3" fontId="4" fillId="0" borderId="0" xfId="1" applyNumberFormat="1" applyFont="1" applyFill="1" applyBorder="1" applyAlignment="1">
      <alignment vertical="center"/>
    </xf>
    <xf numFmtId="49" fontId="0" fillId="0" borderId="0" xfId="0" applyNumberFormat="1" applyFill="1" applyBorder="1" applyAlignment="1">
      <alignment horizontal="right" vertical="center"/>
    </xf>
    <xf numFmtId="165" fontId="0" fillId="0" borderId="33" xfId="0" applyNumberFormat="1" applyFont="1" applyFill="1" applyBorder="1" applyAlignment="1">
      <alignment horizontal="right" wrapText="1"/>
    </xf>
    <xf numFmtId="165" fontId="0" fillId="0" borderId="37" xfId="0" applyNumberFormat="1" applyFont="1" applyFill="1" applyBorder="1" applyAlignment="1">
      <alignment horizontal="right" wrapText="1"/>
    </xf>
    <xf numFmtId="3" fontId="1" fillId="0" borderId="0" xfId="0" applyNumberFormat="1" applyFont="1" applyFill="1" applyAlignment="1">
      <alignment horizontal="center" vertical="center"/>
    </xf>
    <xf numFmtId="49" fontId="2" fillId="0" borderId="44" xfId="0" applyNumberFormat="1" applyFont="1" applyFill="1" applyBorder="1" applyAlignment="1">
      <alignment horizontal="right" vertical="center"/>
    </xf>
    <xf numFmtId="164" fontId="0" fillId="0" borderId="100" xfId="0" applyNumberFormat="1" applyFont="1" applyFill="1" applyBorder="1" applyAlignment="1">
      <alignment horizontal="justify" vertical="center"/>
    </xf>
    <xf numFmtId="49" fontId="2" fillId="0" borderId="45" xfId="0" applyNumberFormat="1" applyFont="1" applyFill="1" applyBorder="1" applyAlignment="1">
      <alignment vertical="center"/>
    </xf>
    <xf numFmtId="164" fontId="1" fillId="0" borderId="52" xfId="0" applyNumberFormat="1" applyFont="1" applyFill="1" applyBorder="1" applyAlignment="1">
      <alignment vertical="center"/>
    </xf>
    <xf numFmtId="164" fontId="1" fillId="0" borderId="101" xfId="0" applyNumberFormat="1" applyFont="1" applyFill="1" applyBorder="1" applyAlignment="1">
      <alignment vertical="center"/>
    </xf>
    <xf numFmtId="165" fontId="2" fillId="0" borderId="102" xfId="0" applyNumberFormat="1" applyFont="1" applyFill="1" applyBorder="1" applyAlignment="1">
      <alignment horizontal="center" vertical="center" wrapText="1"/>
    </xf>
    <xf numFmtId="165" fontId="2" fillId="0" borderId="103" xfId="0" applyNumberFormat="1" applyFont="1" applyFill="1" applyBorder="1" applyAlignment="1">
      <alignment horizontal="right" vertical="center"/>
    </xf>
    <xf numFmtId="165" fontId="2" fillId="0" borderId="39" xfId="0" applyNumberFormat="1" applyFont="1" applyFill="1" applyBorder="1" applyAlignment="1">
      <alignment horizontal="right" vertical="center"/>
    </xf>
    <xf numFmtId="165" fontId="2" fillId="0" borderId="104" xfId="0" applyNumberFormat="1" applyFont="1" applyFill="1" applyBorder="1" applyAlignment="1">
      <alignment horizontal="right" vertical="center"/>
    </xf>
    <xf numFmtId="165" fontId="2" fillId="0" borderId="105" xfId="0" applyNumberFormat="1" applyFont="1" applyFill="1" applyBorder="1" applyAlignment="1">
      <alignment horizontal="right" vertical="center"/>
    </xf>
    <xf numFmtId="165" fontId="2" fillId="0" borderId="40" xfId="0" applyNumberFormat="1" applyFont="1" applyFill="1" applyBorder="1" applyAlignment="1">
      <alignment horizontal="right" vertical="center"/>
    </xf>
    <xf numFmtId="165" fontId="2" fillId="0" borderId="106" xfId="0" applyNumberFormat="1" applyFont="1" applyFill="1" applyBorder="1" applyAlignment="1">
      <alignment horizontal="right" vertical="center"/>
    </xf>
    <xf numFmtId="165" fontId="2" fillId="0" borderId="41" xfId="0" applyNumberFormat="1" applyFont="1" applyFill="1" applyBorder="1" applyAlignment="1">
      <alignment horizontal="right" vertical="center"/>
    </xf>
    <xf numFmtId="165" fontId="2" fillId="0" borderId="107" xfId="0" applyNumberFormat="1" applyFont="1" applyFill="1" applyBorder="1" applyAlignment="1">
      <alignment horizontal="right" vertical="center"/>
    </xf>
    <xf numFmtId="165" fontId="2" fillId="0" borderId="5" xfId="0" applyNumberFormat="1" applyFont="1" applyFill="1" applyBorder="1" applyAlignment="1">
      <alignment horizontal="right" vertical="center"/>
    </xf>
    <xf numFmtId="165" fontId="2" fillId="0" borderId="9" xfId="0" applyNumberFormat="1" applyFont="1" applyFill="1" applyBorder="1" applyAlignment="1">
      <alignment horizontal="right" vertical="center"/>
    </xf>
    <xf numFmtId="165" fontId="2" fillId="0" borderId="108" xfId="0" applyNumberFormat="1" applyFont="1" applyFill="1" applyBorder="1" applyAlignment="1">
      <alignment horizontal="right" vertical="center"/>
    </xf>
    <xf numFmtId="165" fontId="2" fillId="0" borderId="109" xfId="0" applyNumberFormat="1" applyFont="1" applyFill="1" applyBorder="1" applyAlignment="1">
      <alignment horizontal="right" vertical="center"/>
    </xf>
    <xf numFmtId="165" fontId="2" fillId="0" borderId="69" xfId="0" applyNumberFormat="1" applyFont="1" applyFill="1" applyBorder="1" applyAlignment="1">
      <alignment horizontal="right" vertical="center"/>
    </xf>
    <xf numFmtId="165" fontId="2" fillId="0" borderId="110" xfId="0" applyNumberFormat="1" applyFont="1" applyFill="1" applyBorder="1" applyAlignment="1">
      <alignment horizontal="right" vertical="center"/>
    </xf>
    <xf numFmtId="165" fontId="2" fillId="0" borderId="70" xfId="0" applyNumberFormat="1" applyFont="1" applyFill="1" applyBorder="1" applyAlignment="1">
      <alignment vertical="center"/>
    </xf>
    <xf numFmtId="3" fontId="1" fillId="0" borderId="111" xfId="0" applyNumberFormat="1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horizontal="center" vertical="center" wrapText="1"/>
    </xf>
    <xf numFmtId="3" fontId="2" fillId="0" borderId="116" xfId="0" applyNumberFormat="1" applyFont="1" applyFill="1" applyBorder="1" applyAlignment="1">
      <alignment vertical="center"/>
    </xf>
    <xf numFmtId="3" fontId="4" fillId="0" borderId="117" xfId="0" applyNumberFormat="1" applyFont="1" applyFill="1" applyBorder="1" applyAlignment="1">
      <alignment horizontal="left" vertical="center"/>
    </xf>
    <xf numFmtId="3" fontId="4" fillId="0" borderId="118" xfId="0" applyNumberFormat="1" applyFont="1" applyFill="1" applyBorder="1" applyAlignment="1">
      <alignment horizontal="left" vertical="center" wrapText="1"/>
    </xf>
    <xf numFmtId="3" fontId="4" fillId="0" borderId="118" xfId="0" applyNumberFormat="1" applyFont="1" applyFill="1" applyBorder="1" applyAlignment="1">
      <alignment horizontal="left" vertical="center"/>
    </xf>
    <xf numFmtId="3" fontId="4" fillId="0" borderId="119" xfId="0" applyNumberFormat="1" applyFont="1" applyFill="1" applyBorder="1" applyAlignment="1">
      <alignment horizontal="left" vertical="center"/>
    </xf>
    <xf numFmtId="3" fontId="5" fillId="0" borderId="72" xfId="0" applyNumberFormat="1" applyFont="1" applyFill="1" applyBorder="1" applyAlignment="1">
      <alignment vertical="center"/>
    </xf>
    <xf numFmtId="3" fontId="4" fillId="0" borderId="50" xfId="0" applyNumberFormat="1" applyFont="1" applyFill="1" applyBorder="1" applyAlignment="1">
      <alignment horizontal="left" vertical="center"/>
    </xf>
    <xf numFmtId="3" fontId="4" fillId="0" borderId="51" xfId="0" applyNumberFormat="1" applyFont="1" applyFill="1" applyBorder="1" applyAlignment="1">
      <alignment horizontal="left" vertical="center"/>
    </xf>
    <xf numFmtId="3" fontId="4" fillId="0" borderId="46" xfId="0" applyNumberFormat="1" applyFont="1" applyFill="1" applyBorder="1" applyAlignment="1">
      <alignment horizontal="left" vertical="center"/>
    </xf>
    <xf numFmtId="3" fontId="5" fillId="0" borderId="43" xfId="0" applyNumberFormat="1" applyFont="1" applyFill="1" applyBorder="1" applyAlignment="1">
      <alignment vertical="center"/>
    </xf>
    <xf numFmtId="165" fontId="2" fillId="0" borderId="28" xfId="0" applyNumberFormat="1" applyFont="1" applyFill="1" applyBorder="1" applyAlignment="1">
      <alignment horizontal="right" vertical="center"/>
    </xf>
    <xf numFmtId="164" fontId="5" fillId="0" borderId="115" xfId="0" applyNumberFormat="1" applyFont="1" applyFill="1" applyBorder="1" applyAlignment="1">
      <alignment vertical="center"/>
    </xf>
    <xf numFmtId="165" fontId="0" fillId="0" borderId="121" xfId="0" applyNumberFormat="1" applyFill="1" applyBorder="1" applyAlignment="1">
      <alignment horizontal="right" vertical="center"/>
    </xf>
    <xf numFmtId="3" fontId="0" fillId="0" borderId="0" xfId="0" applyNumberFormat="1" applyFill="1" applyAlignment="1">
      <alignment horizontal="right" vertical="center"/>
    </xf>
    <xf numFmtId="165" fontId="1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right" vertical="center"/>
    </xf>
    <xf numFmtId="165" fontId="1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Alignment="1"/>
    <xf numFmtId="49" fontId="1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165" fontId="0" fillId="0" borderId="0" xfId="0" applyNumberFormat="1" applyFill="1" applyAlignment="1">
      <alignment horizontal="left" vertical="center"/>
    </xf>
    <xf numFmtId="164" fontId="2" fillId="0" borderId="122" xfId="0" applyNumberFormat="1" applyFont="1" applyFill="1" applyBorder="1" applyAlignment="1">
      <alignment vertical="center"/>
    </xf>
    <xf numFmtId="165" fontId="2" fillId="0" borderId="123" xfId="0" applyNumberFormat="1" applyFont="1" applyFill="1" applyBorder="1" applyAlignment="1">
      <alignment horizontal="right" vertical="center"/>
    </xf>
    <xf numFmtId="165" fontId="2" fillId="0" borderId="124" xfId="0" applyNumberFormat="1" applyFont="1" applyFill="1" applyBorder="1" applyAlignment="1">
      <alignment horizontal="right" vertical="center"/>
    </xf>
    <xf numFmtId="165" fontId="2" fillId="0" borderId="125" xfId="0" applyNumberFormat="1" applyFont="1" applyFill="1" applyBorder="1" applyAlignment="1">
      <alignment horizontal="right" vertical="center"/>
    </xf>
    <xf numFmtId="165" fontId="2" fillId="0" borderId="126" xfId="0" applyNumberFormat="1" applyFont="1" applyFill="1" applyBorder="1" applyAlignment="1">
      <alignment horizontal="right" vertical="center"/>
    </xf>
    <xf numFmtId="165" fontId="2" fillId="0" borderId="127" xfId="0" applyNumberFormat="1" applyFont="1" applyFill="1" applyBorder="1" applyAlignment="1">
      <alignment horizontal="right" vertical="center"/>
    </xf>
    <xf numFmtId="165" fontId="2" fillId="0" borderId="128" xfId="0" applyNumberFormat="1" applyFont="1" applyFill="1" applyBorder="1" applyAlignment="1">
      <alignment horizontal="right" vertical="center"/>
    </xf>
    <xf numFmtId="0" fontId="8" fillId="0" borderId="129" xfId="1" applyFont="1" applyFill="1" applyBorder="1" applyAlignment="1">
      <alignment horizontal="left" vertical="center" wrapText="1" indent="1"/>
    </xf>
    <xf numFmtId="164" fontId="9" fillId="0" borderId="32" xfId="0" applyNumberFormat="1" applyFont="1" applyFill="1" applyBorder="1" applyAlignment="1">
      <alignment horizontal="center" vertical="center"/>
    </xf>
    <xf numFmtId="164" fontId="9" fillId="0" borderId="33" xfId="0" applyNumberFormat="1" applyFont="1" applyFill="1" applyBorder="1" applyAlignment="1">
      <alignment horizontal="center" vertical="center"/>
    </xf>
    <xf numFmtId="164" fontId="2" fillId="0" borderId="70" xfId="0" applyNumberFormat="1" applyFont="1" applyFill="1" applyBorder="1" applyAlignment="1">
      <alignment horizontal="left" vertical="center" indent="1"/>
    </xf>
    <xf numFmtId="164" fontId="2" fillId="0" borderId="71" xfId="0" applyNumberFormat="1" applyFont="1" applyFill="1" applyBorder="1" applyAlignment="1">
      <alignment horizontal="center" vertical="center"/>
    </xf>
    <xf numFmtId="0" fontId="2" fillId="0" borderId="130" xfId="1" applyFont="1" applyFill="1" applyBorder="1" applyAlignment="1">
      <alignment horizontal="left" vertical="center"/>
    </xf>
    <xf numFmtId="0" fontId="2" fillId="0" borderId="70" xfId="1" applyFont="1" applyFill="1" applyBorder="1" applyAlignment="1">
      <alignment horizontal="left" vertical="center"/>
    </xf>
    <xf numFmtId="49" fontId="2" fillId="0" borderId="20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 applyAlignment="1">
      <alignment horizontal="right" vertical="center"/>
    </xf>
    <xf numFmtId="166" fontId="2" fillId="0" borderId="0" xfId="0" applyNumberFormat="1" applyFont="1" applyFill="1" applyAlignment="1">
      <alignment horizontal="right" vertical="center"/>
    </xf>
    <xf numFmtId="165" fontId="13" fillId="0" borderId="0" xfId="0" applyNumberFormat="1" applyFont="1" applyFill="1" applyAlignment="1">
      <alignment horizontal="right" vertical="center" wrapText="1"/>
    </xf>
    <xf numFmtId="164" fontId="2" fillId="0" borderId="71" xfId="0" quotePrefix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left" vertical="center" wrapText="1" indent="1"/>
    </xf>
    <xf numFmtId="165" fontId="0" fillId="0" borderId="133" xfId="0" applyNumberFormat="1" applyFill="1" applyBorder="1" applyAlignment="1">
      <alignment horizontal="right" vertical="center"/>
    </xf>
    <xf numFmtId="165" fontId="0" fillId="0" borderId="141" xfId="0" applyNumberFormat="1" applyFill="1" applyBorder="1" applyAlignment="1">
      <alignment horizontal="right" vertical="center"/>
    </xf>
    <xf numFmtId="165" fontId="0" fillId="0" borderId="39" xfId="0" applyNumberFormat="1" applyFill="1" applyBorder="1" applyAlignment="1">
      <alignment horizontal="right" vertical="center"/>
    </xf>
    <xf numFmtId="165" fontId="1" fillId="0" borderId="142" xfId="0" applyNumberFormat="1" applyFont="1" applyFill="1" applyBorder="1" applyAlignment="1">
      <alignment horizontal="right" vertical="center"/>
    </xf>
    <xf numFmtId="165" fontId="2" fillId="0" borderId="143" xfId="0" applyNumberFormat="1" applyFont="1" applyFill="1" applyBorder="1" applyAlignment="1">
      <alignment horizontal="right" vertical="center"/>
    </xf>
    <xf numFmtId="164" fontId="2" fillId="0" borderId="144" xfId="0" applyNumberFormat="1" applyFont="1" applyFill="1" applyBorder="1" applyAlignment="1">
      <alignment horizontal="right" vertical="center"/>
    </xf>
    <xf numFmtId="164" fontId="4" fillId="0" borderId="81" xfId="0" applyNumberFormat="1" applyFont="1" applyFill="1" applyBorder="1" applyAlignment="1">
      <alignment horizontal="justify" vertical="center"/>
    </xf>
    <xf numFmtId="165" fontId="2" fillId="0" borderId="120" xfId="0" applyNumberFormat="1" applyFont="1" applyFill="1" applyBorder="1" applyAlignment="1">
      <alignment horizontal="right" vertical="center"/>
    </xf>
    <xf numFmtId="165" fontId="2" fillId="0" borderId="114" xfId="0" applyNumberFormat="1" applyFont="1" applyFill="1" applyBorder="1" applyAlignment="1">
      <alignment horizontal="right" vertical="center"/>
    </xf>
    <xf numFmtId="165" fontId="2" fillId="0" borderId="72" xfId="0" applyNumberFormat="1" applyFont="1" applyFill="1" applyBorder="1" applyAlignment="1">
      <alignment vertical="center"/>
    </xf>
    <xf numFmtId="3" fontId="5" fillId="0" borderId="145" xfId="0" applyNumberFormat="1" applyFont="1" applyFill="1" applyBorder="1" applyAlignment="1">
      <alignment horizontal="left" vertical="center" indent="1"/>
    </xf>
    <xf numFmtId="3" fontId="5" fillId="0" borderId="146" xfId="0" applyNumberFormat="1" applyFont="1" applyFill="1" applyBorder="1" applyAlignment="1">
      <alignment vertical="center"/>
    </xf>
    <xf numFmtId="165" fontId="2" fillId="0" borderId="147" xfId="0" applyNumberFormat="1" applyFont="1" applyFill="1" applyBorder="1" applyAlignment="1">
      <alignment horizontal="right" vertical="center"/>
    </xf>
    <xf numFmtId="165" fontId="2" fillId="0" borderId="148" xfId="0" applyNumberFormat="1" applyFont="1" applyFill="1" applyBorder="1" applyAlignment="1">
      <alignment horizontal="right" vertical="center"/>
    </xf>
    <xf numFmtId="3" fontId="5" fillId="0" borderId="149" xfId="0" applyNumberFormat="1" applyFont="1" applyFill="1" applyBorder="1" applyAlignment="1">
      <alignment horizontal="left" vertical="center" indent="1"/>
    </xf>
    <xf numFmtId="3" fontId="5" fillId="0" borderId="150" xfId="0" applyNumberFormat="1" applyFont="1" applyFill="1" applyBorder="1" applyAlignment="1">
      <alignment vertical="center"/>
    </xf>
    <xf numFmtId="3" fontId="1" fillId="0" borderId="151" xfId="0" applyNumberFormat="1" applyFont="1" applyFill="1" applyBorder="1" applyAlignment="1">
      <alignment horizontal="left" vertical="center" indent="1"/>
    </xf>
    <xf numFmtId="3" fontId="1" fillId="0" borderId="152" xfId="0" applyNumberFormat="1" applyFont="1" applyFill="1" applyBorder="1" applyAlignment="1">
      <alignment vertical="center"/>
    </xf>
    <xf numFmtId="164" fontId="2" fillId="0" borderId="70" xfId="0" applyNumberFormat="1" applyFont="1" applyFill="1" applyBorder="1" applyAlignment="1">
      <alignment horizontal="left" vertical="center" wrapText="1" indent="1"/>
    </xf>
    <xf numFmtId="0" fontId="0" fillId="0" borderId="0" xfId="0" applyFill="1" applyAlignment="1">
      <alignment horizontal="center" vertical="center"/>
    </xf>
    <xf numFmtId="3" fontId="1" fillId="0" borderId="131" xfId="0" applyNumberFormat="1" applyFont="1" applyFill="1" applyBorder="1" applyAlignment="1">
      <alignment horizontal="left" vertical="center" indent="1"/>
    </xf>
    <xf numFmtId="0" fontId="0" fillId="0" borderId="0" xfId="0" applyFill="1" applyAlignment="1">
      <alignment horizontal="center"/>
    </xf>
    <xf numFmtId="164" fontId="11" fillId="0" borderId="71" xfId="0" quotePrefix="1" applyNumberFormat="1" applyFont="1" applyFill="1" applyBorder="1" applyAlignment="1">
      <alignment horizontal="left" vertical="center" indent="2"/>
    </xf>
    <xf numFmtId="164" fontId="12" fillId="0" borderId="70" xfId="0" applyNumberFormat="1" applyFont="1" applyFill="1" applyBorder="1" applyAlignment="1">
      <alignment vertical="center"/>
    </xf>
    <xf numFmtId="164" fontId="12" fillId="0" borderId="70" xfId="0" applyNumberFormat="1" applyFont="1" applyFill="1" applyBorder="1" applyAlignment="1">
      <alignment vertical="center" wrapText="1"/>
    </xf>
    <xf numFmtId="164" fontId="11" fillId="0" borderId="70" xfId="0" applyNumberFormat="1" applyFont="1" applyFill="1" applyBorder="1" applyAlignment="1">
      <alignment horizontal="left" vertical="center" indent="2"/>
    </xf>
    <xf numFmtId="165" fontId="12" fillId="0" borderId="70" xfId="0" applyNumberFormat="1" applyFont="1" applyFill="1" applyBorder="1" applyAlignment="1">
      <alignment vertical="center"/>
    </xf>
    <xf numFmtId="164" fontId="10" fillId="0" borderId="12" xfId="0" applyNumberFormat="1" applyFont="1" applyFill="1" applyBorder="1" applyAlignment="1">
      <alignment vertical="center"/>
    </xf>
    <xf numFmtId="164" fontId="10" fillId="0" borderId="13" xfId="0" applyNumberFormat="1" applyFont="1" applyFill="1" applyBorder="1" applyAlignment="1">
      <alignment vertical="center"/>
    </xf>
    <xf numFmtId="164" fontId="10" fillId="0" borderId="27" xfId="0" applyNumberFormat="1" applyFont="1" applyFill="1" applyBorder="1" applyAlignment="1">
      <alignment vertical="center"/>
    </xf>
    <xf numFmtId="165" fontId="10" fillId="0" borderId="28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3" fontId="10" fillId="0" borderId="35" xfId="0" applyNumberFormat="1" applyFont="1" applyFill="1" applyBorder="1" applyAlignment="1">
      <alignment vertical="center"/>
    </xf>
    <xf numFmtId="3" fontId="10" fillId="0" borderId="43" xfId="0" applyNumberFormat="1" applyFont="1" applyFill="1" applyBorder="1" applyAlignment="1">
      <alignment vertical="center"/>
    </xf>
    <xf numFmtId="165" fontId="10" fillId="0" borderId="9" xfId="0" applyNumberFormat="1" applyFont="1" applyFill="1" applyBorder="1" applyAlignment="1">
      <alignment horizontal="center" vertical="center" wrapText="1"/>
    </xf>
    <xf numFmtId="164" fontId="12" fillId="0" borderId="71" xfId="0" applyNumberFormat="1" applyFont="1" applyFill="1" applyBorder="1" applyAlignment="1">
      <alignment horizontal="left" vertical="center" indent="1"/>
    </xf>
    <xf numFmtId="164" fontId="10" fillId="0" borderId="70" xfId="0" applyNumberFormat="1" applyFont="1" applyFill="1" applyBorder="1" applyAlignment="1">
      <alignment vertical="center"/>
    </xf>
    <xf numFmtId="164" fontId="10" fillId="0" borderId="75" xfId="0" applyNumberFormat="1" applyFont="1" applyFill="1" applyBorder="1" applyAlignment="1">
      <alignment vertical="center"/>
    </xf>
    <xf numFmtId="165" fontId="10" fillId="0" borderId="89" xfId="0" applyNumberFormat="1" applyFont="1" applyFill="1" applyBorder="1" applyAlignment="1">
      <alignment horizontal="right" vertical="center"/>
    </xf>
    <xf numFmtId="165" fontId="10" fillId="0" borderId="30" xfId="0" applyNumberFormat="1" applyFont="1" applyFill="1" applyBorder="1" applyAlignment="1">
      <alignment horizontal="right" vertical="center"/>
    </xf>
    <xf numFmtId="3" fontId="10" fillId="0" borderId="90" xfId="0" applyNumberFormat="1" applyFont="1" applyFill="1" applyBorder="1" applyAlignment="1">
      <alignment vertical="center"/>
    </xf>
    <xf numFmtId="3" fontId="10" fillId="0" borderId="87" xfId="0" applyNumberFormat="1" applyFont="1" applyFill="1" applyBorder="1" applyAlignment="1">
      <alignment vertical="center"/>
    </xf>
    <xf numFmtId="165" fontId="10" fillId="0" borderId="23" xfId="0" applyNumberFormat="1" applyFont="1" applyFill="1" applyBorder="1" applyAlignment="1">
      <alignment horizontal="right" vertical="center"/>
    </xf>
    <xf numFmtId="164" fontId="12" fillId="0" borderId="91" xfId="0" applyNumberFormat="1" applyFont="1" applyFill="1" applyBorder="1" applyAlignment="1">
      <alignment horizontal="left" vertical="center" indent="1"/>
    </xf>
    <xf numFmtId="164" fontId="10" fillId="0" borderId="81" xfId="0" applyNumberFormat="1" applyFont="1" applyFill="1" applyBorder="1" applyAlignment="1">
      <alignment horizontal="justify" vertical="center"/>
    </xf>
    <xf numFmtId="165" fontId="10" fillId="0" borderId="92" xfId="0" applyNumberFormat="1" applyFont="1" applyFill="1" applyBorder="1" applyAlignment="1">
      <alignment horizontal="right" vertical="center"/>
    </xf>
    <xf numFmtId="165" fontId="10" fillId="0" borderId="30" xfId="0" applyNumberFormat="1" applyFont="1" applyFill="1" applyBorder="1" applyAlignment="1">
      <alignment vertical="center"/>
    </xf>
    <xf numFmtId="3" fontId="10" fillId="0" borderId="91" xfId="0" applyNumberFormat="1" applyFont="1" applyFill="1" applyBorder="1" applyAlignment="1">
      <alignment horizontal="left" vertical="center" indent="3"/>
    </xf>
    <xf numFmtId="3" fontId="10" fillId="0" borderId="93" xfId="0" applyNumberFormat="1" applyFont="1" applyFill="1" applyBorder="1" applyAlignment="1">
      <alignment vertical="center"/>
    </xf>
    <xf numFmtId="165" fontId="10" fillId="0" borderId="94" xfId="0" applyNumberFormat="1" applyFont="1" applyFill="1" applyBorder="1" applyAlignment="1">
      <alignment horizontal="right" vertical="center"/>
    </xf>
    <xf numFmtId="164" fontId="12" fillId="0" borderId="10" xfId="0" applyNumberFormat="1" applyFont="1" applyFill="1" applyBorder="1" applyAlignment="1">
      <alignment horizontal="left" vertical="center" indent="2"/>
    </xf>
    <xf numFmtId="164" fontId="10" fillId="0" borderId="1" xfId="0" applyNumberFormat="1" applyFont="1" applyFill="1" applyBorder="1" applyAlignment="1">
      <alignment horizontal="left" vertical="center"/>
    </xf>
    <xf numFmtId="164" fontId="10" fillId="0" borderId="6" xfId="0" applyNumberFormat="1" applyFont="1" applyFill="1" applyBorder="1" applyAlignment="1">
      <alignment horizontal="left" vertical="center"/>
    </xf>
    <xf numFmtId="165" fontId="10" fillId="0" borderId="3" xfId="0" applyNumberFormat="1" applyFont="1" applyFill="1" applyBorder="1" applyAlignment="1">
      <alignment horizontal="right" vertical="center"/>
    </xf>
    <xf numFmtId="3" fontId="10" fillId="0" borderId="10" xfId="0" applyNumberFormat="1" applyFont="1" applyFill="1" applyBorder="1" applyAlignment="1">
      <alignment horizontal="left" vertical="center" indent="3"/>
    </xf>
    <xf numFmtId="3" fontId="10" fillId="0" borderId="6" xfId="0" applyNumberFormat="1" applyFont="1" applyFill="1" applyBorder="1" applyAlignment="1">
      <alignment vertical="center"/>
    </xf>
    <xf numFmtId="165" fontId="10" fillId="0" borderId="24" xfId="0" applyNumberFormat="1" applyFont="1" applyFill="1" applyBorder="1" applyAlignment="1">
      <alignment horizontal="right" vertical="center"/>
    </xf>
    <xf numFmtId="3" fontId="10" fillId="0" borderId="6" xfId="0" applyNumberFormat="1" applyFont="1" applyFill="1" applyBorder="1" applyAlignment="1">
      <alignment horizontal="left" vertical="center"/>
    </xf>
    <xf numFmtId="164" fontId="12" fillId="0" borderId="11" xfId="0" applyNumberFormat="1" applyFont="1" applyFill="1" applyBorder="1" applyAlignment="1">
      <alignment horizontal="left" vertical="center" indent="1"/>
    </xf>
    <xf numFmtId="164" fontId="10" fillId="0" borderId="2" xfId="0" applyNumberFormat="1" applyFont="1" applyFill="1" applyBorder="1" applyAlignment="1">
      <alignment horizontal="justify" vertical="center"/>
    </xf>
    <xf numFmtId="165" fontId="10" fillId="0" borderId="4" xfId="0" applyNumberFormat="1" applyFont="1" applyFill="1" applyBorder="1" applyAlignment="1">
      <alignment horizontal="right" vertical="center"/>
    </xf>
    <xf numFmtId="3" fontId="10" fillId="0" borderId="34" xfId="0" applyNumberFormat="1" applyFont="1" applyFill="1" applyBorder="1" applyAlignment="1">
      <alignment horizontal="left" vertical="center" indent="3"/>
    </xf>
    <xf numFmtId="3" fontId="10" fillId="0" borderId="7" xfId="0" applyNumberFormat="1" applyFont="1" applyFill="1" applyBorder="1" applyAlignment="1">
      <alignment vertical="center"/>
    </xf>
    <xf numFmtId="165" fontId="10" fillId="0" borderId="25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0" fillId="0" borderId="9" xfId="0" applyNumberFormat="1" applyFont="1" applyFill="1" applyBorder="1" applyAlignment="1">
      <alignment horizontal="right" vertical="center"/>
    </xf>
    <xf numFmtId="164" fontId="12" fillId="0" borderId="71" xfId="0" applyNumberFormat="1" applyFont="1" applyFill="1" applyBorder="1" applyAlignment="1">
      <alignment horizontal="left" vertical="center" indent="2"/>
    </xf>
    <xf numFmtId="164" fontId="10" fillId="0" borderId="16" xfId="0" applyNumberFormat="1" applyFont="1" applyFill="1" applyBorder="1" applyAlignment="1">
      <alignment vertical="center"/>
    </xf>
    <xf numFmtId="165" fontId="10" fillId="0" borderId="5" xfId="0" applyNumberFormat="1" applyFont="1" applyFill="1" applyBorder="1" applyAlignment="1">
      <alignment horizontal="right" vertical="center"/>
    </xf>
    <xf numFmtId="165" fontId="10" fillId="0" borderId="18" xfId="0" applyNumberFormat="1" applyFont="1" applyFill="1" applyBorder="1" applyAlignment="1">
      <alignment horizontal="right" vertical="center"/>
    </xf>
    <xf numFmtId="165" fontId="10" fillId="0" borderId="19" xfId="0" applyNumberFormat="1" applyFont="1" applyFill="1" applyBorder="1" applyAlignment="1">
      <alignment horizontal="right" vertical="center"/>
    </xf>
    <xf numFmtId="3" fontId="10" fillId="0" borderId="112" xfId="0" applyNumberFormat="1" applyFont="1" applyFill="1" applyBorder="1" applyAlignment="1">
      <alignment horizontal="left" vertical="center" indent="3"/>
    </xf>
    <xf numFmtId="3" fontId="10" fillId="0" borderId="113" xfId="0" applyNumberFormat="1" applyFont="1" applyFill="1" applyBorder="1" applyAlignment="1">
      <alignment vertical="center"/>
    </xf>
    <xf numFmtId="165" fontId="10" fillId="0" borderId="31" xfId="0" applyNumberFormat="1" applyFont="1" applyFill="1" applyBorder="1" applyAlignment="1">
      <alignment horizontal="right" vertical="center"/>
    </xf>
    <xf numFmtId="3" fontId="10" fillId="0" borderId="71" xfId="0" applyNumberFormat="1" applyFont="1" applyFill="1" applyBorder="1" applyAlignment="1">
      <alignment vertical="center"/>
    </xf>
    <xf numFmtId="3" fontId="10" fillId="0" borderId="16" xfId="0" applyNumberFormat="1" applyFont="1" applyFill="1" applyBorder="1" applyAlignment="1">
      <alignment vertical="center"/>
    </xf>
    <xf numFmtId="3" fontId="10" fillId="0" borderId="26" xfId="0" applyNumberFormat="1" applyFont="1" applyFill="1" applyBorder="1" applyAlignment="1">
      <alignment vertical="center"/>
    </xf>
    <xf numFmtId="164" fontId="12" fillId="0" borderId="12" xfId="0" applyNumberFormat="1" applyFont="1" applyFill="1" applyBorder="1" applyAlignment="1">
      <alignment horizontal="left" vertical="center" indent="2"/>
    </xf>
    <xf numFmtId="164" fontId="10" fillId="0" borderId="29" xfId="0" applyNumberFormat="1" applyFont="1" applyFill="1" applyBorder="1" applyAlignment="1">
      <alignment vertical="center"/>
    </xf>
    <xf numFmtId="165" fontId="10" fillId="0" borderId="17" xfId="0" applyNumberFormat="1" applyFont="1" applyFill="1" applyBorder="1" applyAlignment="1">
      <alignment horizontal="right" vertical="center"/>
    </xf>
    <xf numFmtId="3" fontId="10" fillId="0" borderId="96" xfId="0" applyNumberFormat="1" applyFont="1" applyFill="1" applyBorder="1" applyAlignment="1">
      <alignment vertical="center"/>
    </xf>
    <xf numFmtId="3" fontId="10" fillId="0" borderId="88" xfId="0" applyNumberFormat="1" applyFont="1" applyFill="1" applyBorder="1" applyAlignment="1">
      <alignment vertical="center"/>
    </xf>
    <xf numFmtId="164" fontId="10" fillId="0" borderId="71" xfId="0" applyNumberFormat="1" applyFont="1" applyFill="1" applyBorder="1" applyAlignment="1">
      <alignment horizontal="left" vertical="center" indent="1"/>
    </xf>
    <xf numFmtId="165" fontId="10" fillId="0" borderId="29" xfId="0" applyNumberFormat="1" applyFont="1" applyFill="1" applyBorder="1" applyAlignment="1">
      <alignment horizontal="right" vertical="center"/>
    </xf>
    <xf numFmtId="3" fontId="10" fillId="0" borderId="97" xfId="0" applyNumberFormat="1" applyFont="1" applyFill="1" applyBorder="1" applyAlignment="1">
      <alignment vertical="center"/>
    </xf>
    <xf numFmtId="3" fontId="10" fillId="0" borderId="98" xfId="0" applyNumberFormat="1" applyFont="1" applyFill="1" applyBorder="1" applyAlignment="1">
      <alignment vertical="center"/>
    </xf>
    <xf numFmtId="165" fontId="10" fillId="0" borderId="70" xfId="0" applyNumberFormat="1" applyFont="1" applyFill="1" applyBorder="1" applyAlignment="1">
      <alignment horizontal="right" vertical="center"/>
    </xf>
    <xf numFmtId="3" fontId="10" fillId="0" borderId="29" xfId="0" applyNumberFormat="1" applyFont="1" applyFill="1" applyBorder="1" applyAlignment="1">
      <alignment vertical="center"/>
    </xf>
    <xf numFmtId="3" fontId="10" fillId="0" borderId="29" xfId="0" applyNumberFormat="1" applyFont="1" applyFill="1" applyBorder="1" applyAlignment="1">
      <alignment horizontal="right" vertical="center"/>
    </xf>
    <xf numFmtId="3" fontId="0" fillId="0" borderId="48" xfId="0" applyNumberFormat="1" applyFill="1" applyBorder="1" applyAlignment="1">
      <alignment horizontal="justify" vertical="center"/>
    </xf>
    <xf numFmtId="3" fontId="1" fillId="0" borderId="132" xfId="0" applyNumberFormat="1" applyFont="1" applyFill="1" applyBorder="1" applyAlignment="1">
      <alignment horizontal="justify" vertical="center"/>
    </xf>
    <xf numFmtId="3" fontId="1" fillId="0" borderId="48" xfId="0" applyNumberFormat="1" applyFont="1" applyFill="1" applyBorder="1" applyAlignment="1">
      <alignment horizontal="justify" vertical="center"/>
    </xf>
    <xf numFmtId="3" fontId="1" fillId="0" borderId="28" xfId="0" applyNumberFormat="1" applyFont="1" applyFill="1" applyBorder="1" applyAlignment="1">
      <alignment horizontal="justify" vertical="center"/>
    </xf>
    <xf numFmtId="0" fontId="2" fillId="0" borderId="70" xfId="0" applyFont="1" applyFill="1" applyBorder="1" applyAlignment="1">
      <alignment vertical="center" wrapText="1"/>
    </xf>
    <xf numFmtId="0" fontId="2" fillId="0" borderId="70" xfId="0" applyFont="1" applyFill="1" applyBorder="1" applyAlignment="1">
      <alignment vertical="center"/>
    </xf>
    <xf numFmtId="3" fontId="0" fillId="0" borderId="0" xfId="0" applyNumberFormat="1" applyFill="1" applyAlignment="1">
      <alignment horizontal="justify" vertical="center" wrapText="1"/>
    </xf>
    <xf numFmtId="3" fontId="10" fillId="0" borderId="91" xfId="0" applyNumberFormat="1" applyFont="1" applyFill="1" applyBorder="1" applyAlignment="1">
      <alignment horizontal="left" vertical="center"/>
    </xf>
    <xf numFmtId="3" fontId="10" fillId="0" borderId="10" xfId="0" applyNumberFormat="1" applyFont="1" applyFill="1" applyBorder="1" applyAlignment="1">
      <alignment horizontal="left" vertical="center"/>
    </xf>
    <xf numFmtId="3" fontId="10" fillId="0" borderId="34" xfId="0" applyNumberFormat="1" applyFont="1" applyFill="1" applyBorder="1" applyAlignment="1">
      <alignment horizontal="left" vertical="center"/>
    </xf>
    <xf numFmtId="3" fontId="10" fillId="0" borderId="137" xfId="0" applyNumberFormat="1" applyFont="1" applyFill="1" applyBorder="1" applyAlignment="1">
      <alignment vertical="center"/>
    </xf>
    <xf numFmtId="3" fontId="10" fillId="0" borderId="138" xfId="0" applyNumberFormat="1" applyFont="1" applyFill="1" applyBorder="1" applyAlignment="1">
      <alignment horizontal="left" vertical="center" indent="3"/>
    </xf>
    <xf numFmtId="3" fontId="10" fillId="0" borderId="93" xfId="0" applyNumberFormat="1" applyFont="1" applyFill="1" applyBorder="1" applyAlignment="1">
      <alignment horizontal="left" vertical="center"/>
    </xf>
    <xf numFmtId="3" fontId="10" fillId="0" borderId="139" xfId="0" applyNumberFormat="1" applyFont="1" applyFill="1" applyBorder="1" applyAlignment="1">
      <alignment horizontal="left" vertical="center" indent="3"/>
    </xf>
    <xf numFmtId="3" fontId="10" fillId="0" borderId="140" xfId="0" applyNumberFormat="1" applyFont="1" applyFill="1" applyBorder="1" applyAlignment="1">
      <alignment horizontal="left" vertical="center" indent="3"/>
    </xf>
    <xf numFmtId="3" fontId="10" fillId="0" borderId="113" xfId="0" applyNumberFormat="1" applyFont="1" applyFill="1" applyBorder="1" applyAlignment="1">
      <alignment horizontal="left" vertical="center"/>
    </xf>
    <xf numFmtId="3" fontId="10" fillId="0" borderId="134" xfId="0" applyNumberFormat="1" applyFont="1" applyFill="1" applyBorder="1" applyAlignment="1">
      <alignment vertical="center"/>
    </xf>
    <xf numFmtId="3" fontId="10" fillId="0" borderId="135" xfId="0" applyNumberFormat="1" applyFont="1" applyFill="1" applyBorder="1" applyAlignment="1">
      <alignment vertical="center"/>
    </xf>
    <xf numFmtId="3" fontId="10" fillId="0" borderId="136" xfId="0" applyNumberFormat="1" applyFont="1" applyFill="1" applyBorder="1" applyAlignment="1">
      <alignment vertical="center"/>
    </xf>
    <xf numFmtId="164" fontId="10" fillId="0" borderId="70" xfId="0" applyNumberFormat="1" applyFont="1" applyFill="1" applyBorder="1" applyAlignment="1">
      <alignment horizontal="right" vertical="center" indent="1"/>
    </xf>
    <xf numFmtId="164" fontId="10" fillId="0" borderId="72" xfId="0" applyNumberFormat="1" applyFont="1" applyFill="1" applyBorder="1" applyAlignment="1">
      <alignment horizontal="right" vertical="center" indent="1"/>
    </xf>
    <xf numFmtId="3" fontId="6" fillId="0" borderId="9" xfId="0" applyNumberFormat="1" applyFont="1" applyFill="1" applyBorder="1" applyAlignment="1">
      <alignment horizontal="center" vertical="center" wrapText="1"/>
    </xf>
    <xf numFmtId="3" fontId="1" fillId="0" borderId="142" xfId="0" applyNumberFormat="1" applyFont="1" applyFill="1" applyBorder="1" applyAlignment="1">
      <alignment horizontal="justify" vertical="center"/>
    </xf>
    <xf numFmtId="164" fontId="12" fillId="0" borderId="71" xfId="0" applyNumberFormat="1" applyFont="1" applyFill="1" applyBorder="1" applyAlignment="1">
      <alignment vertical="center"/>
    </xf>
    <xf numFmtId="164" fontId="12" fillId="0" borderId="91" xfId="0" applyNumberFormat="1" applyFont="1" applyFill="1" applyBorder="1" applyAlignment="1">
      <alignment horizontal="left" vertical="center"/>
    </xf>
    <xf numFmtId="164" fontId="12" fillId="0" borderId="10" xfId="0" applyNumberFormat="1" applyFont="1" applyFill="1" applyBorder="1" applyAlignment="1">
      <alignment horizontal="left" vertical="center" indent="1"/>
    </xf>
    <xf numFmtId="164" fontId="12" fillId="0" borderId="12" xfId="0" applyNumberFormat="1" applyFont="1" applyFill="1" applyBorder="1" applyAlignment="1">
      <alignment horizontal="left" vertical="center" indent="1"/>
    </xf>
    <xf numFmtId="164" fontId="10" fillId="0" borderId="71" xfId="0" applyNumberFormat="1" applyFont="1" applyFill="1" applyBorder="1" applyAlignment="1">
      <alignment vertical="center"/>
    </xf>
    <xf numFmtId="3" fontId="10" fillId="0" borderId="9" xfId="0" applyNumberFormat="1" applyFont="1" applyFill="1" applyBorder="1" applyAlignment="1">
      <alignment horizontal="left" vertical="center" indent="1"/>
    </xf>
    <xf numFmtId="165" fontId="5" fillId="0" borderId="131" xfId="0" applyNumberFormat="1" applyFont="1" applyFill="1" applyBorder="1" applyAlignment="1">
      <alignment horizontal="right" vertical="center"/>
    </xf>
    <xf numFmtId="3" fontId="5" fillId="0" borderId="80" xfId="0" applyNumberFormat="1" applyFont="1" applyFill="1" applyBorder="1" applyAlignment="1">
      <alignment horizontal="center" vertical="top" textRotation="90"/>
    </xf>
    <xf numFmtId="3" fontId="5" fillId="0" borderId="48" xfId="0" applyNumberFormat="1" applyFont="1" applyFill="1" applyBorder="1" applyAlignment="1">
      <alignment horizontal="center" vertical="top" textRotation="90"/>
    </xf>
    <xf numFmtId="164" fontId="2" fillId="0" borderId="70" xfId="0" applyNumberFormat="1" applyFont="1" applyFill="1" applyBorder="1" applyAlignment="1">
      <alignment horizontal="left" vertical="center" wrapText="1" indent="1"/>
    </xf>
    <xf numFmtId="164" fontId="2" fillId="0" borderId="0" xfId="0" applyNumberFormat="1" applyFont="1" applyFill="1" applyBorder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mruColors>
      <color rgb="FFBDE9D3"/>
      <color rgb="FFFFE7E7"/>
      <color rgb="FFFFFF99"/>
      <color rgb="FFFFF7F7"/>
      <color rgb="FFFFFFE7"/>
      <color rgb="FFFFFFCC"/>
      <color rgb="FF00FF00"/>
      <color rgb="FFFFFFAF"/>
      <color rgb="FF0000FF"/>
      <color rgb="FF54C5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GZ887"/>
  <sheetViews>
    <sheetView tabSelected="1" zoomScale="80" zoomScaleNormal="80" zoomScaleSheetLayoutView="90" workbookViewId="0">
      <pane xSplit="3" topLeftCell="E1" activePane="topRight" state="frozen"/>
      <selection pane="topRight" activeCell="E1" sqref="E1"/>
    </sheetView>
  </sheetViews>
  <sheetFormatPr defaultColWidth="11.5703125" defaultRowHeight="15" outlineLevelRow="2" outlineLevelCol="1" x14ac:dyDescent="0.2"/>
  <cols>
    <col min="1" max="1" width="2.28515625" style="205" customWidth="1"/>
    <col min="2" max="2" width="8.5703125" style="12" customWidth="1"/>
    <col min="3" max="3" width="46.85546875" style="15" customWidth="1"/>
    <col min="4" max="4" width="4.5703125" style="15" hidden="1" customWidth="1"/>
    <col min="5" max="5" width="16.42578125" style="16" customWidth="1"/>
    <col min="6" max="6" width="18.5703125" style="16" hidden="1" customWidth="1" outlineLevel="1"/>
    <col min="7" max="7" width="18.5703125" style="16" hidden="1" customWidth="1" outlineLevel="1" collapsed="1"/>
    <col min="8" max="8" width="18.5703125" style="16" hidden="1" customWidth="1" outlineLevel="1"/>
    <col min="9" max="9" width="18.5703125" style="16" hidden="1" customWidth="1" outlineLevel="1" collapsed="1"/>
    <col min="10" max="12" width="18.5703125" style="16" hidden="1" customWidth="1" outlineLevel="1"/>
    <col min="13" max="13" width="18.5703125" style="16" hidden="1" customWidth="1" outlineLevel="1" collapsed="1"/>
    <col min="14" max="16" width="18.5703125" style="16" hidden="1" customWidth="1" outlineLevel="1"/>
    <col min="17" max="17" width="18.5703125" style="16" customWidth="1" collapsed="1"/>
    <col min="18" max="18" width="2.7109375" style="33" customWidth="1"/>
    <col min="19" max="19" width="2.5703125" style="14" customWidth="1"/>
    <col min="20" max="20" width="37.5703125" style="14" customWidth="1"/>
    <col min="21" max="21" width="16" style="16" customWidth="1"/>
    <col min="22" max="22" width="18.85546875" style="16" hidden="1" customWidth="1" outlineLevel="1"/>
    <col min="23" max="23" width="18.85546875" style="16" hidden="1" customWidth="1" outlineLevel="1" collapsed="1"/>
    <col min="24" max="24" width="18.85546875" style="16" hidden="1" customWidth="1" outlineLevel="1"/>
    <col min="25" max="25" width="21.28515625" style="16" hidden="1" customWidth="1" outlineLevel="1" collapsed="1"/>
    <col min="26" max="26" width="18.85546875" style="16" hidden="1" customWidth="1" outlineLevel="1" collapsed="1"/>
    <col min="27" max="27" width="21.28515625" style="16" hidden="1" customWidth="1" outlineLevel="1"/>
    <col min="28" max="28" width="18.85546875" style="16" hidden="1" customWidth="1" outlineLevel="1" collapsed="1"/>
    <col min="29" max="29" width="21.28515625" style="16" hidden="1" customWidth="1" outlineLevel="1" collapsed="1"/>
    <col min="30" max="30" width="18.85546875" style="16" hidden="1" customWidth="1" outlineLevel="1" collapsed="1"/>
    <col min="31" max="31" width="17.85546875" style="16" hidden="1" customWidth="1" outlineLevel="1"/>
    <col min="32" max="32" width="18.85546875" style="16" hidden="1" customWidth="1" outlineLevel="1" collapsed="1"/>
    <col min="33" max="33" width="17.85546875" style="16" customWidth="1" collapsed="1"/>
    <col min="34" max="34" width="2.85546875" style="14" customWidth="1"/>
    <col min="35" max="35" width="3.85546875" style="14" customWidth="1"/>
    <col min="36" max="36" width="14" style="14" customWidth="1"/>
    <col min="37" max="37" width="1.85546875" style="14" customWidth="1"/>
    <col min="38" max="38" width="22.7109375" style="14" customWidth="1"/>
    <col min="39" max="39" width="13.5703125" style="14" customWidth="1"/>
    <col min="40" max="208" width="11.5703125" style="14"/>
    <col min="209" max="16384" width="11.5703125" style="205"/>
  </cols>
  <sheetData>
    <row r="1" spans="1:33" ht="21" customHeight="1" x14ac:dyDescent="0.2">
      <c r="C1" s="2"/>
      <c r="D1" s="2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49"/>
      <c r="U1" s="14"/>
      <c r="V1" s="14"/>
      <c r="W1" s="226" t="s">
        <v>129</v>
      </c>
      <c r="X1" s="14"/>
      <c r="Y1" s="226" t="s">
        <v>129</v>
      </c>
      <c r="Z1" s="14"/>
      <c r="AA1" s="226" t="s">
        <v>129</v>
      </c>
      <c r="AB1" s="14"/>
      <c r="AC1" s="226"/>
      <c r="AD1" s="14"/>
      <c r="AE1" s="226"/>
      <c r="AF1" s="14"/>
      <c r="AG1" s="226" t="s">
        <v>129</v>
      </c>
    </row>
    <row r="2" spans="1:33" ht="18" customHeight="1" x14ac:dyDescent="0.2">
      <c r="E2" s="225"/>
      <c r="U2" s="225"/>
      <c r="W2" s="203" t="s">
        <v>154</v>
      </c>
      <c r="Y2" s="203" t="s">
        <v>154</v>
      </c>
      <c r="AA2" s="203" t="s">
        <v>154</v>
      </c>
      <c r="AC2" s="203"/>
      <c r="AE2" s="203"/>
      <c r="AG2" s="203" t="s">
        <v>154</v>
      </c>
    </row>
    <row r="3" spans="1:33" ht="36.75" customHeight="1" x14ac:dyDescent="0.2">
      <c r="B3" s="352" t="s">
        <v>67</v>
      </c>
      <c r="C3" s="352"/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352"/>
      <c r="T3" s="352"/>
      <c r="U3" s="352"/>
      <c r="V3" s="352"/>
      <c r="W3" s="352"/>
      <c r="X3" s="352"/>
      <c r="Y3" s="352"/>
      <c r="Z3" s="352"/>
      <c r="AA3" s="352"/>
      <c r="AB3" s="352"/>
      <c r="AC3" s="352"/>
      <c r="AD3" s="352"/>
      <c r="AE3" s="352"/>
      <c r="AF3" s="352"/>
      <c r="AG3" s="352"/>
    </row>
    <row r="4" spans="1:33" ht="14.25" customHeight="1" x14ac:dyDescent="0.2">
      <c r="V4" s="161"/>
      <c r="W4" s="161" t="s">
        <v>24</v>
      </c>
      <c r="X4" s="161"/>
      <c r="Y4" s="139"/>
      <c r="Z4" s="161"/>
      <c r="AA4" s="139"/>
      <c r="AB4" s="161"/>
      <c r="AC4" s="139"/>
      <c r="AD4" s="161"/>
      <c r="AE4" s="139"/>
      <c r="AF4" s="161"/>
      <c r="AG4" s="139"/>
    </row>
    <row r="5" spans="1:33" s="3" customFormat="1" ht="30" hidden="1" customHeight="1" outlineLevel="1" x14ac:dyDescent="0.2">
      <c r="B5" s="221" t="s">
        <v>123</v>
      </c>
      <c r="C5" s="351" t="s">
        <v>66</v>
      </c>
      <c r="D5" s="351"/>
      <c r="E5" s="351"/>
      <c r="F5" s="351"/>
      <c r="G5" s="351"/>
      <c r="H5" s="351"/>
      <c r="I5" s="351"/>
      <c r="J5" s="351"/>
      <c r="K5" s="351"/>
      <c r="L5" s="351"/>
      <c r="M5" s="351"/>
      <c r="N5" s="351"/>
      <c r="O5" s="351"/>
      <c r="P5" s="351"/>
      <c r="Q5" s="351"/>
      <c r="R5" s="351"/>
      <c r="S5" s="351"/>
      <c r="T5" s="351"/>
      <c r="U5" s="351"/>
      <c r="V5" s="351"/>
      <c r="W5" s="351"/>
      <c r="X5" s="351"/>
      <c r="Y5" s="351"/>
      <c r="Z5" s="248"/>
      <c r="AA5" s="229"/>
      <c r="AB5" s="248"/>
      <c r="AC5" s="229"/>
      <c r="AD5" s="248"/>
      <c r="AE5" s="229"/>
      <c r="AF5" s="248"/>
      <c r="AG5" s="229"/>
    </row>
    <row r="6" spans="1:33" ht="40.5" hidden="1" customHeight="1" outlineLevel="1" x14ac:dyDescent="0.2">
      <c r="B6" s="100" t="s">
        <v>0</v>
      </c>
      <c r="C6" s="26"/>
      <c r="D6" s="101"/>
      <c r="E6" s="36" t="s">
        <v>130</v>
      </c>
      <c r="F6" s="36" t="s">
        <v>126</v>
      </c>
      <c r="G6" s="36" t="s">
        <v>133</v>
      </c>
      <c r="H6" s="36" t="s">
        <v>128</v>
      </c>
      <c r="I6" s="36" t="s">
        <v>127</v>
      </c>
      <c r="J6" s="36" t="s">
        <v>134</v>
      </c>
      <c r="K6" s="36" t="s">
        <v>127</v>
      </c>
      <c r="L6" s="36" t="s">
        <v>139</v>
      </c>
      <c r="M6" s="36" t="s">
        <v>148</v>
      </c>
      <c r="N6" s="36" t="s">
        <v>147</v>
      </c>
      <c r="O6" s="36" t="s">
        <v>152</v>
      </c>
      <c r="P6" s="36" t="s">
        <v>151</v>
      </c>
      <c r="Q6" s="36" t="s">
        <v>127</v>
      </c>
      <c r="R6" s="51"/>
      <c r="S6" s="57" t="s">
        <v>1</v>
      </c>
      <c r="T6" s="102"/>
      <c r="U6" s="36" t="s">
        <v>130</v>
      </c>
      <c r="V6" s="36" t="s">
        <v>126</v>
      </c>
      <c r="W6" s="36" t="s">
        <v>133</v>
      </c>
      <c r="X6" s="36" t="s">
        <v>128</v>
      </c>
      <c r="Y6" s="36" t="s">
        <v>127</v>
      </c>
      <c r="Z6" s="1" t="s">
        <v>134</v>
      </c>
      <c r="AA6" s="1" t="s">
        <v>127</v>
      </c>
      <c r="AB6" s="1" t="s">
        <v>139</v>
      </c>
      <c r="AC6" s="1" t="s">
        <v>148</v>
      </c>
      <c r="AD6" s="1" t="s">
        <v>147</v>
      </c>
      <c r="AE6" s="1" t="s">
        <v>153</v>
      </c>
      <c r="AF6" s="1" t="s">
        <v>151</v>
      </c>
      <c r="AG6" s="1" t="s">
        <v>127</v>
      </c>
    </row>
    <row r="7" spans="1:33" ht="19.5" hidden="1" customHeight="1" outlineLevel="1" x14ac:dyDescent="0.2">
      <c r="B7" s="140"/>
      <c r="C7" s="141" t="s">
        <v>2</v>
      </c>
      <c r="D7" s="142"/>
      <c r="E7" s="143">
        <f t="shared" ref="E7:I7" si="0">+E8+E9+E10+E11</f>
        <v>0</v>
      </c>
      <c r="F7" s="143">
        <f t="shared" si="0"/>
        <v>0</v>
      </c>
      <c r="G7" s="143">
        <f t="shared" si="0"/>
        <v>0</v>
      </c>
      <c r="H7" s="143">
        <f t="shared" si="0"/>
        <v>0</v>
      </c>
      <c r="I7" s="143">
        <f t="shared" si="0"/>
        <v>0</v>
      </c>
      <c r="J7" s="143">
        <f t="shared" ref="J7:K7" si="1">+J8+J9+J10+J11</f>
        <v>0</v>
      </c>
      <c r="K7" s="143">
        <f t="shared" si="1"/>
        <v>0</v>
      </c>
      <c r="L7" s="143">
        <f t="shared" ref="L7:M7" si="2">+L8+L9+L10+L11</f>
        <v>0</v>
      </c>
      <c r="M7" s="143">
        <f t="shared" si="2"/>
        <v>0</v>
      </c>
      <c r="N7" s="143">
        <f t="shared" ref="N7:O7" si="3">+N8+N9+N10+N11</f>
        <v>0</v>
      </c>
      <c r="O7" s="143">
        <f t="shared" si="3"/>
        <v>0</v>
      </c>
      <c r="P7" s="143">
        <f t="shared" ref="P7:Q7" si="4">+P8+P9+P10+P11</f>
        <v>0</v>
      </c>
      <c r="Q7" s="143">
        <f t="shared" si="4"/>
        <v>0</v>
      </c>
      <c r="R7" s="46"/>
      <c r="S7" s="144" t="s">
        <v>3</v>
      </c>
      <c r="T7" s="145"/>
      <c r="U7" s="76">
        <f t="shared" ref="U7:V7" si="5">SUM(U8:U12)</f>
        <v>0</v>
      </c>
      <c r="V7" s="76">
        <f t="shared" si="5"/>
        <v>0</v>
      </c>
      <c r="W7" s="76">
        <f>+U7+V7</f>
        <v>0</v>
      </c>
      <c r="X7" s="76">
        <f t="shared" ref="X7" si="6">SUM(X8:X12)</f>
        <v>0</v>
      </c>
      <c r="Y7" s="76">
        <f>+W7+X7</f>
        <v>0</v>
      </c>
      <c r="Z7" s="76">
        <f t="shared" ref="Z7:AB7" si="7">SUM(Z8:Z12)</f>
        <v>0</v>
      </c>
      <c r="AA7" s="76">
        <f>SUM(AA8:AA12)</f>
        <v>0</v>
      </c>
      <c r="AB7" s="76">
        <f t="shared" si="7"/>
        <v>0</v>
      </c>
      <c r="AC7" s="76">
        <f>SUM(AC8:AC12)</f>
        <v>0</v>
      </c>
      <c r="AD7" s="76">
        <f t="shared" ref="AD7:AF7" si="8">SUM(AD8:AD12)</f>
        <v>0</v>
      </c>
      <c r="AE7" s="76">
        <f>SUM(AE8:AE12)</f>
        <v>0</v>
      </c>
      <c r="AF7" s="76">
        <f t="shared" si="8"/>
        <v>0</v>
      </c>
      <c r="AG7" s="76">
        <f>SUM(AG8:AG12)</f>
        <v>0</v>
      </c>
    </row>
    <row r="8" spans="1:33" ht="19.5" hidden="1" customHeight="1" outlineLevel="1" x14ac:dyDescent="0.2">
      <c r="B8" s="146"/>
      <c r="C8" s="147" t="s">
        <v>4</v>
      </c>
      <c r="D8" s="147"/>
      <c r="E8" s="148"/>
      <c r="F8" s="148">
        <v>0</v>
      </c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48"/>
      <c r="S8" s="149"/>
      <c r="T8" s="150" t="s">
        <v>6</v>
      </c>
      <c r="U8" s="151">
        <v>0</v>
      </c>
      <c r="V8" s="151">
        <v>0</v>
      </c>
      <c r="W8" s="151">
        <f t="shared" ref="W8:Y20" si="9">+U8+V8</f>
        <v>0</v>
      </c>
      <c r="X8" s="151">
        <v>0</v>
      </c>
      <c r="Y8" s="151">
        <f t="shared" si="9"/>
        <v>0</v>
      </c>
      <c r="Z8" s="151">
        <v>0</v>
      </c>
      <c r="AA8" s="151">
        <f>+Y8+Z8</f>
        <v>0</v>
      </c>
      <c r="AB8" s="151">
        <v>0</v>
      </c>
      <c r="AC8" s="151">
        <f>+AA8+AB8</f>
        <v>0</v>
      </c>
      <c r="AD8" s="151">
        <v>0</v>
      </c>
      <c r="AE8" s="151">
        <f>+AC8+AD8</f>
        <v>0</v>
      </c>
      <c r="AF8" s="151">
        <v>0</v>
      </c>
      <c r="AG8" s="151">
        <f>+AE8+AF8</f>
        <v>0</v>
      </c>
    </row>
    <row r="9" spans="1:33" ht="23.25" hidden="1" customHeight="1" outlineLevel="1" x14ac:dyDescent="0.2">
      <c r="A9" s="249"/>
      <c r="B9" s="104"/>
      <c r="C9" s="17" t="s">
        <v>5</v>
      </c>
      <c r="D9" s="18"/>
      <c r="E9" s="5"/>
      <c r="F9" s="5">
        <v>0</v>
      </c>
      <c r="G9" s="5">
        <f>+E9+F9</f>
        <v>0</v>
      </c>
      <c r="H9" s="5">
        <v>0</v>
      </c>
      <c r="I9" s="5">
        <f>+G9+H9</f>
        <v>0</v>
      </c>
      <c r="J9" s="5">
        <v>0</v>
      </c>
      <c r="K9" s="5">
        <f>+I9+J9</f>
        <v>0</v>
      </c>
      <c r="L9" s="5">
        <v>0</v>
      </c>
      <c r="M9" s="5">
        <f>+K9+L9</f>
        <v>0</v>
      </c>
      <c r="N9" s="5">
        <v>0</v>
      </c>
      <c r="O9" s="5">
        <f>+M9+N9</f>
        <v>0</v>
      </c>
      <c r="P9" s="5">
        <v>0</v>
      </c>
      <c r="Q9" s="5">
        <f>+O9+P9</f>
        <v>0</v>
      </c>
      <c r="R9" s="48"/>
      <c r="S9" s="55"/>
      <c r="T9" s="19" t="s">
        <v>8</v>
      </c>
      <c r="U9" s="82">
        <v>0</v>
      </c>
      <c r="V9" s="82">
        <v>0</v>
      </c>
      <c r="W9" s="82">
        <f t="shared" si="9"/>
        <v>0</v>
      </c>
      <c r="X9" s="82">
        <v>0</v>
      </c>
      <c r="Y9" s="82">
        <f t="shared" si="9"/>
        <v>0</v>
      </c>
      <c r="Z9" s="82">
        <v>0</v>
      </c>
      <c r="AA9" s="82">
        <f>+Y9+Z9</f>
        <v>0</v>
      </c>
      <c r="AB9" s="82">
        <v>0</v>
      </c>
      <c r="AC9" s="82">
        <f>+AA9+AB9</f>
        <v>0</v>
      </c>
      <c r="AD9" s="82">
        <v>0</v>
      </c>
      <c r="AE9" s="82">
        <f>+AC9+AD9</f>
        <v>0</v>
      </c>
      <c r="AF9" s="82">
        <v>0</v>
      </c>
      <c r="AG9" s="82">
        <f>+AE9+AF9</f>
        <v>0</v>
      </c>
    </row>
    <row r="10" spans="1:33" ht="19.5" hidden="1" customHeight="1" outlineLevel="1" x14ac:dyDescent="0.2">
      <c r="A10" s="249"/>
      <c r="B10" s="104"/>
      <c r="C10" s="17" t="s">
        <v>7</v>
      </c>
      <c r="D10" s="18"/>
      <c r="E10" s="5">
        <v>0</v>
      </c>
      <c r="F10" s="5">
        <v>0</v>
      </c>
      <c r="G10" s="5">
        <f t="shared" ref="G10:G20" si="10">+E10+F10</f>
        <v>0</v>
      </c>
      <c r="H10" s="5">
        <v>0</v>
      </c>
      <c r="I10" s="5">
        <f t="shared" ref="I10:I20" si="11">+G10+H10</f>
        <v>0</v>
      </c>
      <c r="J10" s="5">
        <v>0</v>
      </c>
      <c r="K10" s="5">
        <f t="shared" ref="K10:K20" si="12">+I10+J10</f>
        <v>0</v>
      </c>
      <c r="L10" s="5">
        <v>0</v>
      </c>
      <c r="M10" s="5">
        <f t="shared" ref="M10:M20" si="13">+K10+L10</f>
        <v>0</v>
      </c>
      <c r="N10" s="5">
        <v>0</v>
      </c>
      <c r="O10" s="5">
        <f t="shared" ref="O10:O20" si="14">+M10+N10</f>
        <v>0</v>
      </c>
      <c r="P10" s="5">
        <v>0</v>
      </c>
      <c r="Q10" s="5">
        <f t="shared" ref="Q10:Q20" si="15">+O10+P10</f>
        <v>0</v>
      </c>
      <c r="R10" s="48"/>
      <c r="S10" s="55"/>
      <c r="T10" s="20" t="s">
        <v>9</v>
      </c>
      <c r="U10" s="82">
        <v>0</v>
      </c>
      <c r="V10" s="82">
        <v>0</v>
      </c>
      <c r="W10" s="82">
        <f t="shared" si="9"/>
        <v>0</v>
      </c>
      <c r="X10" s="82">
        <v>0</v>
      </c>
      <c r="Y10" s="82">
        <f t="shared" si="9"/>
        <v>0</v>
      </c>
      <c r="Z10" s="82">
        <v>0</v>
      </c>
      <c r="AA10" s="82">
        <f>+Y10+Z10</f>
        <v>0</v>
      </c>
      <c r="AB10" s="82">
        <v>0</v>
      </c>
      <c r="AC10" s="82">
        <f>+AA10+AB10</f>
        <v>0</v>
      </c>
      <c r="AD10" s="82">
        <v>0</v>
      </c>
      <c r="AE10" s="82">
        <f>+AC10+AD10</f>
        <v>0</v>
      </c>
      <c r="AF10" s="82">
        <v>0</v>
      </c>
      <c r="AG10" s="82">
        <f>+AE10+AF10</f>
        <v>0</v>
      </c>
    </row>
    <row r="11" spans="1:33" ht="19.5" hidden="1" customHeight="1" outlineLevel="1" x14ac:dyDescent="0.2">
      <c r="A11" s="249"/>
      <c r="B11" s="104"/>
      <c r="C11" s="17" t="s">
        <v>21</v>
      </c>
      <c r="D11" s="18"/>
      <c r="E11" s="5">
        <v>0</v>
      </c>
      <c r="F11" s="5">
        <v>0</v>
      </c>
      <c r="G11" s="5">
        <f t="shared" si="10"/>
        <v>0</v>
      </c>
      <c r="H11" s="5">
        <v>0</v>
      </c>
      <c r="I11" s="5">
        <f t="shared" si="11"/>
        <v>0</v>
      </c>
      <c r="J11" s="5">
        <v>0</v>
      </c>
      <c r="K11" s="5">
        <f t="shared" si="12"/>
        <v>0</v>
      </c>
      <c r="L11" s="5">
        <v>0</v>
      </c>
      <c r="M11" s="5">
        <f t="shared" si="13"/>
        <v>0</v>
      </c>
      <c r="N11" s="5">
        <v>0</v>
      </c>
      <c r="O11" s="5">
        <f t="shared" si="14"/>
        <v>0</v>
      </c>
      <c r="P11" s="5">
        <v>0</v>
      </c>
      <c r="Q11" s="5">
        <f t="shared" si="15"/>
        <v>0</v>
      </c>
      <c r="R11" s="48"/>
      <c r="S11" s="55"/>
      <c r="T11" s="20" t="s">
        <v>11</v>
      </c>
      <c r="U11" s="82"/>
      <c r="V11" s="82">
        <v>0</v>
      </c>
      <c r="W11" s="82">
        <f t="shared" si="9"/>
        <v>0</v>
      </c>
      <c r="X11" s="82">
        <v>0</v>
      </c>
      <c r="Y11" s="82">
        <f t="shared" si="9"/>
        <v>0</v>
      </c>
      <c r="Z11" s="82">
        <v>0</v>
      </c>
      <c r="AA11" s="82">
        <f>+Y11+Z11</f>
        <v>0</v>
      </c>
      <c r="AB11" s="82">
        <v>0</v>
      </c>
      <c r="AC11" s="82">
        <f>+AA11+AB11</f>
        <v>0</v>
      </c>
      <c r="AD11" s="82">
        <v>0</v>
      </c>
      <c r="AE11" s="82">
        <f>+AC11+AD11</f>
        <v>0</v>
      </c>
      <c r="AF11" s="82">
        <v>0</v>
      </c>
      <c r="AG11" s="82">
        <f>+AE11+AF11</f>
        <v>0</v>
      </c>
    </row>
    <row r="12" spans="1:33" ht="19.5" hidden="1" customHeight="1" outlineLevel="1" x14ac:dyDescent="0.2">
      <c r="A12" s="249"/>
      <c r="B12" s="105"/>
      <c r="C12" s="21"/>
      <c r="D12" s="21"/>
      <c r="E12" s="106">
        <v>0</v>
      </c>
      <c r="F12" s="106">
        <v>0</v>
      </c>
      <c r="G12" s="5">
        <f t="shared" si="10"/>
        <v>0</v>
      </c>
      <c r="H12" s="106">
        <v>0</v>
      </c>
      <c r="I12" s="5">
        <f t="shared" si="11"/>
        <v>0</v>
      </c>
      <c r="J12" s="106">
        <v>0</v>
      </c>
      <c r="K12" s="5">
        <f t="shared" si="12"/>
        <v>0</v>
      </c>
      <c r="L12" s="106">
        <v>0</v>
      </c>
      <c r="M12" s="5">
        <f t="shared" si="13"/>
        <v>0</v>
      </c>
      <c r="N12" s="106">
        <v>0</v>
      </c>
      <c r="O12" s="5">
        <f t="shared" si="14"/>
        <v>0</v>
      </c>
      <c r="P12" s="106">
        <v>0</v>
      </c>
      <c r="Q12" s="5">
        <f t="shared" si="15"/>
        <v>0</v>
      </c>
      <c r="R12" s="52"/>
      <c r="S12" s="56"/>
      <c r="T12" s="23" t="s">
        <v>12</v>
      </c>
      <c r="U12" s="83"/>
      <c r="V12" s="83">
        <v>0</v>
      </c>
      <c r="W12" s="83">
        <f t="shared" si="9"/>
        <v>0</v>
      </c>
      <c r="X12" s="83">
        <v>0</v>
      </c>
      <c r="Y12" s="83">
        <f t="shared" si="9"/>
        <v>0</v>
      </c>
      <c r="Z12" s="83">
        <v>0</v>
      </c>
      <c r="AA12" s="83">
        <f>+Y12+Z12</f>
        <v>0</v>
      </c>
      <c r="AB12" s="83">
        <v>0</v>
      </c>
      <c r="AC12" s="83">
        <f>+AA12+AB12</f>
        <v>0</v>
      </c>
      <c r="AD12" s="83">
        <v>0</v>
      </c>
      <c r="AE12" s="83">
        <f>+AC12+AD12</f>
        <v>0</v>
      </c>
      <c r="AF12" s="83">
        <v>0</v>
      </c>
      <c r="AG12" s="83">
        <f>+AE12+AF12</f>
        <v>0</v>
      </c>
    </row>
    <row r="13" spans="1:33" ht="19.5" hidden="1" customHeight="1" outlineLevel="1" x14ac:dyDescent="0.2">
      <c r="A13" s="249"/>
      <c r="B13" s="105"/>
      <c r="C13" s="21"/>
      <c r="D13" s="21"/>
      <c r="E13" s="106">
        <v>0</v>
      </c>
      <c r="F13" s="106">
        <v>0</v>
      </c>
      <c r="G13" s="5">
        <f t="shared" si="10"/>
        <v>0</v>
      </c>
      <c r="H13" s="106">
        <v>0</v>
      </c>
      <c r="I13" s="5">
        <f t="shared" si="11"/>
        <v>0</v>
      </c>
      <c r="J13" s="106">
        <v>0</v>
      </c>
      <c r="K13" s="5">
        <f t="shared" si="12"/>
        <v>0</v>
      </c>
      <c r="L13" s="106">
        <v>0</v>
      </c>
      <c r="M13" s="5">
        <f t="shared" si="13"/>
        <v>0</v>
      </c>
      <c r="N13" s="106">
        <v>0</v>
      </c>
      <c r="O13" s="5">
        <f t="shared" si="14"/>
        <v>0</v>
      </c>
      <c r="P13" s="106">
        <v>0</v>
      </c>
      <c r="Q13" s="5">
        <f t="shared" si="15"/>
        <v>0</v>
      </c>
      <c r="R13" s="29"/>
      <c r="S13" s="144" t="s">
        <v>13</v>
      </c>
      <c r="T13" s="145"/>
      <c r="U13" s="62">
        <f t="shared" ref="U13:V13" si="16">SUM(U14:U16)</f>
        <v>0</v>
      </c>
      <c r="V13" s="62">
        <f t="shared" si="16"/>
        <v>0</v>
      </c>
      <c r="W13" s="62">
        <f t="shared" si="9"/>
        <v>0</v>
      </c>
      <c r="X13" s="62">
        <f t="shared" ref="X13" si="17">SUM(X14:X16)</f>
        <v>0</v>
      </c>
      <c r="Y13" s="62">
        <f t="shared" si="9"/>
        <v>0</v>
      </c>
      <c r="Z13" s="62">
        <f t="shared" ref="Z13:AB13" si="18">SUM(Z14:Z16)</f>
        <v>0</v>
      </c>
      <c r="AA13" s="76">
        <f>SUM(AA14:AA16)</f>
        <v>0</v>
      </c>
      <c r="AB13" s="62">
        <f t="shared" si="18"/>
        <v>0</v>
      </c>
      <c r="AC13" s="76">
        <f>SUM(AC14:AC16)</f>
        <v>0</v>
      </c>
      <c r="AD13" s="62">
        <f t="shared" ref="AD13:AF13" si="19">SUM(AD14:AD16)</f>
        <v>0</v>
      </c>
      <c r="AE13" s="76">
        <f>SUM(AE14:AE16)</f>
        <v>0</v>
      </c>
      <c r="AF13" s="62">
        <f t="shared" si="19"/>
        <v>0</v>
      </c>
      <c r="AG13" s="76">
        <f>SUM(AG14:AG16)</f>
        <v>0</v>
      </c>
    </row>
    <row r="14" spans="1:33" ht="19.5" hidden="1" customHeight="1" outlineLevel="1" x14ac:dyDescent="0.2">
      <c r="A14" s="249"/>
      <c r="B14" s="140"/>
      <c r="C14" s="141" t="s">
        <v>10</v>
      </c>
      <c r="D14" s="8"/>
      <c r="E14" s="9">
        <v>0</v>
      </c>
      <c r="F14" s="9">
        <v>0</v>
      </c>
      <c r="G14" s="9">
        <f t="shared" si="10"/>
        <v>0</v>
      </c>
      <c r="H14" s="9">
        <v>0</v>
      </c>
      <c r="I14" s="9">
        <f t="shared" si="11"/>
        <v>0</v>
      </c>
      <c r="J14" s="9">
        <v>0</v>
      </c>
      <c r="K14" s="9">
        <f t="shared" si="12"/>
        <v>0</v>
      </c>
      <c r="L14" s="9">
        <v>0</v>
      </c>
      <c r="M14" s="9">
        <f t="shared" si="13"/>
        <v>0</v>
      </c>
      <c r="N14" s="9">
        <v>0</v>
      </c>
      <c r="O14" s="9">
        <f t="shared" si="14"/>
        <v>0</v>
      </c>
      <c r="P14" s="9">
        <v>0</v>
      </c>
      <c r="Q14" s="9">
        <f t="shared" si="15"/>
        <v>0</v>
      </c>
      <c r="R14" s="46"/>
      <c r="S14" s="149"/>
      <c r="T14" s="150" t="s">
        <v>15</v>
      </c>
      <c r="U14" s="151">
        <v>0</v>
      </c>
      <c r="V14" s="151">
        <v>0</v>
      </c>
      <c r="W14" s="151">
        <f t="shared" si="9"/>
        <v>0</v>
      </c>
      <c r="X14" s="151">
        <v>0</v>
      </c>
      <c r="Y14" s="151">
        <f t="shared" si="9"/>
        <v>0</v>
      </c>
      <c r="Z14" s="151">
        <v>0</v>
      </c>
      <c r="AA14" s="151">
        <f t="shared" ref="AA14:AA19" si="20">+Y14+Z14</f>
        <v>0</v>
      </c>
      <c r="AB14" s="151">
        <v>0</v>
      </c>
      <c r="AC14" s="151">
        <f t="shared" ref="AC14:AC19" si="21">+AA14+AB14</f>
        <v>0</v>
      </c>
      <c r="AD14" s="151">
        <v>0</v>
      </c>
      <c r="AE14" s="151">
        <f t="shared" ref="AE14:AE19" si="22">+AC14+AD14</f>
        <v>0</v>
      </c>
      <c r="AF14" s="151">
        <v>0</v>
      </c>
      <c r="AG14" s="151">
        <f t="shared" ref="AG14:AG19" si="23">+AE14+AF14</f>
        <v>0</v>
      </c>
    </row>
    <row r="15" spans="1:33" ht="19.5" hidden="1" customHeight="1" outlineLevel="1" x14ac:dyDescent="0.2">
      <c r="A15" s="249"/>
      <c r="B15" s="140"/>
      <c r="C15" s="141" t="s">
        <v>23</v>
      </c>
      <c r="D15" s="8"/>
      <c r="E15" s="11">
        <v>0</v>
      </c>
      <c r="F15" s="11">
        <v>0</v>
      </c>
      <c r="G15" s="11">
        <f t="shared" si="10"/>
        <v>0</v>
      </c>
      <c r="H15" s="11">
        <v>0</v>
      </c>
      <c r="I15" s="11">
        <f t="shared" si="11"/>
        <v>0</v>
      </c>
      <c r="J15" s="11">
        <v>0</v>
      </c>
      <c r="K15" s="11">
        <f t="shared" si="12"/>
        <v>0</v>
      </c>
      <c r="L15" s="11">
        <v>0</v>
      </c>
      <c r="M15" s="11">
        <f t="shared" si="13"/>
        <v>0</v>
      </c>
      <c r="N15" s="11">
        <v>0</v>
      </c>
      <c r="O15" s="11">
        <f t="shared" si="14"/>
        <v>0</v>
      </c>
      <c r="P15" s="11">
        <v>0</v>
      </c>
      <c r="Q15" s="11">
        <f t="shared" si="15"/>
        <v>0</v>
      </c>
      <c r="R15" s="47"/>
      <c r="S15" s="55"/>
      <c r="T15" s="20" t="s">
        <v>16</v>
      </c>
      <c r="U15" s="82"/>
      <c r="V15" s="82">
        <v>0</v>
      </c>
      <c r="W15" s="82">
        <f t="shared" si="9"/>
        <v>0</v>
      </c>
      <c r="X15" s="82">
        <v>0</v>
      </c>
      <c r="Y15" s="82">
        <f t="shared" si="9"/>
        <v>0</v>
      </c>
      <c r="Z15" s="82">
        <v>0</v>
      </c>
      <c r="AA15" s="82">
        <f t="shared" si="20"/>
        <v>0</v>
      </c>
      <c r="AB15" s="82">
        <v>0</v>
      </c>
      <c r="AC15" s="82">
        <f t="shared" si="21"/>
        <v>0</v>
      </c>
      <c r="AD15" s="82">
        <v>0</v>
      </c>
      <c r="AE15" s="82">
        <f t="shared" si="22"/>
        <v>0</v>
      </c>
      <c r="AF15" s="82">
        <v>0</v>
      </c>
      <c r="AG15" s="82">
        <f t="shared" si="23"/>
        <v>0</v>
      </c>
    </row>
    <row r="16" spans="1:33" ht="19.5" hidden="1" customHeight="1" outlineLevel="1" x14ac:dyDescent="0.2">
      <c r="A16" s="249"/>
      <c r="B16" s="140"/>
      <c r="C16" s="141" t="s">
        <v>22</v>
      </c>
      <c r="D16" s="8"/>
      <c r="E16" s="60">
        <v>0</v>
      </c>
      <c r="F16" s="60">
        <v>0</v>
      </c>
      <c r="G16" s="60">
        <f t="shared" si="10"/>
        <v>0</v>
      </c>
      <c r="H16" s="60">
        <v>0</v>
      </c>
      <c r="I16" s="60">
        <f t="shared" si="11"/>
        <v>0</v>
      </c>
      <c r="J16" s="60">
        <v>0</v>
      </c>
      <c r="K16" s="60">
        <f t="shared" si="12"/>
        <v>0</v>
      </c>
      <c r="L16" s="60">
        <v>0</v>
      </c>
      <c r="M16" s="60">
        <f t="shared" si="13"/>
        <v>0</v>
      </c>
      <c r="N16" s="60">
        <v>0</v>
      </c>
      <c r="O16" s="60">
        <f t="shared" si="14"/>
        <v>0</v>
      </c>
      <c r="P16" s="60">
        <v>0</v>
      </c>
      <c r="Q16" s="60">
        <f t="shared" si="15"/>
        <v>0</v>
      </c>
      <c r="S16" s="107"/>
      <c r="T16" s="108" t="s">
        <v>17</v>
      </c>
      <c r="U16" s="84"/>
      <c r="V16" s="84">
        <v>0</v>
      </c>
      <c r="W16" s="84">
        <f t="shared" si="9"/>
        <v>0</v>
      </c>
      <c r="X16" s="84">
        <v>0</v>
      </c>
      <c r="Y16" s="84">
        <f t="shared" si="9"/>
        <v>0</v>
      </c>
      <c r="Z16" s="84">
        <v>0</v>
      </c>
      <c r="AA16" s="84">
        <f t="shared" si="20"/>
        <v>0</v>
      </c>
      <c r="AB16" s="84">
        <v>0</v>
      </c>
      <c r="AC16" s="84">
        <f t="shared" si="21"/>
        <v>0</v>
      </c>
      <c r="AD16" s="84">
        <v>0</v>
      </c>
      <c r="AE16" s="84">
        <f t="shared" si="22"/>
        <v>0</v>
      </c>
      <c r="AF16" s="84">
        <v>0</v>
      </c>
      <c r="AG16" s="84">
        <f t="shared" si="23"/>
        <v>0</v>
      </c>
    </row>
    <row r="17" spans="1:61" ht="19.5" hidden="1" customHeight="1" outlineLevel="1" x14ac:dyDescent="0.2">
      <c r="A17" s="249"/>
      <c r="B17" s="140"/>
      <c r="C17" s="141" t="s">
        <v>46</v>
      </c>
      <c r="D17" s="8"/>
      <c r="E17" s="11">
        <v>0</v>
      </c>
      <c r="F17" s="11">
        <v>0</v>
      </c>
      <c r="G17" s="11">
        <f t="shared" si="10"/>
        <v>0</v>
      </c>
      <c r="H17" s="11">
        <v>0</v>
      </c>
      <c r="I17" s="11">
        <f t="shared" si="11"/>
        <v>0</v>
      </c>
      <c r="J17" s="11">
        <v>0</v>
      </c>
      <c r="K17" s="11">
        <f t="shared" si="12"/>
        <v>0</v>
      </c>
      <c r="L17" s="11">
        <v>0</v>
      </c>
      <c r="M17" s="11">
        <f t="shared" si="13"/>
        <v>0</v>
      </c>
      <c r="N17" s="11">
        <v>0</v>
      </c>
      <c r="O17" s="11">
        <f t="shared" si="14"/>
        <v>0</v>
      </c>
      <c r="P17" s="11">
        <v>0</v>
      </c>
      <c r="Q17" s="11">
        <f t="shared" si="15"/>
        <v>0</v>
      </c>
      <c r="R17" s="47"/>
      <c r="S17" s="153" t="s">
        <v>43</v>
      </c>
      <c r="T17" s="10"/>
      <c r="U17" s="62"/>
      <c r="V17" s="62">
        <v>0</v>
      </c>
      <c r="W17" s="62">
        <f t="shared" si="9"/>
        <v>0</v>
      </c>
      <c r="X17" s="62">
        <v>0</v>
      </c>
      <c r="Y17" s="62">
        <f t="shared" si="9"/>
        <v>0</v>
      </c>
      <c r="Z17" s="62">
        <v>0</v>
      </c>
      <c r="AA17" s="62">
        <f t="shared" si="20"/>
        <v>0</v>
      </c>
      <c r="AB17" s="62">
        <v>0</v>
      </c>
      <c r="AC17" s="62">
        <f t="shared" si="21"/>
        <v>0</v>
      </c>
      <c r="AD17" s="62">
        <v>0</v>
      </c>
      <c r="AE17" s="62">
        <f t="shared" si="22"/>
        <v>0</v>
      </c>
      <c r="AF17" s="62">
        <v>0</v>
      </c>
      <c r="AG17" s="62">
        <f t="shared" si="23"/>
        <v>0</v>
      </c>
    </row>
    <row r="18" spans="1:61" ht="19.5" hidden="1" customHeight="1" outlineLevel="1" x14ac:dyDescent="0.2">
      <c r="B18" s="140"/>
      <c r="C18" s="141" t="s">
        <v>52</v>
      </c>
      <c r="D18" s="8"/>
      <c r="E18" s="60">
        <v>0</v>
      </c>
      <c r="F18" s="60">
        <v>0</v>
      </c>
      <c r="G18" s="60">
        <f t="shared" si="10"/>
        <v>0</v>
      </c>
      <c r="H18" s="60">
        <v>0</v>
      </c>
      <c r="I18" s="60">
        <f t="shared" si="11"/>
        <v>0</v>
      </c>
      <c r="J18" s="60">
        <v>0</v>
      </c>
      <c r="K18" s="60">
        <f t="shared" si="12"/>
        <v>0</v>
      </c>
      <c r="L18" s="60">
        <v>0</v>
      </c>
      <c r="M18" s="60">
        <f t="shared" si="13"/>
        <v>0</v>
      </c>
      <c r="N18" s="60">
        <v>0</v>
      </c>
      <c r="O18" s="60">
        <f t="shared" si="14"/>
        <v>0</v>
      </c>
      <c r="P18" s="60">
        <v>0</v>
      </c>
      <c r="Q18" s="60">
        <f t="shared" si="15"/>
        <v>0</v>
      </c>
      <c r="R18" s="29"/>
      <c r="S18" s="57" t="s">
        <v>38</v>
      </c>
      <c r="T18" s="28"/>
      <c r="U18" s="62"/>
      <c r="V18" s="62">
        <v>0</v>
      </c>
      <c r="W18" s="62">
        <f t="shared" si="9"/>
        <v>0</v>
      </c>
      <c r="X18" s="62">
        <v>0</v>
      </c>
      <c r="Y18" s="62">
        <f t="shared" si="9"/>
        <v>0</v>
      </c>
      <c r="Z18" s="62">
        <v>0</v>
      </c>
      <c r="AA18" s="62">
        <f t="shared" si="20"/>
        <v>0</v>
      </c>
      <c r="AB18" s="62">
        <v>0</v>
      </c>
      <c r="AC18" s="62">
        <f t="shared" si="21"/>
        <v>0</v>
      </c>
      <c r="AD18" s="62">
        <v>0</v>
      </c>
      <c r="AE18" s="62">
        <f t="shared" si="22"/>
        <v>0</v>
      </c>
      <c r="AF18" s="62">
        <v>0</v>
      </c>
      <c r="AG18" s="62">
        <f t="shared" si="23"/>
        <v>0</v>
      </c>
    </row>
    <row r="19" spans="1:61" ht="19.5" hidden="1" customHeight="1" outlineLevel="1" thickBot="1" x14ac:dyDescent="0.25">
      <c r="B19" s="109"/>
      <c r="C19" s="37" t="s">
        <v>149</v>
      </c>
      <c r="D19" s="37"/>
      <c r="E19" s="61">
        <v>0</v>
      </c>
      <c r="F19" s="61">
        <v>0</v>
      </c>
      <c r="G19" s="61">
        <f t="shared" si="10"/>
        <v>0</v>
      </c>
      <c r="H19" s="61">
        <v>0</v>
      </c>
      <c r="I19" s="61">
        <f t="shared" si="11"/>
        <v>0</v>
      </c>
      <c r="J19" s="61">
        <v>0</v>
      </c>
      <c r="K19" s="61">
        <f t="shared" si="12"/>
        <v>0</v>
      </c>
      <c r="L19" s="61">
        <v>0</v>
      </c>
      <c r="M19" s="61">
        <f t="shared" si="13"/>
        <v>0</v>
      </c>
      <c r="N19" s="61">
        <v>0</v>
      </c>
      <c r="O19" s="61">
        <f t="shared" si="14"/>
        <v>0</v>
      </c>
      <c r="P19" s="61">
        <v>0</v>
      </c>
      <c r="Q19" s="61">
        <f t="shared" si="15"/>
        <v>0</v>
      </c>
      <c r="R19" s="29"/>
      <c r="S19" s="154" t="s">
        <v>149</v>
      </c>
      <c r="T19" s="138"/>
      <c r="U19" s="93"/>
      <c r="V19" s="93">
        <v>0</v>
      </c>
      <c r="W19" s="93">
        <f t="shared" si="9"/>
        <v>0</v>
      </c>
      <c r="X19" s="93">
        <v>0</v>
      </c>
      <c r="Y19" s="93">
        <f t="shared" si="9"/>
        <v>0</v>
      </c>
      <c r="Z19" s="93">
        <v>0</v>
      </c>
      <c r="AA19" s="93">
        <f t="shared" si="20"/>
        <v>0</v>
      </c>
      <c r="AB19" s="93">
        <v>0</v>
      </c>
      <c r="AC19" s="93">
        <f t="shared" si="21"/>
        <v>0</v>
      </c>
      <c r="AD19" s="93">
        <v>0</v>
      </c>
      <c r="AE19" s="93">
        <f t="shared" si="22"/>
        <v>0</v>
      </c>
      <c r="AF19" s="93">
        <v>0</v>
      </c>
      <c r="AG19" s="93">
        <f t="shared" si="23"/>
        <v>0</v>
      </c>
    </row>
    <row r="20" spans="1:61" s="3" customFormat="1" ht="19.5" hidden="1" customHeight="1" outlineLevel="1" thickBot="1" x14ac:dyDescent="0.25">
      <c r="B20" s="155" t="s">
        <v>14</v>
      </c>
      <c r="C20" s="141"/>
      <c r="D20" s="8"/>
      <c r="E20" s="11">
        <f t="shared" ref="E20:F20" si="24">SUM(E14:E19)+E7</f>
        <v>0</v>
      </c>
      <c r="F20" s="11">
        <f t="shared" si="24"/>
        <v>0</v>
      </c>
      <c r="G20" s="11">
        <f t="shared" si="10"/>
        <v>0</v>
      </c>
      <c r="H20" s="11">
        <f t="shared" ref="H20:J20" si="25">SUM(H14:H19)+H7</f>
        <v>0</v>
      </c>
      <c r="I20" s="11">
        <f t="shared" si="11"/>
        <v>0</v>
      </c>
      <c r="J20" s="11">
        <f t="shared" si="25"/>
        <v>0</v>
      </c>
      <c r="K20" s="11">
        <f t="shared" si="12"/>
        <v>0</v>
      </c>
      <c r="L20" s="11">
        <f t="shared" ref="L20:N20" si="26">SUM(L14:L19)+L7</f>
        <v>0</v>
      </c>
      <c r="M20" s="11">
        <f t="shared" si="13"/>
        <v>0</v>
      </c>
      <c r="N20" s="11">
        <f t="shared" si="26"/>
        <v>0</v>
      </c>
      <c r="O20" s="11">
        <f t="shared" si="14"/>
        <v>0</v>
      </c>
      <c r="P20" s="11">
        <f t="shared" ref="P20" si="27">SUM(P14:P19)+P7</f>
        <v>0</v>
      </c>
      <c r="Q20" s="11">
        <f t="shared" si="15"/>
        <v>0</v>
      </c>
      <c r="R20" s="69"/>
      <c r="S20" s="156" t="s">
        <v>18</v>
      </c>
      <c r="T20" s="186"/>
      <c r="U20" s="62">
        <f t="shared" ref="U20:V20" si="28">+U18+U13+U7+U17+U19</f>
        <v>0</v>
      </c>
      <c r="V20" s="62">
        <f t="shared" si="28"/>
        <v>0</v>
      </c>
      <c r="W20" s="62">
        <f t="shared" si="9"/>
        <v>0</v>
      </c>
      <c r="X20" s="62">
        <f t="shared" ref="X20" si="29">+X18+X13+X7+X17+X19</f>
        <v>0</v>
      </c>
      <c r="Y20" s="62">
        <f t="shared" si="9"/>
        <v>0</v>
      </c>
      <c r="Z20" s="62">
        <f t="shared" ref="Z20:AB20" si="30">+Z18+Z13+Z7+Z17+Z19</f>
        <v>0</v>
      </c>
      <c r="AA20" s="62">
        <f>+AA19+AA18+AA17+AA13+AA7</f>
        <v>0</v>
      </c>
      <c r="AB20" s="62">
        <f t="shared" si="30"/>
        <v>0</v>
      </c>
      <c r="AC20" s="62">
        <f>+AC19+AC18+AC17+AC13+AC7</f>
        <v>0</v>
      </c>
      <c r="AD20" s="62">
        <f t="shared" ref="AD20:AF20" si="31">+AD18+AD13+AD7+AD17+AD19</f>
        <v>0</v>
      </c>
      <c r="AE20" s="62">
        <f>+AE19+AE18+AE17+AE13+AE7</f>
        <v>0</v>
      </c>
      <c r="AF20" s="62">
        <f t="shared" si="31"/>
        <v>0</v>
      </c>
      <c r="AG20" s="62">
        <f>+AG19+AG18+AG17+AG13+AG7</f>
        <v>0</v>
      </c>
      <c r="AH20" s="14"/>
      <c r="AJ20" s="250">
        <f>+AE20-O20</f>
        <v>0</v>
      </c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</row>
    <row r="21" spans="1:61" s="3" customFormat="1" ht="25.5" hidden="1" customHeight="1" outlineLevel="1" x14ac:dyDescent="0.2">
      <c r="A21" s="164"/>
      <c r="B21" s="221" t="s">
        <v>123</v>
      </c>
      <c r="C21" s="128" t="s">
        <v>47</v>
      </c>
      <c r="D21" s="129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9"/>
      <c r="T21" s="185"/>
      <c r="U21" s="185"/>
      <c r="V21" s="185"/>
      <c r="W21" s="185"/>
      <c r="X21" s="185"/>
      <c r="Y21" s="185"/>
      <c r="Z21" s="185"/>
      <c r="AA21" s="185"/>
      <c r="AB21" s="185"/>
      <c r="AC21" s="185"/>
      <c r="AD21" s="185"/>
      <c r="AE21" s="185"/>
      <c r="AF21" s="185"/>
      <c r="AG21" s="185"/>
    </row>
    <row r="22" spans="1:61" ht="40.5" hidden="1" customHeight="1" outlineLevel="1" x14ac:dyDescent="0.2">
      <c r="A22" s="251"/>
      <c r="B22" s="100" t="s">
        <v>0</v>
      </c>
      <c r="C22" s="26"/>
      <c r="D22" s="101"/>
      <c r="E22" s="36" t="str">
        <f t="shared" ref="E22:Q22" si="32">+E$6</f>
        <v>Eredeti előirányzat
2024. év</v>
      </c>
      <c r="F22" s="36" t="str">
        <f t="shared" si="32"/>
        <v>1 Módosítás</v>
      </c>
      <c r="G22" s="36" t="str">
        <f t="shared" si="32"/>
        <v>Módosított előirányzat 1
2024. év</v>
      </c>
      <c r="H22" s="36" t="str">
        <f t="shared" si="32"/>
        <v>2 Módosítás</v>
      </c>
      <c r="I22" s="36" t="str">
        <f t="shared" si="32"/>
        <v>Módosított előirányzat</v>
      </c>
      <c r="J22" s="36" t="str">
        <f t="shared" si="32"/>
        <v>3 Módosítás</v>
      </c>
      <c r="K22" s="36" t="str">
        <f t="shared" si="32"/>
        <v>Módosított előirányzat</v>
      </c>
      <c r="L22" s="36" t="str">
        <f t="shared" si="32"/>
        <v>4 Módosítás</v>
      </c>
      <c r="M22" s="36" t="str">
        <f t="shared" si="32"/>
        <v>4. Módosított előirányzat</v>
      </c>
      <c r="N22" s="36" t="str">
        <f t="shared" si="32"/>
        <v>5 Módosítás</v>
      </c>
      <c r="O22" s="36" t="str">
        <f t="shared" si="32"/>
        <v>Módosított előirányzat 5.</v>
      </c>
      <c r="P22" s="36" t="str">
        <f t="shared" si="32"/>
        <v>6 Módosítás</v>
      </c>
      <c r="Q22" s="36" t="str">
        <f t="shared" si="32"/>
        <v>Módosított előirányzat</v>
      </c>
      <c r="R22" s="51"/>
      <c r="S22" s="57" t="s">
        <v>1</v>
      </c>
      <c r="T22" s="102"/>
      <c r="U22" s="36" t="str">
        <f t="shared" ref="U22:AG22" si="33">+U$6</f>
        <v>Eredeti előirányzat
2024. év</v>
      </c>
      <c r="V22" s="36" t="str">
        <f t="shared" si="33"/>
        <v>1 Módosítás</v>
      </c>
      <c r="W22" s="36" t="str">
        <f t="shared" si="33"/>
        <v>Módosított előirányzat 1
2024. év</v>
      </c>
      <c r="X22" s="36" t="str">
        <f t="shared" si="33"/>
        <v>2 Módosítás</v>
      </c>
      <c r="Y22" s="36" t="str">
        <f t="shared" si="33"/>
        <v>Módosított előirányzat</v>
      </c>
      <c r="Z22" s="36" t="str">
        <f t="shared" si="33"/>
        <v>3 Módosítás</v>
      </c>
      <c r="AA22" s="36" t="str">
        <f t="shared" si="33"/>
        <v>Módosított előirányzat</v>
      </c>
      <c r="AB22" s="36" t="str">
        <f t="shared" si="33"/>
        <v>4 Módosítás</v>
      </c>
      <c r="AC22" s="36" t="str">
        <f t="shared" si="33"/>
        <v>4. Módosított előirányzat</v>
      </c>
      <c r="AD22" s="36" t="str">
        <f t="shared" si="33"/>
        <v>5 Módosítás</v>
      </c>
      <c r="AE22" s="36" t="str">
        <f t="shared" si="33"/>
        <v>Módosított előirányzat 5</v>
      </c>
      <c r="AF22" s="36" t="str">
        <f t="shared" si="33"/>
        <v>6 Módosítás</v>
      </c>
      <c r="AG22" s="36" t="str">
        <f t="shared" si="33"/>
        <v>Módosított előirányzat</v>
      </c>
    </row>
    <row r="23" spans="1:61" ht="19.5" hidden="1" customHeight="1" outlineLevel="1" x14ac:dyDescent="0.2">
      <c r="A23" s="164"/>
      <c r="B23" s="140"/>
      <c r="C23" s="141" t="s">
        <v>2</v>
      </c>
      <c r="D23" s="142"/>
      <c r="E23" s="143">
        <f t="shared" ref="E23:I23" si="34">+E24+E25+E26+E27</f>
        <v>0</v>
      </c>
      <c r="F23" s="143">
        <f t="shared" si="34"/>
        <v>0</v>
      </c>
      <c r="G23" s="143">
        <f t="shared" si="34"/>
        <v>0</v>
      </c>
      <c r="H23" s="143">
        <f t="shared" si="34"/>
        <v>0</v>
      </c>
      <c r="I23" s="143">
        <f t="shared" si="34"/>
        <v>0</v>
      </c>
      <c r="J23" s="143">
        <f t="shared" ref="J23:K23" si="35">+J24+J25+J26+J27</f>
        <v>0</v>
      </c>
      <c r="K23" s="143">
        <f t="shared" si="35"/>
        <v>0</v>
      </c>
      <c r="L23" s="143">
        <f t="shared" ref="L23:M23" si="36">+L24+L25+L26+L27</f>
        <v>0</v>
      </c>
      <c r="M23" s="143">
        <f t="shared" si="36"/>
        <v>0</v>
      </c>
      <c r="N23" s="143">
        <f t="shared" ref="N23:O23" si="37">+N24+N25+N26+N27</f>
        <v>0</v>
      </c>
      <c r="O23" s="143">
        <f t="shared" si="37"/>
        <v>0</v>
      </c>
      <c r="P23" s="143">
        <f t="shared" ref="P23:Q23" si="38">+P24+P25+P26+P27</f>
        <v>0</v>
      </c>
      <c r="Q23" s="143">
        <f t="shared" si="38"/>
        <v>0</v>
      </c>
      <c r="R23" s="46"/>
      <c r="S23" s="144" t="s">
        <v>3</v>
      </c>
      <c r="T23" s="145"/>
      <c r="U23" s="76">
        <f t="shared" ref="U23:Y23" si="39">SUM(U24:U28)</f>
        <v>0</v>
      </c>
      <c r="V23" s="76">
        <f t="shared" si="39"/>
        <v>0</v>
      </c>
      <c r="W23" s="76">
        <f t="shared" si="39"/>
        <v>0</v>
      </c>
      <c r="X23" s="76">
        <f t="shared" si="39"/>
        <v>0</v>
      </c>
      <c r="Y23" s="76">
        <f t="shared" si="39"/>
        <v>0</v>
      </c>
      <c r="Z23" s="76">
        <f t="shared" ref="Z23:AB23" si="40">SUM(Z24:Z28)</f>
        <v>0</v>
      </c>
      <c r="AA23" s="76">
        <f>SUM(AA24:AA28)</f>
        <v>0</v>
      </c>
      <c r="AB23" s="76">
        <f t="shared" si="40"/>
        <v>0</v>
      </c>
      <c r="AC23" s="76">
        <f>SUM(AC24:AC28)</f>
        <v>0</v>
      </c>
      <c r="AD23" s="76">
        <f t="shared" ref="AD23:AF23" si="41">SUM(AD24:AD28)</f>
        <v>0</v>
      </c>
      <c r="AE23" s="76">
        <f>SUM(AE24:AE28)</f>
        <v>0</v>
      </c>
      <c r="AF23" s="76">
        <f t="shared" si="41"/>
        <v>0</v>
      </c>
      <c r="AG23" s="76">
        <f>SUM(AG24:AG28)</f>
        <v>0</v>
      </c>
    </row>
    <row r="24" spans="1:61" ht="19.5" hidden="1" customHeight="1" outlineLevel="1" x14ac:dyDescent="0.2">
      <c r="A24" s="251"/>
      <c r="B24" s="146"/>
      <c r="C24" s="147" t="s">
        <v>4</v>
      </c>
      <c r="D24" s="147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48"/>
      <c r="S24" s="149"/>
      <c r="T24" s="150" t="s">
        <v>6</v>
      </c>
      <c r="U24" s="151">
        <v>0</v>
      </c>
      <c r="V24" s="151">
        <v>0</v>
      </c>
      <c r="W24" s="151">
        <v>0</v>
      </c>
      <c r="X24" s="151">
        <v>0</v>
      </c>
      <c r="Y24" s="151">
        <v>0</v>
      </c>
      <c r="Z24" s="151">
        <v>0</v>
      </c>
      <c r="AA24" s="151">
        <f>+Y24+Z24</f>
        <v>0</v>
      </c>
      <c r="AB24" s="151">
        <v>0</v>
      </c>
      <c r="AC24" s="151">
        <f>+AA24+AB24</f>
        <v>0</v>
      </c>
      <c r="AD24" s="151">
        <v>0</v>
      </c>
      <c r="AE24" s="151">
        <f>+AC24+AD24</f>
        <v>0</v>
      </c>
      <c r="AF24" s="151">
        <v>0</v>
      </c>
      <c r="AG24" s="151">
        <f>+AE24+AF24</f>
        <v>0</v>
      </c>
    </row>
    <row r="25" spans="1:61" ht="23.25" hidden="1" customHeight="1" outlineLevel="1" x14ac:dyDescent="0.2">
      <c r="A25" s="164"/>
      <c r="B25" s="104"/>
      <c r="C25" s="17" t="s">
        <v>5</v>
      </c>
      <c r="D25" s="18"/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48"/>
      <c r="S25" s="55"/>
      <c r="T25" s="19" t="s">
        <v>8</v>
      </c>
      <c r="U25" s="82">
        <v>0</v>
      </c>
      <c r="V25" s="82">
        <v>0</v>
      </c>
      <c r="W25" s="82">
        <v>0</v>
      </c>
      <c r="X25" s="82">
        <v>0</v>
      </c>
      <c r="Y25" s="82">
        <v>0</v>
      </c>
      <c r="Z25" s="82">
        <v>0</v>
      </c>
      <c r="AA25" s="82">
        <f>+Y25+Z25</f>
        <v>0</v>
      </c>
      <c r="AB25" s="82">
        <v>0</v>
      </c>
      <c r="AC25" s="82">
        <f>+AA25+AB25</f>
        <v>0</v>
      </c>
      <c r="AD25" s="82">
        <v>0</v>
      </c>
      <c r="AE25" s="82">
        <f>+AC25+AD25</f>
        <v>0</v>
      </c>
      <c r="AF25" s="82">
        <v>0</v>
      </c>
      <c r="AG25" s="82">
        <f>+AE25+AF25</f>
        <v>0</v>
      </c>
    </row>
    <row r="26" spans="1:61" ht="19.5" hidden="1" customHeight="1" outlineLevel="1" x14ac:dyDescent="0.2">
      <c r="A26" s="251"/>
      <c r="B26" s="104"/>
      <c r="C26" s="17" t="s">
        <v>7</v>
      </c>
      <c r="D26" s="18"/>
      <c r="E26" s="5"/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48"/>
      <c r="S26" s="55"/>
      <c r="T26" s="20" t="s">
        <v>9</v>
      </c>
      <c r="U26" s="82">
        <v>0</v>
      </c>
      <c r="V26" s="82">
        <v>0</v>
      </c>
      <c r="W26" s="82">
        <v>0</v>
      </c>
      <c r="X26" s="82">
        <v>0</v>
      </c>
      <c r="Y26" s="82">
        <v>0</v>
      </c>
      <c r="Z26" s="82">
        <v>0</v>
      </c>
      <c r="AA26" s="82">
        <f>+Y26+Z26</f>
        <v>0</v>
      </c>
      <c r="AB26" s="82">
        <v>0</v>
      </c>
      <c r="AC26" s="82">
        <f>+AA26+AB26</f>
        <v>0</v>
      </c>
      <c r="AD26" s="82">
        <v>0</v>
      </c>
      <c r="AE26" s="82">
        <f>+AC26+AD26</f>
        <v>0</v>
      </c>
      <c r="AF26" s="82">
        <v>0</v>
      </c>
      <c r="AG26" s="82">
        <f>+AE26+AF26</f>
        <v>0</v>
      </c>
    </row>
    <row r="27" spans="1:61" ht="19.5" hidden="1" customHeight="1" outlineLevel="1" x14ac:dyDescent="0.2">
      <c r="A27" s="164"/>
      <c r="B27" s="104"/>
      <c r="C27" s="17" t="s">
        <v>21</v>
      </c>
      <c r="D27" s="18"/>
      <c r="E27" s="5"/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48"/>
      <c r="S27" s="55"/>
      <c r="T27" s="20" t="s">
        <v>11</v>
      </c>
      <c r="U27" s="82"/>
      <c r="V27" s="82">
        <v>0</v>
      </c>
      <c r="W27" s="82">
        <v>0</v>
      </c>
      <c r="X27" s="82">
        <v>0</v>
      </c>
      <c r="Y27" s="82">
        <v>0</v>
      </c>
      <c r="Z27" s="82">
        <v>0</v>
      </c>
      <c r="AA27" s="82">
        <f>+Y27+Z27</f>
        <v>0</v>
      </c>
      <c r="AB27" s="82">
        <v>0</v>
      </c>
      <c r="AC27" s="82">
        <f>+AA27+AB27</f>
        <v>0</v>
      </c>
      <c r="AD27" s="82">
        <v>0</v>
      </c>
      <c r="AE27" s="82">
        <f>+AC27+AD27</f>
        <v>0</v>
      </c>
      <c r="AF27" s="82">
        <v>0</v>
      </c>
      <c r="AG27" s="82">
        <f>+AE27+AF27</f>
        <v>0</v>
      </c>
    </row>
    <row r="28" spans="1:61" ht="19.5" hidden="1" customHeight="1" outlineLevel="1" x14ac:dyDescent="0.2">
      <c r="A28" s="251"/>
      <c r="B28" s="105"/>
      <c r="C28" s="21"/>
      <c r="D28" s="21"/>
      <c r="E28" s="106"/>
      <c r="F28" s="106">
        <v>0</v>
      </c>
      <c r="G28" s="106">
        <v>0</v>
      </c>
      <c r="H28" s="106">
        <v>0</v>
      </c>
      <c r="I28" s="106">
        <v>0</v>
      </c>
      <c r="J28" s="106">
        <v>0</v>
      </c>
      <c r="K28" s="106">
        <v>0</v>
      </c>
      <c r="L28" s="106">
        <v>0</v>
      </c>
      <c r="M28" s="106">
        <v>0</v>
      </c>
      <c r="N28" s="106">
        <v>0</v>
      </c>
      <c r="O28" s="106">
        <v>0</v>
      </c>
      <c r="P28" s="106">
        <v>0</v>
      </c>
      <c r="Q28" s="106">
        <v>0</v>
      </c>
      <c r="R28" s="52"/>
      <c r="S28" s="56"/>
      <c r="T28" s="23" t="s">
        <v>12</v>
      </c>
      <c r="U28" s="83"/>
      <c r="V28" s="83">
        <v>0</v>
      </c>
      <c r="W28" s="83">
        <v>0</v>
      </c>
      <c r="X28" s="83">
        <v>0</v>
      </c>
      <c r="Y28" s="83">
        <v>0</v>
      </c>
      <c r="Z28" s="83">
        <v>0</v>
      </c>
      <c r="AA28" s="83">
        <f>+Y28+Z28</f>
        <v>0</v>
      </c>
      <c r="AB28" s="83">
        <v>0</v>
      </c>
      <c r="AC28" s="83">
        <f>+AA28+AB28</f>
        <v>0</v>
      </c>
      <c r="AD28" s="83">
        <v>0</v>
      </c>
      <c r="AE28" s="83">
        <f>+AC28+AD28</f>
        <v>0</v>
      </c>
      <c r="AF28" s="83">
        <v>0</v>
      </c>
      <c r="AG28" s="83">
        <f>+AE28+AF28</f>
        <v>0</v>
      </c>
    </row>
    <row r="29" spans="1:61" ht="19.5" hidden="1" customHeight="1" outlineLevel="1" x14ac:dyDescent="0.2">
      <c r="A29" s="164"/>
      <c r="B29" s="105"/>
      <c r="C29" s="21"/>
      <c r="D29" s="21"/>
      <c r="E29" s="106"/>
      <c r="F29" s="106">
        <v>0</v>
      </c>
      <c r="G29" s="106">
        <v>0</v>
      </c>
      <c r="H29" s="106">
        <v>0</v>
      </c>
      <c r="I29" s="106">
        <v>0</v>
      </c>
      <c r="J29" s="106">
        <v>0</v>
      </c>
      <c r="K29" s="106">
        <v>0</v>
      </c>
      <c r="L29" s="106">
        <v>0</v>
      </c>
      <c r="M29" s="106">
        <v>0</v>
      </c>
      <c r="N29" s="106">
        <v>0</v>
      </c>
      <c r="O29" s="106">
        <v>0</v>
      </c>
      <c r="P29" s="106">
        <v>0</v>
      </c>
      <c r="Q29" s="106">
        <v>0</v>
      </c>
      <c r="R29" s="29"/>
      <c r="S29" s="144" t="s">
        <v>13</v>
      </c>
      <c r="T29" s="145"/>
      <c r="U29" s="62">
        <f t="shared" ref="U29" si="42">SUM(U30:U32)</f>
        <v>0</v>
      </c>
      <c r="V29" s="62">
        <f t="shared" ref="V29" si="43">SUM(V30:V32)</f>
        <v>0</v>
      </c>
      <c r="W29" s="62">
        <f t="shared" ref="W29:Y29" si="44">SUM(W30:W32)</f>
        <v>0</v>
      </c>
      <c r="X29" s="62">
        <f t="shared" si="44"/>
        <v>0</v>
      </c>
      <c r="Y29" s="62">
        <f t="shared" si="44"/>
        <v>0</v>
      </c>
      <c r="Z29" s="62">
        <f t="shared" ref="Z29:AB29" si="45">SUM(Z30:Z32)</f>
        <v>0</v>
      </c>
      <c r="AA29" s="76">
        <f>SUM(AA30:AA32)</f>
        <v>0</v>
      </c>
      <c r="AB29" s="62">
        <f t="shared" si="45"/>
        <v>0</v>
      </c>
      <c r="AC29" s="76">
        <f>SUM(AC30:AC32)</f>
        <v>0</v>
      </c>
      <c r="AD29" s="62">
        <f t="shared" ref="AD29:AF29" si="46">SUM(AD30:AD32)</f>
        <v>0</v>
      </c>
      <c r="AE29" s="76">
        <f>SUM(AE30:AE32)</f>
        <v>0</v>
      </c>
      <c r="AF29" s="62">
        <f t="shared" si="46"/>
        <v>0</v>
      </c>
      <c r="AG29" s="76">
        <f>SUM(AG30:AG32)</f>
        <v>0</v>
      </c>
    </row>
    <row r="30" spans="1:61" ht="19.5" hidden="1" customHeight="1" outlineLevel="1" x14ac:dyDescent="0.2">
      <c r="A30" s="251"/>
      <c r="B30" s="140"/>
      <c r="C30" s="141" t="s">
        <v>10</v>
      </c>
      <c r="D30" s="8"/>
      <c r="E30" s="9">
        <f>149-149</f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46"/>
      <c r="S30" s="149"/>
      <c r="T30" s="150" t="s">
        <v>15</v>
      </c>
      <c r="U30" s="151"/>
      <c r="V30" s="151"/>
      <c r="W30" s="151">
        <v>0</v>
      </c>
      <c r="X30" s="151">
        <v>0</v>
      </c>
      <c r="Y30" s="151">
        <v>0</v>
      </c>
      <c r="Z30" s="151">
        <v>0</v>
      </c>
      <c r="AA30" s="151">
        <f t="shared" ref="AA30:AA35" si="47">+Y30+Z30</f>
        <v>0</v>
      </c>
      <c r="AB30" s="151">
        <v>0</v>
      </c>
      <c r="AC30" s="151">
        <f t="shared" ref="AC30:AC35" si="48">+AA30+AB30</f>
        <v>0</v>
      </c>
      <c r="AD30" s="151">
        <v>0</v>
      </c>
      <c r="AE30" s="151">
        <f t="shared" ref="AE30:AE35" si="49">+AC30+AD30</f>
        <v>0</v>
      </c>
      <c r="AF30" s="151">
        <v>0</v>
      </c>
      <c r="AG30" s="151">
        <f t="shared" ref="AG30:AG35" si="50">+AE30+AF30</f>
        <v>0</v>
      </c>
    </row>
    <row r="31" spans="1:61" ht="19.5" hidden="1" customHeight="1" outlineLevel="1" x14ac:dyDescent="0.2">
      <c r="A31" s="164"/>
      <c r="B31" s="140"/>
      <c r="C31" s="141" t="s">
        <v>23</v>
      </c>
      <c r="D31" s="8"/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47"/>
      <c r="S31" s="55"/>
      <c r="T31" s="20" t="s">
        <v>16</v>
      </c>
      <c r="U31" s="82"/>
      <c r="V31" s="82"/>
      <c r="W31" s="82">
        <v>0</v>
      </c>
      <c r="X31" s="82">
        <v>0</v>
      </c>
      <c r="Y31" s="82">
        <v>0</v>
      </c>
      <c r="Z31" s="82">
        <v>0</v>
      </c>
      <c r="AA31" s="82">
        <f t="shared" si="47"/>
        <v>0</v>
      </c>
      <c r="AB31" s="82">
        <v>0</v>
      </c>
      <c r="AC31" s="82">
        <f t="shared" si="48"/>
        <v>0</v>
      </c>
      <c r="AD31" s="82">
        <v>0</v>
      </c>
      <c r="AE31" s="82">
        <f t="shared" si="49"/>
        <v>0</v>
      </c>
      <c r="AF31" s="82">
        <v>0</v>
      </c>
      <c r="AG31" s="82">
        <f t="shared" si="50"/>
        <v>0</v>
      </c>
    </row>
    <row r="32" spans="1:61" ht="19.5" hidden="1" customHeight="1" outlineLevel="1" x14ac:dyDescent="0.2">
      <c r="A32" s="251"/>
      <c r="B32" s="140"/>
      <c r="C32" s="141" t="s">
        <v>22</v>
      </c>
      <c r="D32" s="8"/>
      <c r="E32" s="60"/>
      <c r="F32" s="60">
        <v>0</v>
      </c>
      <c r="G32" s="60">
        <v>0</v>
      </c>
      <c r="H32" s="60">
        <v>0</v>
      </c>
      <c r="I32" s="60">
        <v>0</v>
      </c>
      <c r="J32" s="60">
        <v>0</v>
      </c>
      <c r="K32" s="60">
        <v>0</v>
      </c>
      <c r="L32" s="60">
        <v>0</v>
      </c>
      <c r="M32" s="60">
        <v>0</v>
      </c>
      <c r="N32" s="60">
        <v>0</v>
      </c>
      <c r="O32" s="60">
        <v>0</v>
      </c>
      <c r="P32" s="60">
        <v>0</v>
      </c>
      <c r="Q32" s="60">
        <v>0</v>
      </c>
      <c r="S32" s="107"/>
      <c r="T32" s="108" t="s">
        <v>17</v>
      </c>
      <c r="U32" s="84"/>
      <c r="V32" s="84"/>
      <c r="W32" s="84">
        <v>0</v>
      </c>
      <c r="X32" s="84">
        <v>0</v>
      </c>
      <c r="Y32" s="84">
        <v>0</v>
      </c>
      <c r="Z32" s="84">
        <v>0</v>
      </c>
      <c r="AA32" s="84">
        <f t="shared" si="47"/>
        <v>0</v>
      </c>
      <c r="AB32" s="84">
        <v>0</v>
      </c>
      <c r="AC32" s="84">
        <f t="shared" si="48"/>
        <v>0</v>
      </c>
      <c r="AD32" s="84">
        <v>0</v>
      </c>
      <c r="AE32" s="84">
        <f t="shared" si="49"/>
        <v>0</v>
      </c>
      <c r="AF32" s="84">
        <v>0</v>
      </c>
      <c r="AG32" s="84">
        <f t="shared" si="50"/>
        <v>0</v>
      </c>
    </row>
    <row r="33" spans="1:61" ht="19.5" hidden="1" customHeight="1" outlineLevel="1" x14ac:dyDescent="0.2">
      <c r="A33" s="164"/>
      <c r="B33" s="140"/>
      <c r="C33" s="141" t="s">
        <v>46</v>
      </c>
      <c r="D33" s="8"/>
      <c r="E33" s="11"/>
      <c r="F33" s="11"/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47"/>
      <c r="S33" s="153" t="s">
        <v>43</v>
      </c>
      <c r="T33" s="10"/>
      <c r="U33" s="62"/>
      <c r="V33" s="62"/>
      <c r="W33" s="62">
        <v>0</v>
      </c>
      <c r="X33" s="62">
        <v>0</v>
      </c>
      <c r="Y33" s="62">
        <v>0</v>
      </c>
      <c r="Z33" s="62">
        <v>0</v>
      </c>
      <c r="AA33" s="62">
        <f t="shared" si="47"/>
        <v>0</v>
      </c>
      <c r="AB33" s="62">
        <v>0</v>
      </c>
      <c r="AC33" s="62">
        <f t="shared" si="48"/>
        <v>0</v>
      </c>
      <c r="AD33" s="62">
        <v>0</v>
      </c>
      <c r="AE33" s="62">
        <f t="shared" si="49"/>
        <v>0</v>
      </c>
      <c r="AF33" s="62">
        <v>0</v>
      </c>
      <c r="AG33" s="62">
        <f t="shared" si="50"/>
        <v>0</v>
      </c>
    </row>
    <row r="34" spans="1:61" ht="19.5" hidden="1" customHeight="1" outlineLevel="1" x14ac:dyDescent="0.2">
      <c r="A34" s="251"/>
      <c r="B34" s="140"/>
      <c r="C34" s="141" t="s">
        <v>52</v>
      </c>
      <c r="D34" s="8"/>
      <c r="E34" s="60"/>
      <c r="F34" s="60">
        <v>0</v>
      </c>
      <c r="G34" s="60">
        <v>0</v>
      </c>
      <c r="H34" s="60">
        <v>0</v>
      </c>
      <c r="I34" s="60">
        <v>0</v>
      </c>
      <c r="J34" s="60">
        <v>0</v>
      </c>
      <c r="K34" s="60">
        <v>0</v>
      </c>
      <c r="L34" s="60">
        <v>0</v>
      </c>
      <c r="M34" s="60">
        <v>0</v>
      </c>
      <c r="N34" s="60">
        <v>0</v>
      </c>
      <c r="O34" s="60">
        <v>0</v>
      </c>
      <c r="P34" s="60">
        <v>0</v>
      </c>
      <c r="Q34" s="60">
        <v>0</v>
      </c>
      <c r="R34" s="29"/>
      <c r="S34" s="57" t="s">
        <v>38</v>
      </c>
      <c r="T34" s="28"/>
      <c r="U34" s="62"/>
      <c r="V34" s="62"/>
      <c r="W34" s="62">
        <v>0</v>
      </c>
      <c r="X34" s="62">
        <v>0</v>
      </c>
      <c r="Y34" s="62">
        <v>0</v>
      </c>
      <c r="Z34" s="62">
        <v>0</v>
      </c>
      <c r="AA34" s="62">
        <f t="shared" si="47"/>
        <v>0</v>
      </c>
      <c r="AB34" s="62">
        <v>0</v>
      </c>
      <c r="AC34" s="62">
        <f t="shared" si="48"/>
        <v>0</v>
      </c>
      <c r="AD34" s="62">
        <v>0</v>
      </c>
      <c r="AE34" s="62">
        <f t="shared" si="49"/>
        <v>0</v>
      </c>
      <c r="AF34" s="62">
        <v>0</v>
      </c>
      <c r="AG34" s="62">
        <f t="shared" si="50"/>
        <v>0</v>
      </c>
    </row>
    <row r="35" spans="1:61" ht="19.5" hidden="1" customHeight="1" outlineLevel="1" thickBot="1" x14ac:dyDescent="0.25">
      <c r="A35" s="164"/>
      <c r="B35" s="109"/>
      <c r="C35" s="37" t="s">
        <v>149</v>
      </c>
      <c r="D35" s="37"/>
      <c r="E35" s="61"/>
      <c r="F35" s="61"/>
      <c r="G35" s="61">
        <v>0</v>
      </c>
      <c r="H35" s="61">
        <v>0</v>
      </c>
      <c r="I35" s="61">
        <v>0</v>
      </c>
      <c r="J35" s="61">
        <v>0</v>
      </c>
      <c r="K35" s="61">
        <v>0</v>
      </c>
      <c r="L35" s="61">
        <v>0</v>
      </c>
      <c r="M35" s="61">
        <v>0</v>
      </c>
      <c r="N35" s="61">
        <v>0</v>
      </c>
      <c r="O35" s="61">
        <v>0</v>
      </c>
      <c r="P35" s="61">
        <v>0</v>
      </c>
      <c r="Q35" s="61">
        <v>0</v>
      </c>
      <c r="R35" s="29"/>
      <c r="S35" s="154" t="s">
        <v>149</v>
      </c>
      <c r="T35" s="138"/>
      <c r="U35" s="93"/>
      <c r="V35" s="93"/>
      <c r="W35" s="93">
        <v>0</v>
      </c>
      <c r="X35" s="93">
        <v>0</v>
      </c>
      <c r="Y35" s="93">
        <v>0</v>
      </c>
      <c r="Z35" s="93">
        <v>0</v>
      </c>
      <c r="AA35" s="93">
        <f t="shared" si="47"/>
        <v>0</v>
      </c>
      <c r="AB35" s="93">
        <v>0</v>
      </c>
      <c r="AC35" s="93">
        <f t="shared" si="48"/>
        <v>0</v>
      </c>
      <c r="AD35" s="93">
        <v>0</v>
      </c>
      <c r="AE35" s="93">
        <f t="shared" si="49"/>
        <v>0</v>
      </c>
      <c r="AF35" s="93">
        <v>0</v>
      </c>
      <c r="AG35" s="93">
        <f t="shared" si="50"/>
        <v>0</v>
      </c>
    </row>
    <row r="36" spans="1:61" s="3" customFormat="1" ht="19.5" hidden="1" customHeight="1" outlineLevel="1" thickBot="1" x14ac:dyDescent="0.25">
      <c r="A36" s="251"/>
      <c r="B36" s="155" t="s">
        <v>14</v>
      </c>
      <c r="C36" s="141"/>
      <c r="D36" s="8"/>
      <c r="E36" s="11">
        <f t="shared" ref="E36" si="51">SUM(E30:E35)+E23</f>
        <v>0</v>
      </c>
      <c r="F36" s="11">
        <f t="shared" ref="F36" si="52">SUM(F30:F35)+F23</f>
        <v>0</v>
      </c>
      <c r="G36" s="11">
        <f t="shared" ref="G36:I36" si="53">SUM(G30:G35)+G23</f>
        <v>0</v>
      </c>
      <c r="H36" s="11">
        <f t="shared" si="53"/>
        <v>0</v>
      </c>
      <c r="I36" s="11">
        <f t="shared" si="53"/>
        <v>0</v>
      </c>
      <c r="J36" s="11">
        <f t="shared" ref="J36:K36" si="54">SUM(J30:J35)+J23</f>
        <v>0</v>
      </c>
      <c r="K36" s="11">
        <f t="shared" si="54"/>
        <v>0</v>
      </c>
      <c r="L36" s="11">
        <f t="shared" ref="L36:M36" si="55">SUM(L30:L35)+L23</f>
        <v>0</v>
      </c>
      <c r="M36" s="11">
        <f t="shared" si="55"/>
        <v>0</v>
      </c>
      <c r="N36" s="11">
        <f t="shared" ref="N36:O36" si="56">SUM(N30:N35)+N23</f>
        <v>0</v>
      </c>
      <c r="O36" s="11">
        <f t="shared" si="56"/>
        <v>0</v>
      </c>
      <c r="P36" s="11">
        <f t="shared" ref="P36:Q36" si="57">SUM(P30:P35)+P23</f>
        <v>0</v>
      </c>
      <c r="Q36" s="11">
        <f t="shared" si="57"/>
        <v>0</v>
      </c>
      <c r="R36" s="69"/>
      <c r="S36" s="156" t="s">
        <v>18</v>
      </c>
      <c r="T36" s="157"/>
      <c r="U36" s="62">
        <f t="shared" ref="U36:V36" si="58">+U34+U29+U23+U33+U35</f>
        <v>0</v>
      </c>
      <c r="V36" s="62">
        <f t="shared" si="58"/>
        <v>0</v>
      </c>
      <c r="W36" s="62">
        <f>+W34+W29+W23+W33+W35</f>
        <v>0</v>
      </c>
      <c r="X36" s="62">
        <f t="shared" ref="X36" si="59">+X34+X29+X23+X33+X35</f>
        <v>0</v>
      </c>
      <c r="Y36" s="62">
        <f t="shared" ref="Y36:Z36" si="60">+Y34+Y29+Y23+Y33+Y35</f>
        <v>0</v>
      </c>
      <c r="Z36" s="62">
        <f t="shared" si="60"/>
        <v>0</v>
      </c>
      <c r="AA36" s="62">
        <f>+AA35+AA34+AA33+AA29+AA23</f>
        <v>0</v>
      </c>
      <c r="AB36" s="62">
        <f t="shared" ref="AB36:AD36" si="61">+AB34+AB29+AB23+AB33+AB35</f>
        <v>0</v>
      </c>
      <c r="AC36" s="62">
        <f>+AC35+AC34+AC33+AC29+AC23</f>
        <v>0</v>
      </c>
      <c r="AD36" s="62">
        <f t="shared" si="61"/>
        <v>0</v>
      </c>
      <c r="AE36" s="62">
        <f>+AE35+AE34+AE33+AE29+AE23</f>
        <v>0</v>
      </c>
      <c r="AF36" s="62">
        <f t="shared" ref="AF36" si="62">+AF34+AF29+AF23+AF33+AF35</f>
        <v>0</v>
      </c>
      <c r="AG36" s="62">
        <f>+AG35+AG34+AG33+AG29+AG23</f>
        <v>0</v>
      </c>
      <c r="AH36" s="14"/>
      <c r="AJ36" s="250">
        <f>+AE36-O36</f>
        <v>0</v>
      </c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</row>
    <row r="37" spans="1:61" s="3" customFormat="1" ht="25.5" hidden="1" customHeight="1" outlineLevel="1" x14ac:dyDescent="0.2">
      <c r="A37" s="164"/>
      <c r="B37" s="221" t="s">
        <v>123</v>
      </c>
      <c r="C37" s="128" t="s">
        <v>61</v>
      </c>
      <c r="D37" s="129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9"/>
      <c r="T37" s="185"/>
      <c r="U37" s="185"/>
      <c r="V37" s="185"/>
      <c r="W37" s="185"/>
      <c r="X37" s="185"/>
      <c r="Y37" s="185"/>
      <c r="Z37" s="185"/>
      <c r="AA37" s="185"/>
      <c r="AB37" s="185"/>
      <c r="AC37" s="185"/>
      <c r="AD37" s="185"/>
      <c r="AE37" s="185"/>
      <c r="AF37" s="185"/>
      <c r="AG37" s="185"/>
    </row>
    <row r="38" spans="1:61" ht="40.5" hidden="1" customHeight="1" outlineLevel="1" x14ac:dyDescent="0.2">
      <c r="A38" s="251"/>
      <c r="B38" s="100" t="s">
        <v>0</v>
      </c>
      <c r="C38" s="26"/>
      <c r="D38" s="101"/>
      <c r="E38" s="36" t="str">
        <f t="shared" ref="E38:Q38" si="63">+E$6</f>
        <v>Eredeti előirányzat
2024. év</v>
      </c>
      <c r="F38" s="36" t="str">
        <f t="shared" si="63"/>
        <v>1 Módosítás</v>
      </c>
      <c r="G38" s="36" t="str">
        <f t="shared" si="63"/>
        <v>Módosított előirányzat 1
2024. év</v>
      </c>
      <c r="H38" s="36" t="str">
        <f t="shared" si="63"/>
        <v>2 Módosítás</v>
      </c>
      <c r="I38" s="36" t="str">
        <f t="shared" si="63"/>
        <v>Módosított előirányzat</v>
      </c>
      <c r="J38" s="36" t="str">
        <f t="shared" si="63"/>
        <v>3 Módosítás</v>
      </c>
      <c r="K38" s="36" t="str">
        <f t="shared" si="63"/>
        <v>Módosított előirányzat</v>
      </c>
      <c r="L38" s="36" t="str">
        <f t="shared" si="63"/>
        <v>4 Módosítás</v>
      </c>
      <c r="M38" s="36" t="str">
        <f t="shared" si="63"/>
        <v>4. Módosított előirányzat</v>
      </c>
      <c r="N38" s="36" t="str">
        <f t="shared" si="63"/>
        <v>5 Módosítás</v>
      </c>
      <c r="O38" s="36" t="str">
        <f t="shared" si="63"/>
        <v>Módosított előirányzat 5.</v>
      </c>
      <c r="P38" s="36" t="str">
        <f t="shared" si="63"/>
        <v>6 Módosítás</v>
      </c>
      <c r="Q38" s="36" t="str">
        <f t="shared" si="63"/>
        <v>Módosított előirányzat</v>
      </c>
      <c r="R38" s="51"/>
      <c r="S38" s="57" t="s">
        <v>1</v>
      </c>
      <c r="T38" s="102"/>
      <c r="U38" s="36" t="str">
        <f t="shared" ref="U38:AG38" si="64">+U$6</f>
        <v>Eredeti előirányzat
2024. év</v>
      </c>
      <c r="V38" s="36" t="str">
        <f t="shared" si="64"/>
        <v>1 Módosítás</v>
      </c>
      <c r="W38" s="36" t="str">
        <f t="shared" si="64"/>
        <v>Módosított előirányzat 1
2024. év</v>
      </c>
      <c r="X38" s="36" t="str">
        <f t="shared" si="64"/>
        <v>2 Módosítás</v>
      </c>
      <c r="Y38" s="36" t="str">
        <f t="shared" si="64"/>
        <v>Módosított előirányzat</v>
      </c>
      <c r="Z38" s="36" t="str">
        <f t="shared" si="64"/>
        <v>3 Módosítás</v>
      </c>
      <c r="AA38" s="36" t="str">
        <f t="shared" si="64"/>
        <v>Módosított előirányzat</v>
      </c>
      <c r="AB38" s="36" t="str">
        <f t="shared" si="64"/>
        <v>4 Módosítás</v>
      </c>
      <c r="AC38" s="36" t="str">
        <f t="shared" si="64"/>
        <v>4. Módosított előirányzat</v>
      </c>
      <c r="AD38" s="36" t="str">
        <f t="shared" si="64"/>
        <v>5 Módosítás</v>
      </c>
      <c r="AE38" s="36" t="str">
        <f t="shared" si="64"/>
        <v>Módosított előirányzat 5</v>
      </c>
      <c r="AF38" s="36" t="str">
        <f t="shared" si="64"/>
        <v>6 Módosítás</v>
      </c>
      <c r="AG38" s="36" t="str">
        <f t="shared" si="64"/>
        <v>Módosított előirányzat</v>
      </c>
    </row>
    <row r="39" spans="1:61" ht="19.5" hidden="1" customHeight="1" outlineLevel="1" x14ac:dyDescent="0.2">
      <c r="A39" s="164"/>
      <c r="B39" s="140"/>
      <c r="C39" s="141" t="s">
        <v>2</v>
      </c>
      <c r="D39" s="142"/>
      <c r="E39" s="143">
        <f t="shared" ref="E39:I39" si="65">+E40+E41+E42+E43</f>
        <v>0</v>
      </c>
      <c r="F39" s="143">
        <f t="shared" si="65"/>
        <v>0</v>
      </c>
      <c r="G39" s="143">
        <f t="shared" si="65"/>
        <v>0</v>
      </c>
      <c r="H39" s="143">
        <f t="shared" si="65"/>
        <v>0</v>
      </c>
      <c r="I39" s="143">
        <f t="shared" si="65"/>
        <v>0</v>
      </c>
      <c r="J39" s="143">
        <f t="shared" ref="J39:K39" si="66">+J40+J41+J42+J43</f>
        <v>0</v>
      </c>
      <c r="K39" s="143">
        <f t="shared" si="66"/>
        <v>0</v>
      </c>
      <c r="L39" s="143">
        <f t="shared" ref="L39:M39" si="67">+L40+L41+L42+L43</f>
        <v>0</v>
      </c>
      <c r="M39" s="143">
        <f t="shared" si="67"/>
        <v>0</v>
      </c>
      <c r="N39" s="143">
        <f t="shared" ref="N39:O39" si="68">+N40+N41+N42+N43</f>
        <v>0</v>
      </c>
      <c r="O39" s="143">
        <f t="shared" si="68"/>
        <v>0</v>
      </c>
      <c r="P39" s="143">
        <f t="shared" ref="P39:Q39" si="69">+P40+P41+P42+P43</f>
        <v>0</v>
      </c>
      <c r="Q39" s="143">
        <f t="shared" si="69"/>
        <v>0</v>
      </c>
      <c r="R39" s="46"/>
      <c r="S39" s="144" t="s">
        <v>3</v>
      </c>
      <c r="T39" s="145"/>
      <c r="U39" s="76">
        <f t="shared" ref="U39:V39" si="70">SUM(U40:U44)</f>
        <v>0</v>
      </c>
      <c r="V39" s="76">
        <f t="shared" si="70"/>
        <v>0</v>
      </c>
      <c r="W39" s="76">
        <f>+U39+V39</f>
        <v>0</v>
      </c>
      <c r="X39" s="76">
        <f t="shared" ref="X39" si="71">SUM(X40:X44)</f>
        <v>0</v>
      </c>
      <c r="Y39" s="76">
        <f>+W39+X39</f>
        <v>0</v>
      </c>
      <c r="Z39" s="76">
        <f t="shared" ref="Z39:AB39" si="72">SUM(Z40:Z44)</f>
        <v>0</v>
      </c>
      <c r="AA39" s="76">
        <f>SUM(AA40:AA44)</f>
        <v>0</v>
      </c>
      <c r="AB39" s="76">
        <f t="shared" si="72"/>
        <v>0</v>
      </c>
      <c r="AC39" s="76">
        <f>SUM(AC40:AC44)</f>
        <v>0</v>
      </c>
      <c r="AD39" s="76">
        <f t="shared" ref="AD39:AF39" si="73">SUM(AD40:AD44)</f>
        <v>0</v>
      </c>
      <c r="AE39" s="76">
        <f>SUM(AE40:AE44)</f>
        <v>0</v>
      </c>
      <c r="AF39" s="76">
        <f t="shared" si="73"/>
        <v>0</v>
      </c>
      <c r="AG39" s="76">
        <f>SUM(AG40:AG44)</f>
        <v>0</v>
      </c>
    </row>
    <row r="40" spans="1:61" ht="19.5" hidden="1" customHeight="1" outlineLevel="1" x14ac:dyDescent="0.2">
      <c r="A40" s="251"/>
      <c r="B40" s="146"/>
      <c r="C40" s="147" t="s">
        <v>4</v>
      </c>
      <c r="D40" s="147"/>
      <c r="E40" s="148"/>
      <c r="F40" s="148">
        <v>0</v>
      </c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48"/>
      <c r="S40" s="149"/>
      <c r="T40" s="150" t="s">
        <v>6</v>
      </c>
      <c r="U40" s="151">
        <v>0</v>
      </c>
      <c r="V40" s="151">
        <v>0</v>
      </c>
      <c r="W40" s="151">
        <f t="shared" ref="W40:W52" si="74">+U40+V40</f>
        <v>0</v>
      </c>
      <c r="X40" s="151">
        <v>0</v>
      </c>
      <c r="Y40" s="151">
        <f t="shared" ref="Y40:Y52" si="75">+W40+X40</f>
        <v>0</v>
      </c>
      <c r="Z40" s="151">
        <v>0</v>
      </c>
      <c r="AA40" s="151">
        <f>+Y40+Z40</f>
        <v>0</v>
      </c>
      <c r="AB40" s="151">
        <v>0</v>
      </c>
      <c r="AC40" s="151">
        <f>+AA40+AB40</f>
        <v>0</v>
      </c>
      <c r="AD40" s="151">
        <v>0</v>
      </c>
      <c r="AE40" s="151">
        <f>+AC40+AD40</f>
        <v>0</v>
      </c>
      <c r="AF40" s="151">
        <v>0</v>
      </c>
      <c r="AG40" s="151">
        <f>+AE40+AF40</f>
        <v>0</v>
      </c>
    </row>
    <row r="41" spans="1:61" ht="23.25" hidden="1" customHeight="1" outlineLevel="1" x14ac:dyDescent="0.2">
      <c r="A41" s="164"/>
      <c r="B41" s="104"/>
      <c r="C41" s="17" t="s">
        <v>5</v>
      </c>
      <c r="D41" s="18"/>
      <c r="E41" s="5">
        <v>0</v>
      </c>
      <c r="F41" s="5">
        <v>0</v>
      </c>
      <c r="G41" s="5">
        <f>+E41+F41</f>
        <v>0</v>
      </c>
      <c r="H41" s="5">
        <v>0</v>
      </c>
      <c r="I41" s="5">
        <f>+G41+H41</f>
        <v>0</v>
      </c>
      <c r="J41" s="5">
        <v>0</v>
      </c>
      <c r="K41" s="5">
        <f>+I41+J41</f>
        <v>0</v>
      </c>
      <c r="L41" s="5">
        <v>0</v>
      </c>
      <c r="M41" s="5">
        <f>+K41+L41</f>
        <v>0</v>
      </c>
      <c r="N41" s="5">
        <v>0</v>
      </c>
      <c r="O41" s="5">
        <f>+M41+N41</f>
        <v>0</v>
      </c>
      <c r="P41" s="5">
        <v>0</v>
      </c>
      <c r="Q41" s="5">
        <f>+O41+P41</f>
        <v>0</v>
      </c>
      <c r="R41" s="48"/>
      <c r="S41" s="55"/>
      <c r="T41" s="19" t="s">
        <v>8</v>
      </c>
      <c r="U41" s="82">
        <v>0</v>
      </c>
      <c r="V41" s="82">
        <v>0</v>
      </c>
      <c r="W41" s="82">
        <f t="shared" si="74"/>
        <v>0</v>
      </c>
      <c r="X41" s="82">
        <v>0</v>
      </c>
      <c r="Y41" s="82">
        <f t="shared" si="75"/>
        <v>0</v>
      </c>
      <c r="Z41" s="82">
        <v>0</v>
      </c>
      <c r="AA41" s="82">
        <f>+Y41+Z41</f>
        <v>0</v>
      </c>
      <c r="AB41" s="82">
        <v>0</v>
      </c>
      <c r="AC41" s="82">
        <f>+AA41+AB41</f>
        <v>0</v>
      </c>
      <c r="AD41" s="82">
        <v>0</v>
      </c>
      <c r="AE41" s="82">
        <f>+AC41+AD41</f>
        <v>0</v>
      </c>
      <c r="AF41" s="82">
        <v>0</v>
      </c>
      <c r="AG41" s="82">
        <f>+AE41+AF41</f>
        <v>0</v>
      </c>
    </row>
    <row r="42" spans="1:61" ht="19.5" hidden="1" customHeight="1" outlineLevel="1" x14ac:dyDescent="0.2">
      <c r="A42" s="251"/>
      <c r="B42" s="104"/>
      <c r="C42" s="17" t="s">
        <v>7</v>
      </c>
      <c r="D42" s="18"/>
      <c r="E42" s="5"/>
      <c r="F42" s="5">
        <v>0</v>
      </c>
      <c r="G42" s="5">
        <f t="shared" ref="G42:G52" si="76">+E42+F42</f>
        <v>0</v>
      </c>
      <c r="H42" s="5">
        <v>0</v>
      </c>
      <c r="I42" s="5">
        <f t="shared" ref="I42:I52" si="77">+G42+H42</f>
        <v>0</v>
      </c>
      <c r="J42" s="5">
        <v>0</v>
      </c>
      <c r="K42" s="5">
        <f t="shared" ref="K42:K52" si="78">+I42+J42</f>
        <v>0</v>
      </c>
      <c r="L42" s="5">
        <v>0</v>
      </c>
      <c r="M42" s="5">
        <f t="shared" ref="M42:M52" si="79">+K42+L42</f>
        <v>0</v>
      </c>
      <c r="N42" s="5">
        <v>0</v>
      </c>
      <c r="O42" s="5">
        <f t="shared" ref="O42:O52" si="80">+M42+N42</f>
        <v>0</v>
      </c>
      <c r="P42" s="5">
        <v>0</v>
      </c>
      <c r="Q42" s="5">
        <f t="shared" ref="Q42:Q52" si="81">+O42+P42</f>
        <v>0</v>
      </c>
      <c r="R42" s="48"/>
      <c r="S42" s="55"/>
      <c r="T42" s="20" t="s">
        <v>9</v>
      </c>
      <c r="U42" s="82">
        <v>0</v>
      </c>
      <c r="V42" s="82">
        <v>0</v>
      </c>
      <c r="W42" s="82">
        <f t="shared" si="74"/>
        <v>0</v>
      </c>
      <c r="X42" s="82">
        <v>0</v>
      </c>
      <c r="Y42" s="82">
        <f t="shared" si="75"/>
        <v>0</v>
      </c>
      <c r="Z42" s="82">
        <v>0</v>
      </c>
      <c r="AA42" s="82">
        <f>+Y42+Z42</f>
        <v>0</v>
      </c>
      <c r="AB42" s="82">
        <v>0</v>
      </c>
      <c r="AC42" s="82">
        <f>+AA42+AB42</f>
        <v>0</v>
      </c>
      <c r="AD42" s="82">
        <v>0</v>
      </c>
      <c r="AE42" s="82">
        <f>+AC42+AD42</f>
        <v>0</v>
      </c>
      <c r="AF42" s="82">
        <v>0</v>
      </c>
      <c r="AG42" s="82">
        <f>+AE42+AF42</f>
        <v>0</v>
      </c>
    </row>
    <row r="43" spans="1:61" ht="19.5" hidden="1" customHeight="1" outlineLevel="1" x14ac:dyDescent="0.2">
      <c r="A43" s="164"/>
      <c r="B43" s="104"/>
      <c r="C43" s="17" t="s">
        <v>21</v>
      </c>
      <c r="D43" s="18"/>
      <c r="E43" s="5"/>
      <c r="F43" s="5">
        <v>0</v>
      </c>
      <c r="G43" s="5">
        <f t="shared" si="76"/>
        <v>0</v>
      </c>
      <c r="H43" s="5">
        <v>0</v>
      </c>
      <c r="I43" s="5">
        <f t="shared" si="77"/>
        <v>0</v>
      </c>
      <c r="J43" s="5">
        <v>0</v>
      </c>
      <c r="K43" s="5">
        <f t="shared" si="78"/>
        <v>0</v>
      </c>
      <c r="L43" s="5">
        <v>0</v>
      </c>
      <c r="M43" s="5">
        <f t="shared" si="79"/>
        <v>0</v>
      </c>
      <c r="N43" s="5">
        <v>0</v>
      </c>
      <c r="O43" s="5">
        <f t="shared" si="80"/>
        <v>0</v>
      </c>
      <c r="P43" s="5">
        <v>0</v>
      </c>
      <c r="Q43" s="5">
        <f t="shared" si="81"/>
        <v>0</v>
      </c>
      <c r="R43" s="48"/>
      <c r="S43" s="55"/>
      <c r="T43" s="20" t="s">
        <v>11</v>
      </c>
      <c r="U43" s="82">
        <v>0</v>
      </c>
      <c r="V43" s="82">
        <v>0</v>
      </c>
      <c r="W43" s="82">
        <f t="shared" si="74"/>
        <v>0</v>
      </c>
      <c r="X43" s="82">
        <v>0</v>
      </c>
      <c r="Y43" s="82">
        <f t="shared" si="75"/>
        <v>0</v>
      </c>
      <c r="Z43" s="82">
        <v>0</v>
      </c>
      <c r="AA43" s="82">
        <f>+Y43+Z43</f>
        <v>0</v>
      </c>
      <c r="AB43" s="82">
        <v>0</v>
      </c>
      <c r="AC43" s="82">
        <f>+AA43+AB43</f>
        <v>0</v>
      </c>
      <c r="AD43" s="82">
        <v>0</v>
      </c>
      <c r="AE43" s="82">
        <f>+AC43+AD43</f>
        <v>0</v>
      </c>
      <c r="AF43" s="82">
        <v>0</v>
      </c>
      <c r="AG43" s="82">
        <f>+AE43+AF43</f>
        <v>0</v>
      </c>
    </row>
    <row r="44" spans="1:61" ht="19.5" hidden="1" customHeight="1" outlineLevel="1" x14ac:dyDescent="0.2">
      <c r="A44" s="251"/>
      <c r="B44" s="105"/>
      <c r="C44" s="21"/>
      <c r="D44" s="21"/>
      <c r="E44" s="106"/>
      <c r="F44" s="106">
        <v>0</v>
      </c>
      <c r="G44" s="5">
        <f t="shared" si="76"/>
        <v>0</v>
      </c>
      <c r="H44" s="106">
        <v>0</v>
      </c>
      <c r="I44" s="5">
        <f t="shared" si="77"/>
        <v>0</v>
      </c>
      <c r="J44" s="106">
        <v>0</v>
      </c>
      <c r="K44" s="5">
        <f t="shared" si="78"/>
        <v>0</v>
      </c>
      <c r="L44" s="106">
        <v>0</v>
      </c>
      <c r="M44" s="5">
        <f t="shared" si="79"/>
        <v>0</v>
      </c>
      <c r="N44" s="106">
        <v>0</v>
      </c>
      <c r="O44" s="5">
        <f t="shared" si="80"/>
        <v>0</v>
      </c>
      <c r="P44" s="106">
        <v>0</v>
      </c>
      <c r="Q44" s="5">
        <f t="shared" si="81"/>
        <v>0</v>
      </c>
      <c r="R44" s="52"/>
      <c r="S44" s="56"/>
      <c r="T44" s="23" t="s">
        <v>12</v>
      </c>
      <c r="U44" s="83">
        <v>0</v>
      </c>
      <c r="V44" s="83">
        <v>0</v>
      </c>
      <c r="W44" s="83">
        <f t="shared" si="74"/>
        <v>0</v>
      </c>
      <c r="X44" s="83">
        <v>0</v>
      </c>
      <c r="Y44" s="83">
        <f t="shared" si="75"/>
        <v>0</v>
      </c>
      <c r="Z44" s="83">
        <v>0</v>
      </c>
      <c r="AA44" s="83">
        <f>+Y44+Z44</f>
        <v>0</v>
      </c>
      <c r="AB44" s="83">
        <v>0</v>
      </c>
      <c r="AC44" s="83">
        <f>+AA44+AB44</f>
        <v>0</v>
      </c>
      <c r="AD44" s="83">
        <v>0</v>
      </c>
      <c r="AE44" s="83">
        <f>+AC44+AD44</f>
        <v>0</v>
      </c>
      <c r="AF44" s="83">
        <v>0</v>
      </c>
      <c r="AG44" s="83">
        <f>+AE44+AF44</f>
        <v>0</v>
      </c>
    </row>
    <row r="45" spans="1:61" ht="19.5" hidden="1" customHeight="1" outlineLevel="1" x14ac:dyDescent="0.2">
      <c r="A45" s="164"/>
      <c r="B45" s="105"/>
      <c r="C45" s="21"/>
      <c r="D45" s="21"/>
      <c r="E45" s="106"/>
      <c r="F45" s="106">
        <v>0</v>
      </c>
      <c r="G45" s="5">
        <f t="shared" si="76"/>
        <v>0</v>
      </c>
      <c r="H45" s="106">
        <v>0</v>
      </c>
      <c r="I45" s="5">
        <f t="shared" si="77"/>
        <v>0</v>
      </c>
      <c r="J45" s="106">
        <v>0</v>
      </c>
      <c r="K45" s="5">
        <f t="shared" si="78"/>
        <v>0</v>
      </c>
      <c r="L45" s="106">
        <v>0</v>
      </c>
      <c r="M45" s="5">
        <f t="shared" si="79"/>
        <v>0</v>
      </c>
      <c r="N45" s="106">
        <v>0</v>
      </c>
      <c r="O45" s="5">
        <f t="shared" si="80"/>
        <v>0</v>
      </c>
      <c r="P45" s="106">
        <v>0</v>
      </c>
      <c r="Q45" s="5">
        <f t="shared" si="81"/>
        <v>0</v>
      </c>
      <c r="R45" s="29"/>
      <c r="S45" s="144" t="s">
        <v>13</v>
      </c>
      <c r="T45" s="145"/>
      <c r="U45" s="62">
        <f t="shared" ref="U45:V45" si="82">SUM(U46:U48)</f>
        <v>0</v>
      </c>
      <c r="V45" s="62">
        <f t="shared" si="82"/>
        <v>0</v>
      </c>
      <c r="W45" s="62">
        <f t="shared" si="74"/>
        <v>0</v>
      </c>
      <c r="X45" s="62">
        <f t="shared" ref="X45" si="83">SUM(X46:X48)</f>
        <v>0</v>
      </c>
      <c r="Y45" s="62">
        <f t="shared" si="75"/>
        <v>0</v>
      </c>
      <c r="Z45" s="62">
        <f t="shared" ref="Z45:AB45" si="84">SUM(Z46:Z48)</f>
        <v>0</v>
      </c>
      <c r="AA45" s="76">
        <f>SUM(AA46:AA48)</f>
        <v>0</v>
      </c>
      <c r="AB45" s="62">
        <f t="shared" si="84"/>
        <v>0</v>
      </c>
      <c r="AC45" s="76">
        <f>SUM(AC46:AC48)</f>
        <v>0</v>
      </c>
      <c r="AD45" s="62">
        <f t="shared" ref="AD45:AF45" si="85">SUM(AD46:AD48)</f>
        <v>0</v>
      </c>
      <c r="AE45" s="76">
        <f>SUM(AE46:AE48)</f>
        <v>0</v>
      </c>
      <c r="AF45" s="62">
        <f t="shared" si="85"/>
        <v>0</v>
      </c>
      <c r="AG45" s="76">
        <f>SUM(AG46:AG48)</f>
        <v>0</v>
      </c>
    </row>
    <row r="46" spans="1:61" ht="19.5" hidden="1" customHeight="1" outlineLevel="1" x14ac:dyDescent="0.2">
      <c r="A46" s="251"/>
      <c r="B46" s="140"/>
      <c r="C46" s="141" t="s">
        <v>10</v>
      </c>
      <c r="D46" s="8"/>
      <c r="E46" s="9">
        <f>149-149</f>
        <v>0</v>
      </c>
      <c r="F46" s="9">
        <v>0</v>
      </c>
      <c r="G46" s="9">
        <f t="shared" si="76"/>
        <v>0</v>
      </c>
      <c r="H46" s="9">
        <v>0</v>
      </c>
      <c r="I46" s="9">
        <f t="shared" si="77"/>
        <v>0</v>
      </c>
      <c r="J46" s="9">
        <v>0</v>
      </c>
      <c r="K46" s="9">
        <f t="shared" si="78"/>
        <v>0</v>
      </c>
      <c r="L46" s="9">
        <v>0</v>
      </c>
      <c r="M46" s="9">
        <f t="shared" si="79"/>
        <v>0</v>
      </c>
      <c r="N46" s="9">
        <v>0</v>
      </c>
      <c r="O46" s="9">
        <f t="shared" si="80"/>
        <v>0</v>
      </c>
      <c r="P46" s="9">
        <v>0</v>
      </c>
      <c r="Q46" s="9">
        <f t="shared" si="81"/>
        <v>0</v>
      </c>
      <c r="R46" s="46"/>
      <c r="S46" s="149"/>
      <c r="T46" s="150" t="s">
        <v>15</v>
      </c>
      <c r="U46" s="151"/>
      <c r="V46" s="151">
        <v>0</v>
      </c>
      <c r="W46" s="151">
        <f t="shared" si="74"/>
        <v>0</v>
      </c>
      <c r="X46" s="151">
        <v>0</v>
      </c>
      <c r="Y46" s="151">
        <f t="shared" si="75"/>
        <v>0</v>
      </c>
      <c r="Z46" s="151">
        <v>0</v>
      </c>
      <c r="AA46" s="151">
        <f t="shared" ref="AA46:AA51" si="86">+Y46+Z46</f>
        <v>0</v>
      </c>
      <c r="AB46" s="151">
        <v>0</v>
      </c>
      <c r="AC46" s="151">
        <f t="shared" ref="AC46:AC51" si="87">+AA46+AB46</f>
        <v>0</v>
      </c>
      <c r="AD46" s="151">
        <v>0</v>
      </c>
      <c r="AE46" s="151">
        <f t="shared" ref="AE46:AE51" si="88">+AC46+AD46</f>
        <v>0</v>
      </c>
      <c r="AF46" s="151">
        <v>0</v>
      </c>
      <c r="AG46" s="151">
        <f t="shared" ref="AG46:AG51" si="89">+AE46+AF46</f>
        <v>0</v>
      </c>
    </row>
    <row r="47" spans="1:61" ht="19.5" hidden="1" customHeight="1" outlineLevel="1" x14ac:dyDescent="0.2">
      <c r="A47" s="164"/>
      <c r="B47" s="140"/>
      <c r="C47" s="141" t="s">
        <v>23</v>
      </c>
      <c r="D47" s="8"/>
      <c r="E47" s="11"/>
      <c r="F47" s="11">
        <v>0</v>
      </c>
      <c r="G47" s="11">
        <f t="shared" si="76"/>
        <v>0</v>
      </c>
      <c r="H47" s="11">
        <v>0</v>
      </c>
      <c r="I47" s="11">
        <f t="shared" si="77"/>
        <v>0</v>
      </c>
      <c r="J47" s="11">
        <v>0</v>
      </c>
      <c r="K47" s="11">
        <f t="shared" si="78"/>
        <v>0</v>
      </c>
      <c r="L47" s="11">
        <v>0</v>
      </c>
      <c r="M47" s="11">
        <f t="shared" si="79"/>
        <v>0</v>
      </c>
      <c r="N47" s="11">
        <v>0</v>
      </c>
      <c r="O47" s="11">
        <f t="shared" si="80"/>
        <v>0</v>
      </c>
      <c r="P47" s="11">
        <v>0</v>
      </c>
      <c r="Q47" s="11">
        <f t="shared" si="81"/>
        <v>0</v>
      </c>
      <c r="R47" s="47"/>
      <c r="S47" s="55"/>
      <c r="T47" s="20" t="s">
        <v>16</v>
      </c>
      <c r="U47" s="82"/>
      <c r="V47" s="82">
        <v>0</v>
      </c>
      <c r="W47" s="82">
        <f t="shared" si="74"/>
        <v>0</v>
      </c>
      <c r="X47" s="82">
        <v>0</v>
      </c>
      <c r="Y47" s="82">
        <f t="shared" si="75"/>
        <v>0</v>
      </c>
      <c r="Z47" s="82">
        <v>0</v>
      </c>
      <c r="AA47" s="82">
        <f t="shared" si="86"/>
        <v>0</v>
      </c>
      <c r="AB47" s="82">
        <v>0</v>
      </c>
      <c r="AC47" s="82">
        <f t="shared" si="87"/>
        <v>0</v>
      </c>
      <c r="AD47" s="82">
        <v>0</v>
      </c>
      <c r="AE47" s="82">
        <f t="shared" si="88"/>
        <v>0</v>
      </c>
      <c r="AF47" s="82">
        <v>0</v>
      </c>
      <c r="AG47" s="82">
        <f t="shared" si="89"/>
        <v>0</v>
      </c>
    </row>
    <row r="48" spans="1:61" ht="19.5" hidden="1" customHeight="1" outlineLevel="1" x14ac:dyDescent="0.2">
      <c r="A48" s="251"/>
      <c r="B48" s="140"/>
      <c r="C48" s="141" t="s">
        <v>22</v>
      </c>
      <c r="D48" s="8"/>
      <c r="E48" s="60"/>
      <c r="F48" s="60">
        <v>0</v>
      </c>
      <c r="G48" s="60">
        <f t="shared" si="76"/>
        <v>0</v>
      </c>
      <c r="H48" s="60">
        <v>0</v>
      </c>
      <c r="I48" s="60">
        <f t="shared" si="77"/>
        <v>0</v>
      </c>
      <c r="J48" s="60">
        <v>0</v>
      </c>
      <c r="K48" s="60">
        <f t="shared" si="78"/>
        <v>0</v>
      </c>
      <c r="L48" s="60">
        <v>0</v>
      </c>
      <c r="M48" s="60">
        <f t="shared" si="79"/>
        <v>0</v>
      </c>
      <c r="N48" s="60">
        <v>0</v>
      </c>
      <c r="O48" s="60">
        <f t="shared" si="80"/>
        <v>0</v>
      </c>
      <c r="P48" s="60">
        <v>0</v>
      </c>
      <c r="Q48" s="60">
        <f t="shared" si="81"/>
        <v>0</v>
      </c>
      <c r="S48" s="107"/>
      <c r="T48" s="108" t="s">
        <v>17</v>
      </c>
      <c r="U48" s="84"/>
      <c r="V48" s="84">
        <v>0</v>
      </c>
      <c r="W48" s="84">
        <f t="shared" si="74"/>
        <v>0</v>
      </c>
      <c r="X48" s="84">
        <v>0</v>
      </c>
      <c r="Y48" s="84">
        <f t="shared" si="75"/>
        <v>0</v>
      </c>
      <c r="Z48" s="84">
        <v>0</v>
      </c>
      <c r="AA48" s="84">
        <f t="shared" si="86"/>
        <v>0</v>
      </c>
      <c r="AB48" s="84">
        <v>0</v>
      </c>
      <c r="AC48" s="84">
        <f t="shared" si="87"/>
        <v>0</v>
      </c>
      <c r="AD48" s="84">
        <v>0</v>
      </c>
      <c r="AE48" s="84">
        <f t="shared" si="88"/>
        <v>0</v>
      </c>
      <c r="AF48" s="84">
        <v>0</v>
      </c>
      <c r="AG48" s="84">
        <f t="shared" si="89"/>
        <v>0</v>
      </c>
    </row>
    <row r="49" spans="1:38" ht="19.5" hidden="1" customHeight="1" outlineLevel="1" x14ac:dyDescent="0.2">
      <c r="A49" s="164"/>
      <c r="B49" s="140"/>
      <c r="C49" s="141" t="s">
        <v>46</v>
      </c>
      <c r="D49" s="8"/>
      <c r="E49" s="11"/>
      <c r="F49" s="11">
        <v>0</v>
      </c>
      <c r="G49" s="11">
        <f t="shared" si="76"/>
        <v>0</v>
      </c>
      <c r="H49" s="11">
        <v>0</v>
      </c>
      <c r="I49" s="11">
        <f t="shared" si="77"/>
        <v>0</v>
      </c>
      <c r="J49" s="11">
        <v>0</v>
      </c>
      <c r="K49" s="11">
        <f t="shared" si="78"/>
        <v>0</v>
      </c>
      <c r="L49" s="11">
        <v>0</v>
      </c>
      <c r="M49" s="11">
        <f t="shared" si="79"/>
        <v>0</v>
      </c>
      <c r="N49" s="11">
        <v>0</v>
      </c>
      <c r="O49" s="11">
        <f t="shared" si="80"/>
        <v>0</v>
      </c>
      <c r="P49" s="11">
        <v>0</v>
      </c>
      <c r="Q49" s="11">
        <f t="shared" si="81"/>
        <v>0</v>
      </c>
      <c r="R49" s="47"/>
      <c r="S49" s="153" t="s">
        <v>43</v>
      </c>
      <c r="T49" s="10"/>
      <c r="U49" s="62"/>
      <c r="V49" s="62">
        <v>0</v>
      </c>
      <c r="W49" s="62">
        <f t="shared" si="74"/>
        <v>0</v>
      </c>
      <c r="X49" s="62">
        <v>0</v>
      </c>
      <c r="Y49" s="62">
        <f t="shared" si="75"/>
        <v>0</v>
      </c>
      <c r="Z49" s="62">
        <v>0</v>
      </c>
      <c r="AA49" s="62">
        <f t="shared" si="86"/>
        <v>0</v>
      </c>
      <c r="AB49" s="62">
        <v>0</v>
      </c>
      <c r="AC49" s="62">
        <f t="shared" si="87"/>
        <v>0</v>
      </c>
      <c r="AD49" s="62">
        <v>0</v>
      </c>
      <c r="AE49" s="62">
        <f t="shared" si="88"/>
        <v>0</v>
      </c>
      <c r="AF49" s="62">
        <v>0</v>
      </c>
      <c r="AG49" s="62">
        <f t="shared" si="89"/>
        <v>0</v>
      </c>
    </row>
    <row r="50" spans="1:38" ht="19.5" hidden="1" customHeight="1" outlineLevel="1" x14ac:dyDescent="0.2">
      <c r="A50" s="164"/>
      <c r="B50" s="140"/>
      <c r="C50" s="141" t="s">
        <v>52</v>
      </c>
      <c r="D50" s="8"/>
      <c r="E50" s="60"/>
      <c r="F50" s="60">
        <v>0</v>
      </c>
      <c r="G50" s="60">
        <f t="shared" si="76"/>
        <v>0</v>
      </c>
      <c r="H50" s="60">
        <v>0</v>
      </c>
      <c r="I50" s="60">
        <f t="shared" si="77"/>
        <v>0</v>
      </c>
      <c r="J50" s="60">
        <v>0</v>
      </c>
      <c r="K50" s="60">
        <f t="shared" si="78"/>
        <v>0</v>
      </c>
      <c r="L50" s="60">
        <v>0</v>
      </c>
      <c r="M50" s="60">
        <f t="shared" si="79"/>
        <v>0</v>
      </c>
      <c r="N50" s="60">
        <v>0</v>
      </c>
      <c r="O50" s="60">
        <f t="shared" si="80"/>
        <v>0</v>
      </c>
      <c r="P50" s="60">
        <v>0</v>
      </c>
      <c r="Q50" s="60">
        <f t="shared" si="81"/>
        <v>0</v>
      </c>
      <c r="R50" s="29"/>
      <c r="S50" s="57" t="s">
        <v>38</v>
      </c>
      <c r="T50" s="28"/>
      <c r="U50" s="62"/>
      <c r="V50" s="62">
        <v>0</v>
      </c>
      <c r="W50" s="62">
        <f t="shared" si="74"/>
        <v>0</v>
      </c>
      <c r="X50" s="62">
        <v>0</v>
      </c>
      <c r="Y50" s="62">
        <f t="shared" si="75"/>
        <v>0</v>
      </c>
      <c r="Z50" s="62">
        <v>0</v>
      </c>
      <c r="AA50" s="62">
        <f t="shared" si="86"/>
        <v>0</v>
      </c>
      <c r="AB50" s="62">
        <v>0</v>
      </c>
      <c r="AC50" s="62">
        <f t="shared" si="87"/>
        <v>0</v>
      </c>
      <c r="AD50" s="62">
        <v>0</v>
      </c>
      <c r="AE50" s="62">
        <f t="shared" si="88"/>
        <v>0</v>
      </c>
      <c r="AF50" s="62">
        <v>0</v>
      </c>
      <c r="AG50" s="62">
        <f t="shared" si="89"/>
        <v>0</v>
      </c>
    </row>
    <row r="51" spans="1:38" ht="19.5" hidden="1" customHeight="1" outlineLevel="1" thickBot="1" x14ac:dyDescent="0.25">
      <c r="A51" s="251"/>
      <c r="B51" s="109"/>
      <c r="C51" s="37" t="s">
        <v>149</v>
      </c>
      <c r="D51" s="37"/>
      <c r="E51" s="61"/>
      <c r="F51" s="61">
        <v>0</v>
      </c>
      <c r="G51" s="61">
        <f t="shared" si="76"/>
        <v>0</v>
      </c>
      <c r="H51" s="61">
        <v>0</v>
      </c>
      <c r="I51" s="61">
        <f t="shared" si="77"/>
        <v>0</v>
      </c>
      <c r="J51" s="61">
        <v>0</v>
      </c>
      <c r="K51" s="61">
        <f t="shared" si="78"/>
        <v>0</v>
      </c>
      <c r="L51" s="61">
        <v>0</v>
      </c>
      <c r="M51" s="61">
        <f t="shared" si="79"/>
        <v>0</v>
      </c>
      <c r="N51" s="61">
        <v>0</v>
      </c>
      <c r="O51" s="61">
        <f t="shared" si="80"/>
        <v>0</v>
      </c>
      <c r="P51" s="61">
        <v>0</v>
      </c>
      <c r="Q51" s="61">
        <f t="shared" si="81"/>
        <v>0</v>
      </c>
      <c r="R51" s="29"/>
      <c r="S51" s="154" t="s">
        <v>149</v>
      </c>
      <c r="T51" s="138"/>
      <c r="U51" s="93"/>
      <c r="V51" s="93">
        <v>0</v>
      </c>
      <c r="W51" s="93">
        <f t="shared" si="74"/>
        <v>0</v>
      </c>
      <c r="X51" s="93">
        <v>0</v>
      </c>
      <c r="Y51" s="93">
        <f t="shared" si="75"/>
        <v>0</v>
      </c>
      <c r="Z51" s="93">
        <v>0</v>
      </c>
      <c r="AA51" s="93">
        <f t="shared" si="86"/>
        <v>0</v>
      </c>
      <c r="AB51" s="93">
        <v>0</v>
      </c>
      <c r="AC51" s="93">
        <f t="shared" si="87"/>
        <v>0</v>
      </c>
      <c r="AD51" s="93">
        <v>0</v>
      </c>
      <c r="AE51" s="93">
        <f t="shared" si="88"/>
        <v>0</v>
      </c>
      <c r="AF51" s="93">
        <v>0</v>
      </c>
      <c r="AG51" s="93">
        <f t="shared" si="89"/>
        <v>0</v>
      </c>
    </row>
    <row r="52" spans="1:38" ht="19.5" hidden="1" customHeight="1" outlineLevel="1" thickBot="1" x14ac:dyDescent="0.25">
      <c r="A52" s="164"/>
      <c r="B52" s="155" t="s">
        <v>14</v>
      </c>
      <c r="C52" s="141"/>
      <c r="D52" s="8"/>
      <c r="E52" s="11">
        <f t="shared" ref="E52:F52" si="90">SUM(E46:E51)+E39</f>
        <v>0</v>
      </c>
      <c r="F52" s="11">
        <f t="shared" si="90"/>
        <v>0</v>
      </c>
      <c r="G52" s="11">
        <f t="shared" si="76"/>
        <v>0</v>
      </c>
      <c r="H52" s="11">
        <f t="shared" ref="H52:J52" si="91">SUM(H46:H51)+H39</f>
        <v>0</v>
      </c>
      <c r="I52" s="11">
        <f t="shared" si="77"/>
        <v>0</v>
      </c>
      <c r="J52" s="11">
        <f t="shared" si="91"/>
        <v>0</v>
      </c>
      <c r="K52" s="11">
        <f t="shared" si="78"/>
        <v>0</v>
      </c>
      <c r="L52" s="11">
        <f t="shared" ref="L52:N52" si="92">SUM(L46:L51)+L39</f>
        <v>0</v>
      </c>
      <c r="M52" s="11">
        <f t="shared" si="79"/>
        <v>0</v>
      </c>
      <c r="N52" s="11">
        <f t="shared" si="92"/>
        <v>0</v>
      </c>
      <c r="O52" s="11">
        <f t="shared" si="80"/>
        <v>0</v>
      </c>
      <c r="P52" s="11">
        <f t="shared" ref="P52" si="93">SUM(P46:P51)+P39</f>
        <v>0</v>
      </c>
      <c r="Q52" s="11">
        <f t="shared" si="81"/>
        <v>0</v>
      </c>
      <c r="R52" s="69"/>
      <c r="S52" s="156" t="s">
        <v>18</v>
      </c>
      <c r="T52" s="157"/>
      <c r="U52" s="62">
        <f t="shared" ref="U52:V52" si="94">+U50+U45+U39+U49+U51</f>
        <v>0</v>
      </c>
      <c r="V52" s="62">
        <f t="shared" si="94"/>
        <v>0</v>
      </c>
      <c r="W52" s="62">
        <f t="shared" si="74"/>
        <v>0</v>
      </c>
      <c r="X52" s="62">
        <f t="shared" ref="X52" si="95">+X50+X45+X39+X49+X51</f>
        <v>0</v>
      </c>
      <c r="Y52" s="62">
        <f t="shared" si="75"/>
        <v>0</v>
      </c>
      <c r="Z52" s="62">
        <f t="shared" ref="Z52:AB52" si="96">+Z50+Z45+Z39+Z49+Z51</f>
        <v>0</v>
      </c>
      <c r="AA52" s="62">
        <f>+AA51+AA50+AA49+AA45+AA39</f>
        <v>0</v>
      </c>
      <c r="AB52" s="62">
        <f t="shared" si="96"/>
        <v>0</v>
      </c>
      <c r="AC52" s="62">
        <f>+AC51+AC50+AC49+AC45+AC39</f>
        <v>0</v>
      </c>
      <c r="AD52" s="62">
        <f t="shared" ref="AD52:AF52" si="97">+AD50+AD45+AD39+AD49+AD51</f>
        <v>0</v>
      </c>
      <c r="AE52" s="62">
        <f>+AE51+AE50+AE49+AE45+AE39</f>
        <v>0</v>
      </c>
      <c r="AF52" s="62">
        <f t="shared" si="97"/>
        <v>0</v>
      </c>
      <c r="AG52" s="62">
        <f>+AG51+AG50+AG49+AG45+AG39</f>
        <v>0</v>
      </c>
      <c r="AJ52" s="250">
        <f>+AE52-O52</f>
        <v>0</v>
      </c>
    </row>
    <row r="53" spans="1:38" s="3" customFormat="1" ht="25.5" hidden="1" customHeight="1" outlineLevel="1" x14ac:dyDescent="0.2">
      <c r="B53" s="252" t="s">
        <v>105</v>
      </c>
      <c r="C53" s="253" t="s">
        <v>82</v>
      </c>
      <c r="D53" s="254"/>
      <c r="E53" s="253"/>
      <c r="F53" s="253"/>
      <c r="G53" s="253"/>
      <c r="H53" s="253"/>
      <c r="I53" s="253"/>
      <c r="J53" s="253"/>
      <c r="K53" s="253"/>
      <c r="L53" s="253"/>
      <c r="M53" s="253"/>
      <c r="N53" s="253"/>
      <c r="O53" s="253"/>
      <c r="P53" s="253"/>
      <c r="Q53" s="253"/>
      <c r="R53" s="253"/>
      <c r="S53" s="255"/>
      <c r="T53" s="256"/>
      <c r="U53" s="256"/>
      <c r="V53" s="256"/>
      <c r="W53" s="256"/>
      <c r="X53" s="256"/>
      <c r="Y53" s="256"/>
      <c r="Z53" s="256"/>
      <c r="AA53" s="256"/>
      <c r="AB53" s="256"/>
      <c r="AC53" s="256"/>
      <c r="AD53" s="256"/>
      <c r="AE53" s="256"/>
      <c r="AF53" s="256"/>
      <c r="AG53" s="256"/>
    </row>
    <row r="54" spans="1:38" ht="40.5" hidden="1" customHeight="1" outlineLevel="1" x14ac:dyDescent="0.2">
      <c r="B54" s="257" t="s">
        <v>0</v>
      </c>
      <c r="C54" s="258"/>
      <c r="D54" s="259"/>
      <c r="E54" s="260" t="str">
        <f t="shared" ref="E54:Q54" si="98">+E$6</f>
        <v>Eredeti előirányzat
2024. év</v>
      </c>
      <c r="F54" s="260" t="str">
        <f t="shared" si="98"/>
        <v>1 Módosítás</v>
      </c>
      <c r="G54" s="260" t="str">
        <f t="shared" si="98"/>
        <v>Módosított előirányzat 1
2024. év</v>
      </c>
      <c r="H54" s="260" t="str">
        <f t="shared" si="98"/>
        <v>2 Módosítás</v>
      </c>
      <c r="I54" s="260" t="str">
        <f t="shared" si="98"/>
        <v>Módosított előirányzat</v>
      </c>
      <c r="J54" s="260" t="str">
        <f t="shared" si="98"/>
        <v>3 Módosítás</v>
      </c>
      <c r="K54" s="260" t="str">
        <f t="shared" si="98"/>
        <v>Módosított előirányzat</v>
      </c>
      <c r="L54" s="260" t="str">
        <f t="shared" si="98"/>
        <v>4 Módosítás</v>
      </c>
      <c r="M54" s="260" t="str">
        <f t="shared" si="98"/>
        <v>4. Módosított előirányzat</v>
      </c>
      <c r="N54" s="260" t="str">
        <f t="shared" si="98"/>
        <v>5 Módosítás</v>
      </c>
      <c r="O54" s="260" t="str">
        <f t="shared" si="98"/>
        <v>Módosított előirányzat 5.</v>
      </c>
      <c r="P54" s="260" t="str">
        <f t="shared" si="98"/>
        <v>6 Módosítás</v>
      </c>
      <c r="Q54" s="260" t="str">
        <f t="shared" si="98"/>
        <v>Módosított előirányzat</v>
      </c>
      <c r="R54" s="261"/>
      <c r="S54" s="262" t="s">
        <v>1</v>
      </c>
      <c r="T54" s="263"/>
      <c r="U54" s="260" t="str">
        <f t="shared" ref="U54:AG54" si="99">+U$6</f>
        <v>Eredeti előirányzat
2024. év</v>
      </c>
      <c r="V54" s="260" t="str">
        <f t="shared" si="99"/>
        <v>1 Módosítás</v>
      </c>
      <c r="W54" s="260" t="str">
        <f t="shared" si="99"/>
        <v>Módosított előirányzat 1
2024. év</v>
      </c>
      <c r="X54" s="260" t="str">
        <f t="shared" si="99"/>
        <v>2 Módosítás</v>
      </c>
      <c r="Y54" s="260" t="str">
        <f t="shared" si="99"/>
        <v>Módosított előirányzat</v>
      </c>
      <c r="Z54" s="260" t="str">
        <f t="shared" si="99"/>
        <v>3 Módosítás</v>
      </c>
      <c r="AA54" s="260" t="str">
        <f t="shared" si="99"/>
        <v>Módosított előirányzat</v>
      </c>
      <c r="AB54" s="260" t="str">
        <f t="shared" si="99"/>
        <v>4 Módosítás</v>
      </c>
      <c r="AC54" s="260" t="str">
        <f t="shared" si="99"/>
        <v>4. Módosított előirányzat</v>
      </c>
      <c r="AD54" s="260" t="str">
        <f t="shared" si="99"/>
        <v>5 Módosítás</v>
      </c>
      <c r="AE54" s="260" t="str">
        <f t="shared" si="99"/>
        <v>Módosított előirányzat 5</v>
      </c>
      <c r="AF54" s="260" t="str">
        <f t="shared" si="99"/>
        <v>6 Módosítás</v>
      </c>
      <c r="AG54" s="260" t="str">
        <f t="shared" si="99"/>
        <v>Módosított előirányzat</v>
      </c>
      <c r="AJ54" s="264" t="s">
        <v>84</v>
      </c>
    </row>
    <row r="55" spans="1:38" ht="19.5" hidden="1" customHeight="1" outlineLevel="1" x14ac:dyDescent="0.2">
      <c r="B55" s="265" t="s">
        <v>2</v>
      </c>
      <c r="C55" s="266"/>
      <c r="D55" s="267"/>
      <c r="E55" s="268">
        <f t="shared" ref="E55:I55" si="100">+E56+E57+E58+E59</f>
        <v>0</v>
      </c>
      <c r="F55" s="268">
        <f t="shared" si="100"/>
        <v>0</v>
      </c>
      <c r="G55" s="268">
        <f t="shared" si="100"/>
        <v>0</v>
      </c>
      <c r="H55" s="268">
        <f t="shared" si="100"/>
        <v>0</v>
      </c>
      <c r="I55" s="268">
        <f t="shared" si="100"/>
        <v>0</v>
      </c>
      <c r="J55" s="268">
        <f t="shared" ref="J55:K55" si="101">+J56+J57+J58+J59</f>
        <v>0</v>
      </c>
      <c r="K55" s="268">
        <f t="shared" si="101"/>
        <v>0</v>
      </c>
      <c r="L55" s="268">
        <f t="shared" ref="L55:M55" si="102">+L56+L57+L58+L59</f>
        <v>0</v>
      </c>
      <c r="M55" s="268">
        <f t="shared" si="102"/>
        <v>0</v>
      </c>
      <c r="N55" s="268">
        <f t="shared" ref="N55:O55" si="103">+N56+N57+N58+N59</f>
        <v>0</v>
      </c>
      <c r="O55" s="268">
        <f t="shared" si="103"/>
        <v>0</v>
      </c>
      <c r="P55" s="268">
        <f t="shared" ref="P55:Q55" si="104">+P56+P57+P58+P59</f>
        <v>0</v>
      </c>
      <c r="Q55" s="268">
        <f t="shared" si="104"/>
        <v>0</v>
      </c>
      <c r="R55" s="269"/>
      <c r="S55" s="270" t="s">
        <v>3</v>
      </c>
      <c r="T55" s="271"/>
      <c r="U55" s="272">
        <f t="shared" ref="U55:Y55" si="105">SUM(U56:U60)</f>
        <v>0</v>
      </c>
      <c r="V55" s="272">
        <f t="shared" si="105"/>
        <v>0</v>
      </c>
      <c r="W55" s="272">
        <f t="shared" si="105"/>
        <v>0</v>
      </c>
      <c r="X55" s="272">
        <f t="shared" si="105"/>
        <v>0</v>
      </c>
      <c r="Y55" s="272">
        <f t="shared" si="105"/>
        <v>0</v>
      </c>
      <c r="Z55" s="272">
        <f t="shared" ref="Z55:AA55" si="106">SUM(Z56:Z60)</f>
        <v>0</v>
      </c>
      <c r="AA55" s="272">
        <f t="shared" si="106"/>
        <v>0</v>
      </c>
      <c r="AB55" s="272">
        <f t="shared" ref="AB55:AC55" si="107">SUM(AB56:AB60)</f>
        <v>0</v>
      </c>
      <c r="AC55" s="272">
        <f t="shared" si="107"/>
        <v>0</v>
      </c>
      <c r="AD55" s="272">
        <f t="shared" ref="AD55:AE55" si="108">SUM(AD56:AD60)</f>
        <v>0</v>
      </c>
      <c r="AE55" s="272">
        <f t="shared" si="108"/>
        <v>0</v>
      </c>
      <c r="AF55" s="272">
        <f t="shared" ref="AF55:AG55" si="109">SUM(AF56:AF60)</f>
        <v>0</v>
      </c>
      <c r="AG55" s="272">
        <f t="shared" si="109"/>
        <v>0</v>
      </c>
      <c r="AJ55" s="272">
        <f>SUM(AJ56:AJ60)</f>
        <v>0</v>
      </c>
      <c r="AL55" s="14">
        <f t="shared" ref="AL55:AL64" si="110">+AJ55-Y55</f>
        <v>0</v>
      </c>
    </row>
    <row r="56" spans="1:38" ht="19.5" hidden="1" customHeight="1" outlineLevel="1" x14ac:dyDescent="0.2">
      <c r="B56" s="273" t="s">
        <v>4</v>
      </c>
      <c r="C56" s="274"/>
      <c r="D56" s="274"/>
      <c r="E56" s="275"/>
      <c r="F56" s="275"/>
      <c r="G56" s="275"/>
      <c r="H56" s="275"/>
      <c r="I56" s="275"/>
      <c r="J56" s="275"/>
      <c r="K56" s="275"/>
      <c r="L56" s="275"/>
      <c r="M56" s="275"/>
      <c r="N56" s="275"/>
      <c r="O56" s="275"/>
      <c r="P56" s="275"/>
      <c r="Q56" s="275"/>
      <c r="R56" s="276"/>
      <c r="S56" s="277" t="s">
        <v>6</v>
      </c>
      <c r="T56" s="278"/>
      <c r="U56" s="279">
        <f t="shared" ref="U56:Y56" si="111">+U8+U24+U40</f>
        <v>0</v>
      </c>
      <c r="V56" s="279">
        <f t="shared" si="111"/>
        <v>0</v>
      </c>
      <c r="W56" s="279">
        <f t="shared" si="111"/>
        <v>0</v>
      </c>
      <c r="X56" s="279">
        <f t="shared" si="111"/>
        <v>0</v>
      </c>
      <c r="Y56" s="279">
        <f t="shared" si="111"/>
        <v>0</v>
      </c>
      <c r="Z56" s="279">
        <f t="shared" ref="Z56:AB56" si="112">+Z8+Z24+Z40</f>
        <v>0</v>
      </c>
      <c r="AA56" s="279">
        <f>+AA8+AA24+AA40</f>
        <v>0</v>
      </c>
      <c r="AB56" s="279">
        <f t="shared" si="112"/>
        <v>0</v>
      </c>
      <c r="AC56" s="279">
        <f>+AC8+AC24+AC40</f>
        <v>0</v>
      </c>
      <c r="AD56" s="279">
        <f t="shared" ref="AD56:AF56" si="113">+AD8+AD24+AD40</f>
        <v>0</v>
      </c>
      <c r="AE56" s="279">
        <f>+AE8+AE24+AE40</f>
        <v>0</v>
      </c>
      <c r="AF56" s="279">
        <f t="shared" si="113"/>
        <v>0</v>
      </c>
      <c r="AG56" s="279">
        <f>+AG8+AG24+AG40</f>
        <v>0</v>
      </c>
      <c r="AJ56" s="279">
        <v>0</v>
      </c>
      <c r="AL56" s="14">
        <f t="shared" si="110"/>
        <v>0</v>
      </c>
    </row>
    <row r="57" spans="1:38" ht="23.25" hidden="1" customHeight="1" outlineLevel="1" x14ac:dyDescent="0.2">
      <c r="A57" s="249"/>
      <c r="B57" s="280" t="s">
        <v>5</v>
      </c>
      <c r="C57" s="281"/>
      <c r="D57" s="282"/>
      <c r="E57" s="283">
        <f t="shared" ref="E57:I57" si="114">+E9+E25+E41</f>
        <v>0</v>
      </c>
      <c r="F57" s="283">
        <f t="shared" si="114"/>
        <v>0</v>
      </c>
      <c r="G57" s="283">
        <f t="shared" si="114"/>
        <v>0</v>
      </c>
      <c r="H57" s="283">
        <f t="shared" si="114"/>
        <v>0</v>
      </c>
      <c r="I57" s="283">
        <f t="shared" si="114"/>
        <v>0</v>
      </c>
      <c r="J57" s="283">
        <f t="shared" ref="J57:K57" si="115">+J9+J25+J41</f>
        <v>0</v>
      </c>
      <c r="K57" s="283">
        <f t="shared" si="115"/>
        <v>0</v>
      </c>
      <c r="L57" s="283">
        <f t="shared" ref="L57:M57" si="116">+L9+L25+L41</f>
        <v>0</v>
      </c>
      <c r="M57" s="283">
        <f t="shared" si="116"/>
        <v>0</v>
      </c>
      <c r="N57" s="283">
        <f t="shared" ref="N57:O57" si="117">+N9+N25+N41</f>
        <v>0</v>
      </c>
      <c r="O57" s="283">
        <f t="shared" si="117"/>
        <v>0</v>
      </c>
      <c r="P57" s="283">
        <f t="shared" ref="P57:Q57" si="118">+P9+P25+P41</f>
        <v>0</v>
      </c>
      <c r="Q57" s="283">
        <f t="shared" si="118"/>
        <v>0</v>
      </c>
      <c r="R57" s="276"/>
      <c r="S57" s="284" t="s">
        <v>8</v>
      </c>
      <c r="T57" s="285"/>
      <c r="U57" s="286">
        <f t="shared" ref="U57:Y67" si="119">+U9+U25+U41</f>
        <v>0</v>
      </c>
      <c r="V57" s="286">
        <f t="shared" si="119"/>
        <v>0</v>
      </c>
      <c r="W57" s="286">
        <f t="shared" si="119"/>
        <v>0</v>
      </c>
      <c r="X57" s="286">
        <f t="shared" si="119"/>
        <v>0</v>
      </c>
      <c r="Y57" s="286">
        <f t="shared" si="119"/>
        <v>0</v>
      </c>
      <c r="Z57" s="286">
        <f t="shared" ref="Z57:AA57" si="120">+Z9+Z25+Z41</f>
        <v>0</v>
      </c>
      <c r="AA57" s="286">
        <f t="shared" si="120"/>
        <v>0</v>
      </c>
      <c r="AB57" s="286">
        <f t="shared" ref="AB57:AC57" si="121">+AB9+AB25+AB41</f>
        <v>0</v>
      </c>
      <c r="AC57" s="286">
        <f t="shared" si="121"/>
        <v>0</v>
      </c>
      <c r="AD57" s="286">
        <f t="shared" ref="AD57:AE57" si="122">+AD9+AD25+AD41</f>
        <v>0</v>
      </c>
      <c r="AE57" s="286">
        <f t="shared" si="122"/>
        <v>0</v>
      </c>
      <c r="AF57" s="286">
        <f t="shared" ref="AF57:AG57" si="123">+AF9+AF25+AF41</f>
        <v>0</v>
      </c>
      <c r="AG57" s="286">
        <f t="shared" si="123"/>
        <v>0</v>
      </c>
      <c r="AJ57" s="286">
        <v>0</v>
      </c>
      <c r="AL57" s="14">
        <f t="shared" si="110"/>
        <v>0</v>
      </c>
    </row>
    <row r="58" spans="1:38" ht="19.5" hidden="1" customHeight="1" outlineLevel="1" x14ac:dyDescent="0.2">
      <c r="A58" s="249"/>
      <c r="B58" s="280" t="s">
        <v>7</v>
      </c>
      <c r="C58" s="281"/>
      <c r="D58" s="282"/>
      <c r="E58" s="283">
        <f t="shared" ref="E58:I58" si="124">+E10+E26+E42</f>
        <v>0</v>
      </c>
      <c r="F58" s="283">
        <f t="shared" si="124"/>
        <v>0</v>
      </c>
      <c r="G58" s="283">
        <f t="shared" si="124"/>
        <v>0</v>
      </c>
      <c r="H58" s="283">
        <f t="shared" si="124"/>
        <v>0</v>
      </c>
      <c r="I58" s="283">
        <f t="shared" si="124"/>
        <v>0</v>
      </c>
      <c r="J58" s="283">
        <f t="shared" ref="J58:K58" si="125">+J10+J26+J42</f>
        <v>0</v>
      </c>
      <c r="K58" s="283">
        <f t="shared" si="125"/>
        <v>0</v>
      </c>
      <c r="L58" s="283">
        <f t="shared" ref="L58:M58" si="126">+L10+L26+L42</f>
        <v>0</v>
      </c>
      <c r="M58" s="283">
        <f t="shared" si="126"/>
        <v>0</v>
      </c>
      <c r="N58" s="283">
        <f t="shared" ref="N58:O58" si="127">+N10+N26+N42</f>
        <v>0</v>
      </c>
      <c r="O58" s="283">
        <f t="shared" si="127"/>
        <v>0</v>
      </c>
      <c r="P58" s="283">
        <f t="shared" ref="P58:Q58" si="128">+P10+P26+P42</f>
        <v>0</v>
      </c>
      <c r="Q58" s="283">
        <f t="shared" si="128"/>
        <v>0</v>
      </c>
      <c r="R58" s="276"/>
      <c r="S58" s="284" t="s">
        <v>9</v>
      </c>
      <c r="T58" s="287"/>
      <c r="U58" s="286">
        <f t="shared" si="119"/>
        <v>0</v>
      </c>
      <c r="V58" s="286">
        <f t="shared" si="119"/>
        <v>0</v>
      </c>
      <c r="W58" s="286">
        <f t="shared" si="119"/>
        <v>0</v>
      </c>
      <c r="X58" s="286">
        <f t="shared" si="119"/>
        <v>0</v>
      </c>
      <c r="Y58" s="286">
        <f t="shared" si="119"/>
        <v>0</v>
      </c>
      <c r="Z58" s="286">
        <f t="shared" ref="Z58:AA58" si="129">+Z10+Z26+Z42</f>
        <v>0</v>
      </c>
      <c r="AA58" s="286">
        <f t="shared" si="129"/>
        <v>0</v>
      </c>
      <c r="AB58" s="286">
        <f t="shared" ref="AB58:AC58" si="130">+AB10+AB26+AB42</f>
        <v>0</v>
      </c>
      <c r="AC58" s="286">
        <f t="shared" si="130"/>
        <v>0</v>
      </c>
      <c r="AD58" s="286">
        <f t="shared" ref="AD58:AE58" si="131">+AD10+AD26+AD42</f>
        <v>0</v>
      </c>
      <c r="AE58" s="286">
        <f t="shared" si="131"/>
        <v>0</v>
      </c>
      <c r="AF58" s="286">
        <f t="shared" ref="AF58:AG58" si="132">+AF10+AF26+AF42</f>
        <v>0</v>
      </c>
      <c r="AG58" s="286">
        <f t="shared" si="132"/>
        <v>0</v>
      </c>
      <c r="AJ58" s="286">
        <v>0</v>
      </c>
      <c r="AL58" s="14">
        <f t="shared" si="110"/>
        <v>0</v>
      </c>
    </row>
    <row r="59" spans="1:38" ht="19.5" hidden="1" customHeight="1" outlineLevel="1" x14ac:dyDescent="0.2">
      <c r="A59" s="249"/>
      <c r="B59" s="280" t="s">
        <v>21</v>
      </c>
      <c r="C59" s="281"/>
      <c r="D59" s="282"/>
      <c r="E59" s="283">
        <f t="shared" ref="E59:I59" si="133">+E11+E27+E43</f>
        <v>0</v>
      </c>
      <c r="F59" s="283">
        <f t="shared" si="133"/>
        <v>0</v>
      </c>
      <c r="G59" s="283">
        <f t="shared" si="133"/>
        <v>0</v>
      </c>
      <c r="H59" s="283">
        <f t="shared" si="133"/>
        <v>0</v>
      </c>
      <c r="I59" s="283">
        <f t="shared" si="133"/>
        <v>0</v>
      </c>
      <c r="J59" s="283">
        <f t="shared" ref="J59:K59" si="134">+J11+J27+J43</f>
        <v>0</v>
      </c>
      <c r="K59" s="283">
        <f t="shared" si="134"/>
        <v>0</v>
      </c>
      <c r="L59" s="283">
        <f t="shared" ref="L59:M59" si="135">+L11+L27+L43</f>
        <v>0</v>
      </c>
      <c r="M59" s="283">
        <f t="shared" si="135"/>
        <v>0</v>
      </c>
      <c r="N59" s="283">
        <f t="shared" ref="N59:O59" si="136">+N11+N27+N43</f>
        <v>0</v>
      </c>
      <c r="O59" s="283">
        <f t="shared" si="136"/>
        <v>0</v>
      </c>
      <c r="P59" s="283">
        <f t="shared" ref="P59:Q59" si="137">+P11+P27+P43</f>
        <v>0</v>
      </c>
      <c r="Q59" s="283">
        <f t="shared" si="137"/>
        <v>0</v>
      </c>
      <c r="R59" s="276"/>
      <c r="S59" s="284" t="s">
        <v>11</v>
      </c>
      <c r="T59" s="285"/>
      <c r="U59" s="286">
        <f t="shared" si="119"/>
        <v>0</v>
      </c>
      <c r="V59" s="286">
        <f t="shared" si="119"/>
        <v>0</v>
      </c>
      <c r="W59" s="286">
        <f t="shared" si="119"/>
        <v>0</v>
      </c>
      <c r="X59" s="286">
        <f t="shared" si="119"/>
        <v>0</v>
      </c>
      <c r="Y59" s="286">
        <f t="shared" si="119"/>
        <v>0</v>
      </c>
      <c r="Z59" s="286">
        <f t="shared" ref="Z59:AA59" si="138">+Z11+Z27+Z43</f>
        <v>0</v>
      </c>
      <c r="AA59" s="286">
        <f t="shared" si="138"/>
        <v>0</v>
      </c>
      <c r="AB59" s="286">
        <f t="shared" ref="AB59:AC59" si="139">+AB11+AB27+AB43</f>
        <v>0</v>
      </c>
      <c r="AC59" s="286">
        <f t="shared" si="139"/>
        <v>0</v>
      </c>
      <c r="AD59" s="286">
        <f t="shared" ref="AD59:AE59" si="140">+AD11+AD27+AD43</f>
        <v>0</v>
      </c>
      <c r="AE59" s="286">
        <f t="shared" si="140"/>
        <v>0</v>
      </c>
      <c r="AF59" s="286">
        <f t="shared" ref="AF59:AG59" si="141">+AF11+AF27+AF43</f>
        <v>0</v>
      </c>
      <c r="AG59" s="286">
        <f t="shared" si="141"/>
        <v>0</v>
      </c>
      <c r="AJ59" s="286">
        <v>0</v>
      </c>
      <c r="AL59" s="14">
        <f t="shared" si="110"/>
        <v>0</v>
      </c>
    </row>
    <row r="60" spans="1:38" ht="19.5" hidden="1" customHeight="1" outlineLevel="1" x14ac:dyDescent="0.2">
      <c r="A60" s="249"/>
      <c r="B60" s="288"/>
      <c r="C60" s="289"/>
      <c r="D60" s="289"/>
      <c r="E60" s="290">
        <f t="shared" ref="E60:I60" si="142">+E12+E28+E44</f>
        <v>0</v>
      </c>
      <c r="F60" s="290">
        <f t="shared" si="142"/>
        <v>0</v>
      </c>
      <c r="G60" s="290">
        <f t="shared" si="142"/>
        <v>0</v>
      </c>
      <c r="H60" s="290">
        <f t="shared" si="142"/>
        <v>0</v>
      </c>
      <c r="I60" s="290">
        <f t="shared" si="142"/>
        <v>0</v>
      </c>
      <c r="J60" s="290">
        <f t="shared" ref="J60:K60" si="143">+J12+J28+J44</f>
        <v>0</v>
      </c>
      <c r="K60" s="290">
        <f t="shared" si="143"/>
        <v>0</v>
      </c>
      <c r="L60" s="290">
        <f t="shared" ref="L60:M60" si="144">+L12+L28+L44</f>
        <v>0</v>
      </c>
      <c r="M60" s="290">
        <f t="shared" si="144"/>
        <v>0</v>
      </c>
      <c r="N60" s="290">
        <f t="shared" ref="N60:O60" si="145">+N12+N28+N44</f>
        <v>0</v>
      </c>
      <c r="O60" s="290">
        <f t="shared" si="145"/>
        <v>0</v>
      </c>
      <c r="P60" s="290">
        <f t="shared" ref="P60:Q60" si="146">+P12+P28+P44</f>
        <v>0</v>
      </c>
      <c r="Q60" s="290">
        <f t="shared" si="146"/>
        <v>0</v>
      </c>
      <c r="R60" s="276"/>
      <c r="S60" s="291" t="s">
        <v>12</v>
      </c>
      <c r="T60" s="292"/>
      <c r="U60" s="293">
        <f t="shared" si="119"/>
        <v>0</v>
      </c>
      <c r="V60" s="293">
        <f t="shared" si="119"/>
        <v>0</v>
      </c>
      <c r="W60" s="293">
        <f t="shared" si="119"/>
        <v>0</v>
      </c>
      <c r="X60" s="293">
        <f t="shared" si="119"/>
        <v>0</v>
      </c>
      <c r="Y60" s="293">
        <f t="shared" si="119"/>
        <v>0</v>
      </c>
      <c r="Z60" s="293">
        <f t="shared" ref="Z60:AA60" si="147">+Z12+Z28+Z44</f>
        <v>0</v>
      </c>
      <c r="AA60" s="293">
        <f t="shared" si="147"/>
        <v>0</v>
      </c>
      <c r="AB60" s="293">
        <f t="shared" ref="AB60:AC60" si="148">+AB12+AB28+AB44</f>
        <v>0</v>
      </c>
      <c r="AC60" s="293">
        <f t="shared" si="148"/>
        <v>0</v>
      </c>
      <c r="AD60" s="293">
        <f t="shared" ref="AD60:AE60" si="149">+AD12+AD28+AD44</f>
        <v>0</v>
      </c>
      <c r="AE60" s="293">
        <f t="shared" si="149"/>
        <v>0</v>
      </c>
      <c r="AF60" s="293">
        <f t="shared" ref="AF60:AG60" si="150">+AF12+AF28+AF44</f>
        <v>0</v>
      </c>
      <c r="AG60" s="293">
        <f t="shared" si="150"/>
        <v>0</v>
      </c>
      <c r="AJ60" s="293">
        <v>0</v>
      </c>
      <c r="AL60" s="14">
        <f t="shared" si="110"/>
        <v>0</v>
      </c>
    </row>
    <row r="61" spans="1:38" ht="19.5" hidden="1" customHeight="1" outlineLevel="1" x14ac:dyDescent="0.2">
      <c r="A61" s="249"/>
      <c r="B61" s="288"/>
      <c r="C61" s="289"/>
      <c r="D61" s="289"/>
      <c r="E61" s="290">
        <f t="shared" ref="E61:I61" si="151">+E13+E29+E45</f>
        <v>0</v>
      </c>
      <c r="F61" s="290">
        <f t="shared" si="151"/>
        <v>0</v>
      </c>
      <c r="G61" s="290">
        <f t="shared" si="151"/>
        <v>0</v>
      </c>
      <c r="H61" s="290">
        <f t="shared" si="151"/>
        <v>0</v>
      </c>
      <c r="I61" s="290">
        <f t="shared" si="151"/>
        <v>0</v>
      </c>
      <c r="J61" s="290">
        <f t="shared" ref="J61:K61" si="152">+J13+J29+J45</f>
        <v>0</v>
      </c>
      <c r="K61" s="290">
        <f t="shared" si="152"/>
        <v>0</v>
      </c>
      <c r="L61" s="290">
        <f t="shared" ref="L61:M61" si="153">+L13+L29+L45</f>
        <v>0</v>
      </c>
      <c r="M61" s="290">
        <f t="shared" si="153"/>
        <v>0</v>
      </c>
      <c r="N61" s="290">
        <f t="shared" ref="N61:O61" si="154">+N13+N29+N45</f>
        <v>0</v>
      </c>
      <c r="O61" s="290">
        <f t="shared" si="154"/>
        <v>0</v>
      </c>
      <c r="P61" s="290">
        <f t="shared" ref="P61:Q61" si="155">+P13+P29+P45</f>
        <v>0</v>
      </c>
      <c r="Q61" s="290">
        <f t="shared" si="155"/>
        <v>0</v>
      </c>
      <c r="R61" s="294"/>
      <c r="S61" s="270" t="s">
        <v>13</v>
      </c>
      <c r="T61" s="271"/>
      <c r="U61" s="295">
        <f t="shared" ref="U61:Y61" si="156">SUM(U62:U64)</f>
        <v>0</v>
      </c>
      <c r="V61" s="295">
        <f t="shared" si="156"/>
        <v>0</v>
      </c>
      <c r="W61" s="295">
        <f t="shared" si="156"/>
        <v>0</v>
      </c>
      <c r="X61" s="295">
        <f t="shared" si="156"/>
        <v>0</v>
      </c>
      <c r="Y61" s="295">
        <f t="shared" si="156"/>
        <v>0</v>
      </c>
      <c r="Z61" s="295">
        <f t="shared" ref="Z61:AA61" si="157">SUM(Z62:Z64)</f>
        <v>0</v>
      </c>
      <c r="AA61" s="295">
        <f t="shared" si="157"/>
        <v>0</v>
      </c>
      <c r="AB61" s="295">
        <f t="shared" ref="AB61:AC61" si="158">SUM(AB62:AB64)</f>
        <v>0</v>
      </c>
      <c r="AC61" s="295">
        <f t="shared" si="158"/>
        <v>0</v>
      </c>
      <c r="AD61" s="295">
        <f t="shared" ref="AD61:AE61" si="159">SUM(AD62:AD64)</f>
        <v>0</v>
      </c>
      <c r="AE61" s="295">
        <f t="shared" si="159"/>
        <v>0</v>
      </c>
      <c r="AF61" s="295">
        <f t="shared" ref="AF61:AG61" si="160">SUM(AF62:AF64)</f>
        <v>0</v>
      </c>
      <c r="AG61" s="295">
        <f t="shared" si="160"/>
        <v>0</v>
      </c>
      <c r="AJ61" s="295">
        <f>SUM(AJ62:AJ64)</f>
        <v>0</v>
      </c>
      <c r="AL61" s="14">
        <f t="shared" si="110"/>
        <v>0</v>
      </c>
    </row>
    <row r="62" spans="1:38" ht="19.5" hidden="1" customHeight="1" outlineLevel="1" x14ac:dyDescent="0.2">
      <c r="A62" s="249"/>
      <c r="B62" s="296" t="s">
        <v>10</v>
      </c>
      <c r="C62" s="266"/>
      <c r="D62" s="297"/>
      <c r="E62" s="298">
        <f t="shared" ref="E62:I67" si="161">+E14+E30+E46</f>
        <v>0</v>
      </c>
      <c r="F62" s="298">
        <f t="shared" si="161"/>
        <v>0</v>
      </c>
      <c r="G62" s="298">
        <f t="shared" si="161"/>
        <v>0</v>
      </c>
      <c r="H62" s="298">
        <f t="shared" si="161"/>
        <v>0</v>
      </c>
      <c r="I62" s="298">
        <f t="shared" si="161"/>
        <v>0</v>
      </c>
      <c r="J62" s="298">
        <f t="shared" ref="J62:K62" si="162">+J14+J30+J46</f>
        <v>0</v>
      </c>
      <c r="K62" s="298">
        <f t="shared" si="162"/>
        <v>0</v>
      </c>
      <c r="L62" s="298">
        <f t="shared" ref="L62:M62" si="163">+L14+L30+L46</f>
        <v>0</v>
      </c>
      <c r="M62" s="298">
        <f t="shared" si="163"/>
        <v>0</v>
      </c>
      <c r="N62" s="298">
        <f t="shared" ref="N62:O62" si="164">+N14+N30+N46</f>
        <v>0</v>
      </c>
      <c r="O62" s="298">
        <f t="shared" si="164"/>
        <v>0</v>
      </c>
      <c r="P62" s="298">
        <f t="shared" ref="P62:Q62" si="165">+P14+P30+P46</f>
        <v>0</v>
      </c>
      <c r="Q62" s="298">
        <f t="shared" si="165"/>
        <v>0</v>
      </c>
      <c r="R62" s="269"/>
      <c r="S62" s="277" t="s">
        <v>15</v>
      </c>
      <c r="T62" s="278"/>
      <c r="U62" s="279">
        <f t="shared" si="119"/>
        <v>0</v>
      </c>
      <c r="V62" s="279">
        <f t="shared" si="119"/>
        <v>0</v>
      </c>
      <c r="W62" s="279">
        <f t="shared" si="119"/>
        <v>0</v>
      </c>
      <c r="X62" s="279">
        <f t="shared" si="119"/>
        <v>0</v>
      </c>
      <c r="Y62" s="279">
        <f t="shared" si="119"/>
        <v>0</v>
      </c>
      <c r="Z62" s="279">
        <f t="shared" ref="Z62:AA62" si="166">+Z14+Z30+Z46</f>
        <v>0</v>
      </c>
      <c r="AA62" s="279">
        <f t="shared" si="166"/>
        <v>0</v>
      </c>
      <c r="AB62" s="279">
        <f t="shared" ref="AB62:AC62" si="167">+AB14+AB30+AB46</f>
        <v>0</v>
      </c>
      <c r="AC62" s="279">
        <f t="shared" si="167"/>
        <v>0</v>
      </c>
      <c r="AD62" s="279">
        <f t="shared" ref="AD62:AE62" si="168">+AD14+AD30+AD46</f>
        <v>0</v>
      </c>
      <c r="AE62" s="279">
        <f t="shared" si="168"/>
        <v>0</v>
      </c>
      <c r="AF62" s="279">
        <f t="shared" ref="AF62:AG62" si="169">+AF14+AF30+AF46</f>
        <v>0</v>
      </c>
      <c r="AG62" s="279">
        <f t="shared" si="169"/>
        <v>0</v>
      </c>
      <c r="AJ62" s="279">
        <v>0</v>
      </c>
      <c r="AL62" s="14">
        <f t="shared" si="110"/>
        <v>0</v>
      </c>
    </row>
    <row r="63" spans="1:38" ht="19.5" hidden="1" customHeight="1" outlineLevel="1" x14ac:dyDescent="0.2">
      <c r="A63" s="249"/>
      <c r="B63" s="296" t="s">
        <v>23</v>
      </c>
      <c r="C63" s="266"/>
      <c r="D63" s="297"/>
      <c r="E63" s="299">
        <f t="shared" si="161"/>
        <v>0</v>
      </c>
      <c r="F63" s="299">
        <f t="shared" si="161"/>
        <v>0</v>
      </c>
      <c r="G63" s="299">
        <f t="shared" si="161"/>
        <v>0</v>
      </c>
      <c r="H63" s="299">
        <f t="shared" si="161"/>
        <v>0</v>
      </c>
      <c r="I63" s="299">
        <f t="shared" si="161"/>
        <v>0</v>
      </c>
      <c r="J63" s="299">
        <f t="shared" ref="J63:K63" si="170">+J15+J31+J47</f>
        <v>0</v>
      </c>
      <c r="K63" s="299">
        <f t="shared" si="170"/>
        <v>0</v>
      </c>
      <c r="L63" s="299">
        <f t="shared" ref="L63:M63" si="171">+L15+L31+L47</f>
        <v>0</v>
      </c>
      <c r="M63" s="299">
        <f t="shared" si="171"/>
        <v>0</v>
      </c>
      <c r="N63" s="299">
        <f t="shared" ref="N63:O63" si="172">+N15+N31+N47</f>
        <v>0</v>
      </c>
      <c r="O63" s="299">
        <f t="shared" si="172"/>
        <v>0</v>
      </c>
      <c r="P63" s="299">
        <f t="shared" ref="P63:Q63" si="173">+P15+P31+P47</f>
        <v>0</v>
      </c>
      <c r="Q63" s="299">
        <f t="shared" si="173"/>
        <v>0</v>
      </c>
      <c r="R63" s="269"/>
      <c r="S63" s="284" t="s">
        <v>16</v>
      </c>
      <c r="T63" s="285"/>
      <c r="U63" s="286">
        <f t="shared" si="119"/>
        <v>0</v>
      </c>
      <c r="V63" s="286">
        <f t="shared" si="119"/>
        <v>0</v>
      </c>
      <c r="W63" s="286">
        <f t="shared" si="119"/>
        <v>0</v>
      </c>
      <c r="X63" s="286">
        <f t="shared" si="119"/>
        <v>0</v>
      </c>
      <c r="Y63" s="286">
        <f t="shared" si="119"/>
        <v>0</v>
      </c>
      <c r="Z63" s="286">
        <f t="shared" ref="Z63:AA63" si="174">+Z15+Z31+Z47</f>
        <v>0</v>
      </c>
      <c r="AA63" s="286">
        <f t="shared" si="174"/>
        <v>0</v>
      </c>
      <c r="AB63" s="286">
        <f t="shared" ref="AB63:AC63" si="175">+AB15+AB31+AB47</f>
        <v>0</v>
      </c>
      <c r="AC63" s="286">
        <f t="shared" si="175"/>
        <v>0</v>
      </c>
      <c r="AD63" s="286">
        <f t="shared" ref="AD63:AE63" si="176">+AD15+AD31+AD47</f>
        <v>0</v>
      </c>
      <c r="AE63" s="286">
        <f t="shared" si="176"/>
        <v>0</v>
      </c>
      <c r="AF63" s="286">
        <f t="shared" ref="AF63:AG63" si="177">+AF15+AF31+AF47</f>
        <v>0</v>
      </c>
      <c r="AG63" s="286">
        <f t="shared" si="177"/>
        <v>0</v>
      </c>
      <c r="AJ63" s="286">
        <v>0</v>
      </c>
      <c r="AL63" s="14">
        <f t="shared" si="110"/>
        <v>0</v>
      </c>
    </row>
    <row r="64" spans="1:38" ht="19.5" hidden="1" customHeight="1" outlineLevel="1" x14ac:dyDescent="0.2">
      <c r="A64" s="249"/>
      <c r="B64" s="296" t="s">
        <v>22</v>
      </c>
      <c r="C64" s="266"/>
      <c r="D64" s="297"/>
      <c r="E64" s="300">
        <f t="shared" si="161"/>
        <v>0</v>
      </c>
      <c r="F64" s="300">
        <f t="shared" si="161"/>
        <v>0</v>
      </c>
      <c r="G64" s="300">
        <f t="shared" si="161"/>
        <v>0</v>
      </c>
      <c r="H64" s="300">
        <f t="shared" si="161"/>
        <v>0</v>
      </c>
      <c r="I64" s="300">
        <f t="shared" si="161"/>
        <v>0</v>
      </c>
      <c r="J64" s="300">
        <f t="shared" ref="J64:K64" si="178">+J16+J32+J48</f>
        <v>0</v>
      </c>
      <c r="K64" s="300">
        <f t="shared" si="178"/>
        <v>0</v>
      </c>
      <c r="L64" s="300">
        <f t="shared" ref="L64:M64" si="179">+L16+L32+L48</f>
        <v>0</v>
      </c>
      <c r="M64" s="300">
        <f t="shared" si="179"/>
        <v>0</v>
      </c>
      <c r="N64" s="300">
        <f t="shared" ref="N64:O64" si="180">+N16+N32+N48</f>
        <v>0</v>
      </c>
      <c r="O64" s="300">
        <f t="shared" si="180"/>
        <v>0</v>
      </c>
      <c r="P64" s="300">
        <f t="shared" ref="P64:Q64" si="181">+P16+P32+P48</f>
        <v>0</v>
      </c>
      <c r="Q64" s="300">
        <f t="shared" si="181"/>
        <v>0</v>
      </c>
      <c r="R64" s="294"/>
      <c r="S64" s="301" t="s">
        <v>17</v>
      </c>
      <c r="T64" s="302"/>
      <c r="U64" s="303">
        <f t="shared" si="119"/>
        <v>0</v>
      </c>
      <c r="V64" s="303">
        <f t="shared" si="119"/>
        <v>0</v>
      </c>
      <c r="W64" s="303">
        <f t="shared" si="119"/>
        <v>0</v>
      </c>
      <c r="X64" s="303">
        <f t="shared" si="119"/>
        <v>0</v>
      </c>
      <c r="Y64" s="303">
        <f t="shared" si="119"/>
        <v>0</v>
      </c>
      <c r="Z64" s="303">
        <f t="shared" ref="Z64:AA64" si="182">+Z16+Z32+Z48</f>
        <v>0</v>
      </c>
      <c r="AA64" s="303">
        <f t="shared" si="182"/>
        <v>0</v>
      </c>
      <c r="AB64" s="303">
        <f t="shared" ref="AB64:AC64" si="183">+AB16+AB32+AB48</f>
        <v>0</v>
      </c>
      <c r="AC64" s="303">
        <f t="shared" si="183"/>
        <v>0</v>
      </c>
      <c r="AD64" s="303">
        <f t="shared" ref="AD64:AE64" si="184">+AD16+AD32+AD48</f>
        <v>0</v>
      </c>
      <c r="AE64" s="303">
        <f t="shared" si="184"/>
        <v>0</v>
      </c>
      <c r="AF64" s="303">
        <f t="shared" ref="AF64:AG64" si="185">+AF16+AF32+AF48</f>
        <v>0</v>
      </c>
      <c r="AG64" s="303">
        <f t="shared" si="185"/>
        <v>0</v>
      </c>
      <c r="AJ64" s="303">
        <v>0</v>
      </c>
      <c r="AL64" s="14">
        <f t="shared" si="110"/>
        <v>0</v>
      </c>
    </row>
    <row r="65" spans="1:61" ht="19.5" hidden="1" customHeight="1" outlineLevel="1" x14ac:dyDescent="0.2">
      <c r="A65" s="249"/>
      <c r="B65" s="296" t="s">
        <v>46</v>
      </c>
      <c r="C65" s="266"/>
      <c r="D65" s="297"/>
      <c r="E65" s="299">
        <f t="shared" si="161"/>
        <v>0</v>
      </c>
      <c r="F65" s="299">
        <f t="shared" si="161"/>
        <v>0</v>
      </c>
      <c r="G65" s="299">
        <f t="shared" si="161"/>
        <v>0</v>
      </c>
      <c r="H65" s="299">
        <f t="shared" si="161"/>
        <v>0</v>
      </c>
      <c r="I65" s="299">
        <f t="shared" si="161"/>
        <v>0</v>
      </c>
      <c r="J65" s="299">
        <f t="shared" ref="J65:K65" si="186">+J17+J33+J49</f>
        <v>0</v>
      </c>
      <c r="K65" s="299">
        <f t="shared" si="186"/>
        <v>0</v>
      </c>
      <c r="L65" s="299">
        <f t="shared" ref="L65:M65" si="187">+L17+L33+L49</f>
        <v>0</v>
      </c>
      <c r="M65" s="299">
        <f t="shared" si="187"/>
        <v>0</v>
      </c>
      <c r="N65" s="299">
        <f t="shared" ref="N65:O65" si="188">+N17+N33+N49</f>
        <v>0</v>
      </c>
      <c r="O65" s="299">
        <f t="shared" si="188"/>
        <v>0</v>
      </c>
      <c r="P65" s="299">
        <f t="shared" ref="P65:Q65" si="189">+P17+P33+P49</f>
        <v>0</v>
      </c>
      <c r="Q65" s="299">
        <f t="shared" si="189"/>
        <v>0</v>
      </c>
      <c r="R65" s="269"/>
      <c r="S65" s="304"/>
      <c r="T65" s="305" t="s">
        <v>43</v>
      </c>
      <c r="U65" s="295">
        <f t="shared" si="119"/>
        <v>0</v>
      </c>
      <c r="V65" s="295">
        <f t="shared" si="119"/>
        <v>0</v>
      </c>
      <c r="W65" s="295">
        <f t="shared" si="119"/>
        <v>0</v>
      </c>
      <c r="X65" s="295">
        <f t="shared" si="119"/>
        <v>0</v>
      </c>
      <c r="Y65" s="295">
        <f t="shared" si="119"/>
        <v>0</v>
      </c>
      <c r="Z65" s="295">
        <f t="shared" ref="Z65:AA65" si="190">+Z17+Z33+Z49</f>
        <v>0</v>
      </c>
      <c r="AA65" s="295">
        <f t="shared" si="190"/>
        <v>0</v>
      </c>
      <c r="AB65" s="295">
        <f t="shared" ref="AB65:AC65" si="191">+AB17+AB33+AB49</f>
        <v>0</v>
      </c>
      <c r="AC65" s="295">
        <f t="shared" si="191"/>
        <v>0</v>
      </c>
      <c r="AD65" s="295">
        <f t="shared" ref="AD65:AE65" si="192">+AD17+AD33+AD49</f>
        <v>0</v>
      </c>
      <c r="AE65" s="295">
        <f t="shared" si="192"/>
        <v>0</v>
      </c>
      <c r="AF65" s="295">
        <f t="shared" ref="AF65:AG65" si="193">+AF17+AF33+AF49</f>
        <v>0</v>
      </c>
      <c r="AG65" s="295">
        <f t="shared" si="193"/>
        <v>0</v>
      </c>
      <c r="AJ65" s="295"/>
    </row>
    <row r="66" spans="1:61" ht="19.5" hidden="1" customHeight="1" outlineLevel="1" x14ac:dyDescent="0.2">
      <c r="B66" s="296" t="s">
        <v>52</v>
      </c>
      <c r="C66" s="266"/>
      <c r="D66" s="297"/>
      <c r="E66" s="300">
        <f t="shared" si="161"/>
        <v>0</v>
      </c>
      <c r="F66" s="300">
        <f t="shared" si="161"/>
        <v>0</v>
      </c>
      <c r="G66" s="300">
        <f t="shared" si="161"/>
        <v>0</v>
      </c>
      <c r="H66" s="300">
        <f t="shared" si="161"/>
        <v>0</v>
      </c>
      <c r="I66" s="300">
        <f t="shared" si="161"/>
        <v>0</v>
      </c>
      <c r="J66" s="300">
        <f t="shared" ref="J66:K66" si="194">+J18+J34+J50</f>
        <v>0</v>
      </c>
      <c r="K66" s="300">
        <f t="shared" si="194"/>
        <v>0</v>
      </c>
      <c r="L66" s="300">
        <f t="shared" ref="L66:M66" si="195">+L18+L34+L50</f>
        <v>0</v>
      </c>
      <c r="M66" s="300">
        <f t="shared" si="195"/>
        <v>0</v>
      </c>
      <c r="N66" s="300">
        <f t="shared" ref="N66:O66" si="196">+N18+N34+N50</f>
        <v>0</v>
      </c>
      <c r="O66" s="300">
        <f t="shared" si="196"/>
        <v>0</v>
      </c>
      <c r="P66" s="300">
        <f t="shared" ref="P66:Q66" si="197">+P18+P34+P50</f>
        <v>0</v>
      </c>
      <c r="Q66" s="300">
        <f t="shared" si="197"/>
        <v>0</v>
      </c>
      <c r="R66" s="294"/>
      <c r="S66" s="262"/>
      <c r="T66" s="306" t="s">
        <v>38</v>
      </c>
      <c r="U66" s="295">
        <f t="shared" si="119"/>
        <v>0</v>
      </c>
      <c r="V66" s="295">
        <f t="shared" si="119"/>
        <v>0</v>
      </c>
      <c r="W66" s="295">
        <f t="shared" si="119"/>
        <v>0</v>
      </c>
      <c r="X66" s="295">
        <f t="shared" si="119"/>
        <v>0</v>
      </c>
      <c r="Y66" s="295">
        <f t="shared" si="119"/>
        <v>0</v>
      </c>
      <c r="Z66" s="295">
        <f t="shared" ref="Z66:AA66" si="198">+Z18+Z34+Z50</f>
        <v>0</v>
      </c>
      <c r="AA66" s="295">
        <f t="shared" si="198"/>
        <v>0</v>
      </c>
      <c r="AB66" s="295">
        <f t="shared" ref="AB66:AC66" si="199">+AB18+AB34+AB50</f>
        <v>0</v>
      </c>
      <c r="AC66" s="295">
        <f t="shared" si="199"/>
        <v>0</v>
      </c>
      <c r="AD66" s="295">
        <f t="shared" ref="AD66:AE66" si="200">+AD18+AD34+AD50</f>
        <v>0</v>
      </c>
      <c r="AE66" s="295">
        <f t="shared" si="200"/>
        <v>0</v>
      </c>
      <c r="AF66" s="295">
        <f t="shared" ref="AF66:AG66" si="201">+AF18+AF34+AF50</f>
        <v>0</v>
      </c>
      <c r="AG66" s="295">
        <f t="shared" si="201"/>
        <v>0</v>
      </c>
      <c r="AJ66" s="295"/>
    </row>
    <row r="67" spans="1:61" ht="19.5" hidden="1" customHeight="1" outlineLevel="1" x14ac:dyDescent="0.2">
      <c r="B67" s="307" t="s">
        <v>149</v>
      </c>
      <c r="C67" s="308"/>
      <c r="D67" s="308"/>
      <c r="E67" s="309">
        <f t="shared" si="161"/>
        <v>0</v>
      </c>
      <c r="F67" s="309">
        <f t="shared" si="161"/>
        <v>0</v>
      </c>
      <c r="G67" s="309">
        <f t="shared" si="161"/>
        <v>0</v>
      </c>
      <c r="H67" s="309">
        <f t="shared" si="161"/>
        <v>0</v>
      </c>
      <c r="I67" s="309">
        <f t="shared" si="161"/>
        <v>0</v>
      </c>
      <c r="J67" s="309">
        <f t="shared" ref="J67:K67" si="202">+J19+J35+J51</f>
        <v>0</v>
      </c>
      <c r="K67" s="309">
        <f t="shared" si="202"/>
        <v>0</v>
      </c>
      <c r="L67" s="309">
        <f t="shared" ref="L67:M67" si="203">+L19+L35+L51</f>
        <v>0</v>
      </c>
      <c r="M67" s="309">
        <f t="shared" si="203"/>
        <v>0</v>
      </c>
      <c r="N67" s="309">
        <f t="shared" ref="N67:O67" si="204">+N19+N35+N51</f>
        <v>0</v>
      </c>
      <c r="O67" s="309">
        <f t="shared" si="204"/>
        <v>0</v>
      </c>
      <c r="P67" s="309">
        <f t="shared" ref="P67:Q67" si="205">+P19+P35+P51</f>
        <v>0</v>
      </c>
      <c r="Q67" s="309">
        <f t="shared" si="205"/>
        <v>0</v>
      </c>
      <c r="R67" s="294"/>
      <c r="S67" s="310"/>
      <c r="T67" s="311" t="s">
        <v>149</v>
      </c>
      <c r="U67" s="295">
        <f t="shared" si="119"/>
        <v>0</v>
      </c>
      <c r="V67" s="295">
        <f t="shared" si="119"/>
        <v>0</v>
      </c>
      <c r="W67" s="295">
        <f t="shared" si="119"/>
        <v>0</v>
      </c>
      <c r="X67" s="295">
        <f t="shared" si="119"/>
        <v>0</v>
      </c>
      <c r="Y67" s="295">
        <f t="shared" si="119"/>
        <v>0</v>
      </c>
      <c r="Z67" s="295">
        <f t="shared" ref="Z67:AA67" si="206">+Z19+Z35+Z51</f>
        <v>0</v>
      </c>
      <c r="AA67" s="295">
        <f t="shared" si="206"/>
        <v>0</v>
      </c>
      <c r="AB67" s="295">
        <f t="shared" ref="AB67:AC67" si="207">+AB19+AB35+AB51</f>
        <v>0</v>
      </c>
      <c r="AC67" s="295">
        <f t="shared" si="207"/>
        <v>0</v>
      </c>
      <c r="AD67" s="295">
        <f t="shared" ref="AD67:AE67" si="208">+AD19+AD35+AD51</f>
        <v>0</v>
      </c>
      <c r="AE67" s="295">
        <f t="shared" si="208"/>
        <v>0</v>
      </c>
      <c r="AF67" s="295">
        <f t="shared" ref="AF67:AG67" si="209">+AF19+AF35+AF51</f>
        <v>0</v>
      </c>
      <c r="AG67" s="295">
        <f t="shared" si="209"/>
        <v>0</v>
      </c>
      <c r="AJ67" s="295"/>
    </row>
    <row r="68" spans="1:61" s="3" customFormat="1" ht="19.5" hidden="1" customHeight="1" outlineLevel="1" x14ac:dyDescent="0.2">
      <c r="B68" s="312" t="s">
        <v>14</v>
      </c>
      <c r="C68" s="266"/>
      <c r="D68" s="297"/>
      <c r="E68" s="299">
        <f t="shared" ref="E68:I68" si="210">SUM(E62:E67)+E55</f>
        <v>0</v>
      </c>
      <c r="F68" s="299">
        <f t="shared" si="210"/>
        <v>0</v>
      </c>
      <c r="G68" s="299">
        <f t="shared" si="210"/>
        <v>0</v>
      </c>
      <c r="H68" s="299">
        <f t="shared" si="210"/>
        <v>0</v>
      </c>
      <c r="I68" s="299">
        <f t="shared" si="210"/>
        <v>0</v>
      </c>
      <c r="J68" s="299">
        <f t="shared" ref="J68:K68" si="211">SUM(J62:J67)+J55</f>
        <v>0</v>
      </c>
      <c r="K68" s="299">
        <f t="shared" si="211"/>
        <v>0</v>
      </c>
      <c r="L68" s="299">
        <f t="shared" ref="L68:M68" si="212">SUM(L62:L67)+L55</f>
        <v>0</v>
      </c>
      <c r="M68" s="299">
        <f t="shared" si="212"/>
        <v>0</v>
      </c>
      <c r="N68" s="299">
        <f t="shared" ref="N68:O68" si="213">SUM(N62:N67)+N55</f>
        <v>0</v>
      </c>
      <c r="O68" s="299">
        <f t="shared" si="213"/>
        <v>0</v>
      </c>
      <c r="P68" s="299">
        <f t="shared" ref="P68:Q68" si="214">SUM(P62:P67)+P55</f>
        <v>0</v>
      </c>
      <c r="Q68" s="299">
        <f t="shared" si="214"/>
        <v>0</v>
      </c>
      <c r="R68" s="313"/>
      <c r="S68" s="314" t="s">
        <v>18</v>
      </c>
      <c r="T68" s="315"/>
      <c r="U68" s="295">
        <f t="shared" ref="U68:Y68" si="215">+U66+U61+U55+U65+U67</f>
        <v>0</v>
      </c>
      <c r="V68" s="295">
        <f t="shared" si="215"/>
        <v>0</v>
      </c>
      <c r="W68" s="295">
        <f t="shared" si="215"/>
        <v>0</v>
      </c>
      <c r="X68" s="295">
        <f t="shared" si="215"/>
        <v>0</v>
      </c>
      <c r="Y68" s="295">
        <f t="shared" si="215"/>
        <v>0</v>
      </c>
      <c r="Z68" s="295">
        <f t="shared" ref="Z68:AA68" si="216">+Z66+Z61+Z55+Z65+Z67</f>
        <v>0</v>
      </c>
      <c r="AA68" s="295">
        <f t="shared" si="216"/>
        <v>0</v>
      </c>
      <c r="AB68" s="295">
        <f t="shared" ref="AB68:AC68" si="217">+AB66+AB61+AB55+AB65+AB67</f>
        <v>0</v>
      </c>
      <c r="AC68" s="295">
        <f t="shared" si="217"/>
        <v>0</v>
      </c>
      <c r="AD68" s="295">
        <f t="shared" ref="AD68:AE68" si="218">+AD66+AD61+AD55+AD65+AD67</f>
        <v>0</v>
      </c>
      <c r="AE68" s="295">
        <f t="shared" si="218"/>
        <v>0</v>
      </c>
      <c r="AF68" s="295">
        <f t="shared" ref="AF68:AG68" si="219">+AF66+AF61+AF55+AF65+AF67</f>
        <v>0</v>
      </c>
      <c r="AG68" s="295">
        <f t="shared" si="219"/>
        <v>0</v>
      </c>
      <c r="AH68" s="14"/>
      <c r="AJ68" s="295">
        <f>+AJ61+AJ55</f>
        <v>0</v>
      </c>
      <c r="AK68" s="14"/>
      <c r="AL68" s="14">
        <f>+AJ68-Y68</f>
        <v>0</v>
      </c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</row>
    <row r="69" spans="1:61" s="3" customFormat="1" ht="19.5" hidden="1" customHeight="1" outlineLevel="1" thickBot="1" x14ac:dyDescent="0.25">
      <c r="B69" s="312"/>
      <c r="C69" s="266"/>
      <c r="D69" s="266"/>
      <c r="E69" s="316"/>
      <c r="F69" s="316"/>
      <c r="G69" s="316"/>
      <c r="H69" s="316"/>
      <c r="I69" s="316"/>
      <c r="J69" s="316"/>
      <c r="K69" s="316"/>
      <c r="L69" s="316"/>
      <c r="M69" s="316"/>
      <c r="N69" s="316"/>
      <c r="O69" s="316"/>
      <c r="P69" s="316"/>
      <c r="Q69" s="316"/>
      <c r="R69" s="313"/>
      <c r="S69" s="317"/>
      <c r="T69" s="318" t="s">
        <v>83</v>
      </c>
      <c r="U69" s="316"/>
      <c r="V69" s="316"/>
      <c r="W69" s="316"/>
      <c r="X69" s="316"/>
      <c r="Y69" s="316"/>
      <c r="Z69" s="316"/>
      <c r="AA69" s="316"/>
      <c r="AB69" s="316"/>
      <c r="AC69" s="316"/>
      <c r="AD69" s="316"/>
      <c r="AE69" s="316"/>
      <c r="AF69" s="316"/>
      <c r="AG69" s="316"/>
      <c r="AH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</row>
    <row r="70" spans="1:61" s="3" customFormat="1" ht="19.5" hidden="1" customHeight="1" outlineLevel="1" thickBot="1" x14ac:dyDescent="0.25">
      <c r="B70" s="312"/>
      <c r="C70" s="266"/>
      <c r="D70" s="266"/>
      <c r="E70" s="316"/>
      <c r="F70" s="316"/>
      <c r="G70" s="316"/>
      <c r="H70" s="316"/>
      <c r="I70" s="316"/>
      <c r="J70" s="316"/>
      <c r="K70" s="316"/>
      <c r="L70" s="316"/>
      <c r="M70" s="316"/>
      <c r="N70" s="316"/>
      <c r="O70" s="316"/>
      <c r="P70" s="316"/>
      <c r="Q70" s="316"/>
      <c r="R70" s="313"/>
      <c r="S70" s="317"/>
      <c r="T70" s="318" t="s">
        <v>50</v>
      </c>
      <c r="U70" s="316"/>
      <c r="V70" s="316"/>
      <c r="W70" s="316"/>
      <c r="X70" s="316"/>
      <c r="Y70" s="316"/>
      <c r="Z70" s="316"/>
      <c r="AA70" s="316"/>
      <c r="AB70" s="316"/>
      <c r="AC70" s="316"/>
      <c r="AD70" s="316"/>
      <c r="AE70" s="316"/>
      <c r="AF70" s="316"/>
      <c r="AG70" s="316"/>
      <c r="AH70" s="14"/>
      <c r="AJ70" s="250">
        <f>+AE68-O68</f>
        <v>0</v>
      </c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</row>
    <row r="71" spans="1:61" s="3" customFormat="1" ht="25.5" hidden="1" customHeight="1" outlineLevel="1" x14ac:dyDescent="0.2">
      <c r="B71" s="159" t="s">
        <v>81</v>
      </c>
      <c r="C71" s="128" t="s">
        <v>19</v>
      </c>
      <c r="D71" s="129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9"/>
      <c r="T71" s="185"/>
      <c r="U71" s="185"/>
      <c r="V71" s="185"/>
      <c r="W71" s="185"/>
      <c r="X71" s="185"/>
      <c r="Y71" s="185"/>
      <c r="Z71" s="185"/>
      <c r="AA71" s="185"/>
      <c r="AB71" s="185"/>
      <c r="AC71" s="185"/>
      <c r="AD71" s="185"/>
      <c r="AE71" s="185"/>
      <c r="AF71" s="185"/>
      <c r="AG71" s="185"/>
    </row>
    <row r="72" spans="1:61" ht="40.5" hidden="1" customHeight="1" outlineLevel="1" x14ac:dyDescent="0.2">
      <c r="B72" s="100" t="s">
        <v>0</v>
      </c>
      <c r="C72" s="26"/>
      <c r="D72" s="101"/>
      <c r="E72" s="36" t="str">
        <f t="shared" ref="E72:Q72" si="220">+E$6</f>
        <v>Eredeti előirányzat
2024. év</v>
      </c>
      <c r="F72" s="36" t="str">
        <f t="shared" si="220"/>
        <v>1 Módosítás</v>
      </c>
      <c r="G72" s="36" t="str">
        <f t="shared" si="220"/>
        <v>Módosított előirányzat 1
2024. év</v>
      </c>
      <c r="H72" s="36" t="str">
        <f t="shared" si="220"/>
        <v>2 Módosítás</v>
      </c>
      <c r="I72" s="36" t="str">
        <f t="shared" si="220"/>
        <v>Módosított előirányzat</v>
      </c>
      <c r="J72" s="36" t="str">
        <f t="shared" si="220"/>
        <v>3 Módosítás</v>
      </c>
      <c r="K72" s="36" t="str">
        <f t="shared" si="220"/>
        <v>Módosított előirányzat</v>
      </c>
      <c r="L72" s="36" t="str">
        <f t="shared" si="220"/>
        <v>4 Módosítás</v>
      </c>
      <c r="M72" s="36" t="str">
        <f t="shared" si="220"/>
        <v>4. Módosított előirányzat</v>
      </c>
      <c r="N72" s="36" t="str">
        <f t="shared" si="220"/>
        <v>5 Módosítás</v>
      </c>
      <c r="O72" s="36" t="str">
        <f t="shared" si="220"/>
        <v>Módosított előirányzat 5.</v>
      </c>
      <c r="P72" s="36" t="str">
        <f t="shared" si="220"/>
        <v>6 Módosítás</v>
      </c>
      <c r="Q72" s="36" t="str">
        <f t="shared" si="220"/>
        <v>Módosított előirányzat</v>
      </c>
      <c r="R72" s="51"/>
      <c r="S72" s="57" t="s">
        <v>1</v>
      </c>
      <c r="T72" s="102"/>
      <c r="U72" s="36" t="str">
        <f t="shared" ref="U72:AG72" si="221">+U$6</f>
        <v>Eredeti előirányzat
2024. év</v>
      </c>
      <c r="V72" s="36" t="str">
        <f t="shared" si="221"/>
        <v>1 Módosítás</v>
      </c>
      <c r="W72" s="36" t="str">
        <f t="shared" si="221"/>
        <v>Módosított előirányzat 1
2024. év</v>
      </c>
      <c r="X72" s="36" t="str">
        <f t="shared" si="221"/>
        <v>2 Módosítás</v>
      </c>
      <c r="Y72" s="36" t="str">
        <f t="shared" si="221"/>
        <v>Módosított előirányzat</v>
      </c>
      <c r="Z72" s="36" t="str">
        <f t="shared" si="221"/>
        <v>3 Módosítás</v>
      </c>
      <c r="AA72" s="36" t="str">
        <f t="shared" si="221"/>
        <v>Módosított előirányzat</v>
      </c>
      <c r="AB72" s="36" t="str">
        <f t="shared" si="221"/>
        <v>4 Módosítás</v>
      </c>
      <c r="AC72" s="36" t="str">
        <f t="shared" si="221"/>
        <v>4. Módosított előirányzat</v>
      </c>
      <c r="AD72" s="36" t="str">
        <f t="shared" si="221"/>
        <v>5 Módosítás</v>
      </c>
      <c r="AE72" s="36" t="str">
        <f t="shared" si="221"/>
        <v>Módosított előirányzat 5</v>
      </c>
      <c r="AF72" s="36" t="str">
        <f t="shared" si="221"/>
        <v>6 Módosítás</v>
      </c>
      <c r="AG72" s="36" t="str">
        <f t="shared" si="221"/>
        <v>Módosított előirányzat</v>
      </c>
    </row>
    <row r="73" spans="1:61" ht="19.5" hidden="1" customHeight="1" outlineLevel="1" x14ac:dyDescent="0.2">
      <c r="B73" s="140"/>
      <c r="C73" s="141" t="s">
        <v>2</v>
      </c>
      <c r="D73" s="142"/>
      <c r="E73" s="143">
        <f t="shared" ref="E73:I73" si="222">+E74+E75+E76+E77</f>
        <v>0</v>
      </c>
      <c r="F73" s="143">
        <f t="shared" si="222"/>
        <v>0</v>
      </c>
      <c r="G73" s="143">
        <f t="shared" si="222"/>
        <v>0</v>
      </c>
      <c r="H73" s="143">
        <f t="shared" si="222"/>
        <v>0</v>
      </c>
      <c r="I73" s="143">
        <f t="shared" si="222"/>
        <v>0</v>
      </c>
      <c r="J73" s="143">
        <f t="shared" ref="J73:K73" si="223">+J74+J75+J76+J77</f>
        <v>0</v>
      </c>
      <c r="K73" s="143">
        <f t="shared" si="223"/>
        <v>0</v>
      </c>
      <c r="L73" s="143">
        <f t="shared" ref="L73:M73" si="224">+L74+L75+L76+L77</f>
        <v>0</v>
      </c>
      <c r="M73" s="143">
        <f t="shared" si="224"/>
        <v>0</v>
      </c>
      <c r="N73" s="143">
        <f t="shared" ref="N73:O73" si="225">+N74+N75+N76+N77</f>
        <v>0</v>
      </c>
      <c r="O73" s="143">
        <f t="shared" si="225"/>
        <v>0</v>
      </c>
      <c r="P73" s="143">
        <f t="shared" ref="P73:Q73" si="226">+P74+P75+P76+P77</f>
        <v>0</v>
      </c>
      <c r="Q73" s="143">
        <f t="shared" si="226"/>
        <v>0</v>
      </c>
      <c r="R73" s="46"/>
      <c r="S73" s="144" t="s">
        <v>3</v>
      </c>
      <c r="T73" s="145"/>
      <c r="U73" s="76">
        <f t="shared" ref="U73:V73" si="227">SUM(U74:U78)</f>
        <v>0</v>
      </c>
      <c r="V73" s="76">
        <f t="shared" si="227"/>
        <v>0</v>
      </c>
      <c r="W73" s="76">
        <f>+U73+V73</f>
        <v>0</v>
      </c>
      <c r="X73" s="76">
        <f t="shared" ref="X73" si="228">SUM(X74:X78)</f>
        <v>0</v>
      </c>
      <c r="Y73" s="76">
        <f>+W73+X73</f>
        <v>0</v>
      </c>
      <c r="Z73" s="76">
        <f t="shared" ref="Z73:AB73" si="229">SUM(Z74:Z78)</f>
        <v>0</v>
      </c>
      <c r="AA73" s="76">
        <f>SUM(AA74:AA78)</f>
        <v>0</v>
      </c>
      <c r="AB73" s="76">
        <f t="shared" si="229"/>
        <v>0</v>
      </c>
      <c r="AC73" s="76">
        <f>SUM(AC74:AC78)</f>
        <v>0</v>
      </c>
      <c r="AD73" s="76">
        <f t="shared" ref="AD73:AF73" si="230">SUM(AD74:AD78)</f>
        <v>0</v>
      </c>
      <c r="AE73" s="76">
        <f>SUM(AE74:AE78)</f>
        <v>0</v>
      </c>
      <c r="AF73" s="76">
        <f t="shared" si="230"/>
        <v>0</v>
      </c>
      <c r="AG73" s="76">
        <f>SUM(AG74:AG78)</f>
        <v>0</v>
      </c>
    </row>
    <row r="74" spans="1:61" ht="19.5" hidden="1" customHeight="1" outlineLevel="1" x14ac:dyDescent="0.2">
      <c r="B74" s="146"/>
      <c r="C74" s="147" t="s">
        <v>4</v>
      </c>
      <c r="D74" s="147"/>
      <c r="E74" s="148"/>
      <c r="F74" s="148">
        <v>0</v>
      </c>
      <c r="G74" s="148"/>
      <c r="H74" s="148"/>
      <c r="I74" s="148"/>
      <c r="J74" s="148"/>
      <c r="K74" s="148"/>
      <c r="L74" s="148"/>
      <c r="M74" s="148"/>
      <c r="N74" s="148"/>
      <c r="O74" s="148"/>
      <c r="P74" s="148"/>
      <c r="Q74" s="148"/>
      <c r="R74" s="48"/>
      <c r="S74" s="149"/>
      <c r="T74" s="150" t="s">
        <v>6</v>
      </c>
      <c r="U74" s="151">
        <v>0</v>
      </c>
      <c r="V74" s="151">
        <v>0</v>
      </c>
      <c r="W74" s="151">
        <f t="shared" ref="W74:W86" si="231">+U74+V74</f>
        <v>0</v>
      </c>
      <c r="X74" s="151">
        <v>0</v>
      </c>
      <c r="Y74" s="151">
        <f t="shared" ref="Y74:Y86" si="232">+W74+X74</f>
        <v>0</v>
      </c>
      <c r="Z74" s="151">
        <v>0</v>
      </c>
      <c r="AA74" s="151">
        <f>+Y74+Z74</f>
        <v>0</v>
      </c>
      <c r="AB74" s="151">
        <v>0</v>
      </c>
      <c r="AC74" s="151">
        <f>+AA74+AB74</f>
        <v>0</v>
      </c>
      <c r="AD74" s="151">
        <v>0</v>
      </c>
      <c r="AE74" s="151">
        <f>+AC74+AD74</f>
        <v>0</v>
      </c>
      <c r="AF74" s="151">
        <v>0</v>
      </c>
      <c r="AG74" s="151">
        <f>+AE74+AF74</f>
        <v>0</v>
      </c>
    </row>
    <row r="75" spans="1:61" ht="23.25" hidden="1" customHeight="1" outlineLevel="1" x14ac:dyDescent="0.2">
      <c r="A75" s="249"/>
      <c r="B75" s="104"/>
      <c r="C75" s="17" t="s">
        <v>5</v>
      </c>
      <c r="D75" s="18"/>
      <c r="E75" s="5">
        <v>0</v>
      </c>
      <c r="F75" s="5">
        <v>0</v>
      </c>
      <c r="G75" s="5">
        <f>+E75+F75</f>
        <v>0</v>
      </c>
      <c r="H75" s="5">
        <v>0</v>
      </c>
      <c r="I75" s="5">
        <f>+G75+H75</f>
        <v>0</v>
      </c>
      <c r="J75" s="5">
        <v>0</v>
      </c>
      <c r="K75" s="5">
        <f>+I75+J75</f>
        <v>0</v>
      </c>
      <c r="L75" s="5">
        <v>0</v>
      </c>
      <c r="M75" s="5">
        <f>+K75+L75</f>
        <v>0</v>
      </c>
      <c r="N75" s="5">
        <v>0</v>
      </c>
      <c r="O75" s="5">
        <f>+M75+N75</f>
        <v>0</v>
      </c>
      <c r="P75" s="5">
        <v>0</v>
      </c>
      <c r="Q75" s="5">
        <f>+O75+P75</f>
        <v>0</v>
      </c>
      <c r="R75" s="48"/>
      <c r="S75" s="55"/>
      <c r="T75" s="19" t="s">
        <v>8</v>
      </c>
      <c r="U75" s="82">
        <v>0</v>
      </c>
      <c r="V75" s="82">
        <v>0</v>
      </c>
      <c r="W75" s="82">
        <f t="shared" si="231"/>
        <v>0</v>
      </c>
      <c r="X75" s="82">
        <v>0</v>
      </c>
      <c r="Y75" s="82">
        <f t="shared" si="232"/>
        <v>0</v>
      </c>
      <c r="Z75" s="82">
        <v>0</v>
      </c>
      <c r="AA75" s="82">
        <f>+Y75+Z75</f>
        <v>0</v>
      </c>
      <c r="AB75" s="82">
        <v>0</v>
      </c>
      <c r="AC75" s="82">
        <f>+AA75+AB75</f>
        <v>0</v>
      </c>
      <c r="AD75" s="82">
        <v>0</v>
      </c>
      <c r="AE75" s="82">
        <f>+AC75+AD75</f>
        <v>0</v>
      </c>
      <c r="AF75" s="82">
        <v>0</v>
      </c>
      <c r="AG75" s="82">
        <f>+AE75+AF75</f>
        <v>0</v>
      </c>
    </row>
    <row r="76" spans="1:61" ht="19.5" hidden="1" customHeight="1" outlineLevel="1" x14ac:dyDescent="0.2">
      <c r="A76" s="249"/>
      <c r="B76" s="104"/>
      <c r="C76" s="17" t="s">
        <v>7</v>
      </c>
      <c r="D76" s="18"/>
      <c r="E76" s="5"/>
      <c r="F76" s="5">
        <v>0</v>
      </c>
      <c r="G76" s="5">
        <f t="shared" ref="G76:G86" si="233">+E76+F76</f>
        <v>0</v>
      </c>
      <c r="H76" s="5">
        <v>0</v>
      </c>
      <c r="I76" s="5">
        <f t="shared" ref="I76:I86" si="234">+G76+H76</f>
        <v>0</v>
      </c>
      <c r="J76" s="5">
        <v>0</v>
      </c>
      <c r="K76" s="5">
        <f t="shared" ref="K76:K86" si="235">+I76+J76</f>
        <v>0</v>
      </c>
      <c r="L76" s="5">
        <v>0</v>
      </c>
      <c r="M76" s="5">
        <f t="shared" ref="M76:M86" si="236">+K76+L76</f>
        <v>0</v>
      </c>
      <c r="N76" s="5">
        <v>0</v>
      </c>
      <c r="O76" s="5">
        <f t="shared" ref="O76:O86" si="237">+M76+N76</f>
        <v>0</v>
      </c>
      <c r="P76" s="5">
        <v>0</v>
      </c>
      <c r="Q76" s="5">
        <f t="shared" ref="Q76:Q86" si="238">+O76+P76</f>
        <v>0</v>
      </c>
      <c r="R76" s="48"/>
      <c r="S76" s="55"/>
      <c r="T76" s="20" t="s">
        <v>9</v>
      </c>
      <c r="U76" s="82">
        <v>0</v>
      </c>
      <c r="V76" s="82">
        <v>0</v>
      </c>
      <c r="W76" s="82">
        <f t="shared" si="231"/>
        <v>0</v>
      </c>
      <c r="X76" s="82">
        <v>0</v>
      </c>
      <c r="Y76" s="82">
        <f t="shared" si="232"/>
        <v>0</v>
      </c>
      <c r="Z76" s="82">
        <v>0</v>
      </c>
      <c r="AA76" s="82">
        <f>+Y76+Z76</f>
        <v>0</v>
      </c>
      <c r="AB76" s="82">
        <v>0</v>
      </c>
      <c r="AC76" s="82">
        <f>+AA76+AB76</f>
        <v>0</v>
      </c>
      <c r="AD76" s="82">
        <v>0</v>
      </c>
      <c r="AE76" s="82">
        <f>+AC76+AD76</f>
        <v>0</v>
      </c>
      <c r="AF76" s="82">
        <v>0</v>
      </c>
      <c r="AG76" s="82">
        <f>+AE76+AF76</f>
        <v>0</v>
      </c>
    </row>
    <row r="77" spans="1:61" ht="19.5" hidden="1" customHeight="1" outlineLevel="1" x14ac:dyDescent="0.2">
      <c r="A77" s="249"/>
      <c r="B77" s="104"/>
      <c r="C77" s="17" t="s">
        <v>21</v>
      </c>
      <c r="D77" s="18"/>
      <c r="E77" s="5"/>
      <c r="F77" s="5">
        <v>0</v>
      </c>
      <c r="G77" s="5">
        <f t="shared" si="233"/>
        <v>0</v>
      </c>
      <c r="H77" s="5">
        <v>0</v>
      </c>
      <c r="I77" s="5">
        <f t="shared" si="234"/>
        <v>0</v>
      </c>
      <c r="J77" s="5">
        <v>0</v>
      </c>
      <c r="K77" s="5">
        <f t="shared" si="235"/>
        <v>0</v>
      </c>
      <c r="L77" s="5">
        <v>0</v>
      </c>
      <c r="M77" s="5">
        <f t="shared" si="236"/>
        <v>0</v>
      </c>
      <c r="N77" s="5">
        <v>0</v>
      </c>
      <c r="O77" s="5">
        <f t="shared" si="237"/>
        <v>0</v>
      </c>
      <c r="P77" s="5">
        <v>0</v>
      </c>
      <c r="Q77" s="5">
        <f t="shared" si="238"/>
        <v>0</v>
      </c>
      <c r="R77" s="48"/>
      <c r="S77" s="55"/>
      <c r="T77" s="20" t="s">
        <v>11</v>
      </c>
      <c r="U77" s="82"/>
      <c r="V77" s="82">
        <v>0</v>
      </c>
      <c r="W77" s="82">
        <f t="shared" si="231"/>
        <v>0</v>
      </c>
      <c r="X77" s="82">
        <v>0</v>
      </c>
      <c r="Y77" s="82">
        <f t="shared" si="232"/>
        <v>0</v>
      </c>
      <c r="Z77" s="82">
        <v>0</v>
      </c>
      <c r="AA77" s="82">
        <f>+Y77+Z77</f>
        <v>0</v>
      </c>
      <c r="AB77" s="82">
        <v>0</v>
      </c>
      <c r="AC77" s="82">
        <f>+AA77+AB77</f>
        <v>0</v>
      </c>
      <c r="AD77" s="82">
        <v>0</v>
      </c>
      <c r="AE77" s="82">
        <f>+AC77+AD77</f>
        <v>0</v>
      </c>
      <c r="AF77" s="82">
        <v>0</v>
      </c>
      <c r="AG77" s="82">
        <f>+AE77+AF77</f>
        <v>0</v>
      </c>
    </row>
    <row r="78" spans="1:61" ht="19.5" hidden="1" customHeight="1" outlineLevel="1" x14ac:dyDescent="0.2">
      <c r="A78" s="249"/>
      <c r="B78" s="105"/>
      <c r="C78" s="21"/>
      <c r="D78" s="21"/>
      <c r="E78" s="106"/>
      <c r="F78" s="106">
        <v>0</v>
      </c>
      <c r="G78" s="5">
        <f t="shared" si="233"/>
        <v>0</v>
      </c>
      <c r="H78" s="106">
        <v>0</v>
      </c>
      <c r="I78" s="5">
        <f t="shared" si="234"/>
        <v>0</v>
      </c>
      <c r="J78" s="106">
        <v>0</v>
      </c>
      <c r="K78" s="5">
        <f t="shared" si="235"/>
        <v>0</v>
      </c>
      <c r="L78" s="106">
        <v>0</v>
      </c>
      <c r="M78" s="5">
        <f t="shared" si="236"/>
        <v>0</v>
      </c>
      <c r="N78" s="106">
        <v>0</v>
      </c>
      <c r="O78" s="5">
        <f t="shared" si="237"/>
        <v>0</v>
      </c>
      <c r="P78" s="106">
        <v>0</v>
      </c>
      <c r="Q78" s="5">
        <f t="shared" si="238"/>
        <v>0</v>
      </c>
      <c r="R78" s="52"/>
      <c r="S78" s="56"/>
      <c r="T78" s="23" t="s">
        <v>12</v>
      </c>
      <c r="U78" s="83"/>
      <c r="V78" s="83">
        <v>0</v>
      </c>
      <c r="W78" s="83">
        <f t="shared" si="231"/>
        <v>0</v>
      </c>
      <c r="X78" s="83">
        <v>0</v>
      </c>
      <c r="Y78" s="83">
        <f t="shared" si="232"/>
        <v>0</v>
      </c>
      <c r="Z78" s="83">
        <v>0</v>
      </c>
      <c r="AA78" s="83">
        <f>+Y78+Z78</f>
        <v>0</v>
      </c>
      <c r="AB78" s="83">
        <v>0</v>
      </c>
      <c r="AC78" s="83">
        <f>+AA78+AB78</f>
        <v>0</v>
      </c>
      <c r="AD78" s="83">
        <v>0</v>
      </c>
      <c r="AE78" s="83">
        <f>+AC78+AD78</f>
        <v>0</v>
      </c>
      <c r="AF78" s="83">
        <v>0</v>
      </c>
      <c r="AG78" s="83">
        <f>+AE78+AF78</f>
        <v>0</v>
      </c>
    </row>
    <row r="79" spans="1:61" ht="19.5" hidden="1" customHeight="1" outlineLevel="1" x14ac:dyDescent="0.2">
      <c r="A79" s="249"/>
      <c r="B79" s="105"/>
      <c r="C79" s="21"/>
      <c r="D79" s="21"/>
      <c r="E79" s="106"/>
      <c r="F79" s="106">
        <v>0</v>
      </c>
      <c r="G79" s="5">
        <f t="shared" si="233"/>
        <v>0</v>
      </c>
      <c r="H79" s="106">
        <v>0</v>
      </c>
      <c r="I79" s="5">
        <f t="shared" si="234"/>
        <v>0</v>
      </c>
      <c r="J79" s="106">
        <v>0</v>
      </c>
      <c r="K79" s="5">
        <f t="shared" si="235"/>
        <v>0</v>
      </c>
      <c r="L79" s="106">
        <v>0</v>
      </c>
      <c r="M79" s="5">
        <f t="shared" si="236"/>
        <v>0</v>
      </c>
      <c r="N79" s="106">
        <v>0</v>
      </c>
      <c r="O79" s="5">
        <f t="shared" si="237"/>
        <v>0</v>
      </c>
      <c r="P79" s="106">
        <v>0</v>
      </c>
      <c r="Q79" s="5">
        <f t="shared" si="238"/>
        <v>0</v>
      </c>
      <c r="R79" s="29"/>
      <c r="S79" s="144" t="s">
        <v>13</v>
      </c>
      <c r="T79" s="145"/>
      <c r="U79" s="62">
        <f t="shared" ref="U79:V79" si="239">SUM(U80:U82)</f>
        <v>0</v>
      </c>
      <c r="V79" s="62">
        <f t="shared" si="239"/>
        <v>0</v>
      </c>
      <c r="W79" s="62">
        <f t="shared" si="231"/>
        <v>0</v>
      </c>
      <c r="X79" s="62">
        <f t="shared" ref="X79" si="240">SUM(X80:X82)</f>
        <v>0</v>
      </c>
      <c r="Y79" s="62">
        <f t="shared" si="232"/>
        <v>0</v>
      </c>
      <c r="Z79" s="62">
        <f t="shared" ref="Z79:AB79" si="241">SUM(Z80:Z82)</f>
        <v>0</v>
      </c>
      <c r="AA79" s="76">
        <f>SUM(AA80:AA82)</f>
        <v>0</v>
      </c>
      <c r="AB79" s="62">
        <f t="shared" si="241"/>
        <v>0</v>
      </c>
      <c r="AC79" s="76">
        <f>SUM(AC80:AC82)</f>
        <v>0</v>
      </c>
      <c r="AD79" s="62">
        <f t="shared" ref="AD79:AF79" si="242">SUM(AD80:AD82)</f>
        <v>0</v>
      </c>
      <c r="AE79" s="76">
        <f>SUM(AE80:AE82)</f>
        <v>0</v>
      </c>
      <c r="AF79" s="62">
        <f t="shared" si="242"/>
        <v>0</v>
      </c>
      <c r="AG79" s="76">
        <f>SUM(AG80:AG82)</f>
        <v>0</v>
      </c>
    </row>
    <row r="80" spans="1:61" ht="19.5" hidden="1" customHeight="1" outlineLevel="1" x14ac:dyDescent="0.2">
      <c r="A80" s="249"/>
      <c r="B80" s="140"/>
      <c r="C80" s="141" t="s">
        <v>10</v>
      </c>
      <c r="D80" s="8"/>
      <c r="E80" s="9">
        <f>149-149</f>
        <v>0</v>
      </c>
      <c r="F80" s="9">
        <v>0</v>
      </c>
      <c r="G80" s="9">
        <f t="shared" si="233"/>
        <v>0</v>
      </c>
      <c r="H80" s="9">
        <v>0</v>
      </c>
      <c r="I80" s="9">
        <f t="shared" si="234"/>
        <v>0</v>
      </c>
      <c r="J80" s="9">
        <v>0</v>
      </c>
      <c r="K80" s="9">
        <f t="shared" si="235"/>
        <v>0</v>
      </c>
      <c r="L80" s="9">
        <v>0</v>
      </c>
      <c r="M80" s="9">
        <f t="shared" si="236"/>
        <v>0</v>
      </c>
      <c r="N80" s="9">
        <v>0</v>
      </c>
      <c r="O80" s="9">
        <f t="shared" si="237"/>
        <v>0</v>
      </c>
      <c r="P80" s="9">
        <v>0</v>
      </c>
      <c r="Q80" s="9">
        <f t="shared" si="238"/>
        <v>0</v>
      </c>
      <c r="R80" s="46"/>
      <c r="S80" s="149"/>
      <c r="T80" s="150" t="s">
        <v>15</v>
      </c>
      <c r="U80" s="151"/>
      <c r="V80" s="151">
        <v>0</v>
      </c>
      <c r="W80" s="151">
        <f t="shared" si="231"/>
        <v>0</v>
      </c>
      <c r="X80" s="151">
        <v>0</v>
      </c>
      <c r="Y80" s="151">
        <f t="shared" si="232"/>
        <v>0</v>
      </c>
      <c r="Z80" s="151">
        <v>0</v>
      </c>
      <c r="AA80" s="151">
        <f t="shared" ref="AA80:AA85" si="243">+Y80+Z80</f>
        <v>0</v>
      </c>
      <c r="AB80" s="151">
        <v>0</v>
      </c>
      <c r="AC80" s="151">
        <f t="shared" ref="AC80:AC85" si="244">+AA80+AB80</f>
        <v>0</v>
      </c>
      <c r="AD80" s="151">
        <v>0</v>
      </c>
      <c r="AE80" s="151">
        <f t="shared" ref="AE80:AE85" si="245">+AC80+AD80</f>
        <v>0</v>
      </c>
      <c r="AF80" s="151">
        <v>0</v>
      </c>
      <c r="AG80" s="151">
        <f t="shared" ref="AG80:AG85" si="246">+AE80+AF80</f>
        <v>0</v>
      </c>
    </row>
    <row r="81" spans="1:61" ht="19.5" hidden="1" customHeight="1" outlineLevel="1" x14ac:dyDescent="0.2">
      <c r="A81" s="249"/>
      <c r="B81" s="140"/>
      <c r="C81" s="141" t="s">
        <v>23</v>
      </c>
      <c r="D81" s="8"/>
      <c r="E81" s="11">
        <v>0</v>
      </c>
      <c r="F81" s="11">
        <v>0</v>
      </c>
      <c r="G81" s="11">
        <f t="shared" si="233"/>
        <v>0</v>
      </c>
      <c r="H81" s="11">
        <v>0</v>
      </c>
      <c r="I81" s="11">
        <f t="shared" si="234"/>
        <v>0</v>
      </c>
      <c r="J81" s="11">
        <v>0</v>
      </c>
      <c r="K81" s="11">
        <f t="shared" si="235"/>
        <v>0</v>
      </c>
      <c r="L81" s="11">
        <v>0</v>
      </c>
      <c r="M81" s="11">
        <f t="shared" si="236"/>
        <v>0</v>
      </c>
      <c r="N81" s="11">
        <v>0</v>
      </c>
      <c r="O81" s="11">
        <f t="shared" si="237"/>
        <v>0</v>
      </c>
      <c r="P81" s="11">
        <v>0</v>
      </c>
      <c r="Q81" s="11">
        <f t="shared" si="238"/>
        <v>0</v>
      </c>
      <c r="R81" s="47"/>
      <c r="S81" s="55"/>
      <c r="T81" s="20" t="s">
        <v>16</v>
      </c>
      <c r="U81" s="82"/>
      <c r="V81" s="82">
        <v>0</v>
      </c>
      <c r="W81" s="82">
        <f t="shared" si="231"/>
        <v>0</v>
      </c>
      <c r="X81" s="82">
        <v>0</v>
      </c>
      <c r="Y81" s="82">
        <f t="shared" si="232"/>
        <v>0</v>
      </c>
      <c r="Z81" s="82">
        <v>0</v>
      </c>
      <c r="AA81" s="82">
        <f t="shared" si="243"/>
        <v>0</v>
      </c>
      <c r="AB81" s="82">
        <v>0</v>
      </c>
      <c r="AC81" s="82">
        <f t="shared" si="244"/>
        <v>0</v>
      </c>
      <c r="AD81" s="82">
        <v>0</v>
      </c>
      <c r="AE81" s="82">
        <f t="shared" si="245"/>
        <v>0</v>
      </c>
      <c r="AF81" s="82">
        <v>0</v>
      </c>
      <c r="AG81" s="82">
        <f t="shared" si="246"/>
        <v>0</v>
      </c>
    </row>
    <row r="82" spans="1:61" ht="19.5" hidden="1" customHeight="1" outlineLevel="1" x14ac:dyDescent="0.2">
      <c r="A82" s="249"/>
      <c r="B82" s="140"/>
      <c r="C82" s="141" t="s">
        <v>22</v>
      </c>
      <c r="D82" s="8"/>
      <c r="E82" s="60"/>
      <c r="F82" s="60">
        <v>0</v>
      </c>
      <c r="G82" s="60">
        <f t="shared" si="233"/>
        <v>0</v>
      </c>
      <c r="H82" s="60">
        <v>0</v>
      </c>
      <c r="I82" s="60">
        <f t="shared" si="234"/>
        <v>0</v>
      </c>
      <c r="J82" s="60">
        <v>0</v>
      </c>
      <c r="K82" s="60">
        <f t="shared" si="235"/>
        <v>0</v>
      </c>
      <c r="L82" s="60">
        <v>0</v>
      </c>
      <c r="M82" s="60">
        <f t="shared" si="236"/>
        <v>0</v>
      </c>
      <c r="N82" s="60">
        <v>0</v>
      </c>
      <c r="O82" s="60">
        <f t="shared" si="237"/>
        <v>0</v>
      </c>
      <c r="P82" s="60">
        <v>0</v>
      </c>
      <c r="Q82" s="60">
        <f t="shared" si="238"/>
        <v>0</v>
      </c>
      <c r="S82" s="107"/>
      <c r="T82" s="108" t="s">
        <v>17</v>
      </c>
      <c r="U82" s="84"/>
      <c r="V82" s="84">
        <v>0</v>
      </c>
      <c r="W82" s="84">
        <f t="shared" si="231"/>
        <v>0</v>
      </c>
      <c r="X82" s="84">
        <v>0</v>
      </c>
      <c r="Y82" s="84">
        <f t="shared" si="232"/>
        <v>0</v>
      </c>
      <c r="Z82" s="84">
        <v>0</v>
      </c>
      <c r="AA82" s="84">
        <f t="shared" si="243"/>
        <v>0</v>
      </c>
      <c r="AB82" s="84">
        <v>0</v>
      </c>
      <c r="AC82" s="84">
        <f t="shared" si="244"/>
        <v>0</v>
      </c>
      <c r="AD82" s="84">
        <v>0</v>
      </c>
      <c r="AE82" s="84">
        <f t="shared" si="245"/>
        <v>0</v>
      </c>
      <c r="AF82" s="84">
        <v>0</v>
      </c>
      <c r="AG82" s="84">
        <f t="shared" si="246"/>
        <v>0</v>
      </c>
    </row>
    <row r="83" spans="1:61" ht="19.5" hidden="1" customHeight="1" outlineLevel="1" x14ac:dyDescent="0.2">
      <c r="A83" s="249"/>
      <c r="B83" s="140"/>
      <c r="C83" s="141" t="s">
        <v>46</v>
      </c>
      <c r="D83" s="8"/>
      <c r="E83" s="11"/>
      <c r="F83" s="11">
        <v>0</v>
      </c>
      <c r="G83" s="11">
        <f t="shared" si="233"/>
        <v>0</v>
      </c>
      <c r="H83" s="11">
        <v>0</v>
      </c>
      <c r="I83" s="11">
        <f t="shared" si="234"/>
        <v>0</v>
      </c>
      <c r="J83" s="11">
        <v>0</v>
      </c>
      <c r="K83" s="11">
        <f t="shared" si="235"/>
        <v>0</v>
      </c>
      <c r="L83" s="11">
        <v>0</v>
      </c>
      <c r="M83" s="11">
        <f t="shared" si="236"/>
        <v>0</v>
      </c>
      <c r="N83" s="11">
        <v>0</v>
      </c>
      <c r="O83" s="11">
        <f t="shared" si="237"/>
        <v>0</v>
      </c>
      <c r="P83" s="11">
        <v>0</v>
      </c>
      <c r="Q83" s="11">
        <f t="shared" si="238"/>
        <v>0</v>
      </c>
      <c r="R83" s="47"/>
      <c r="S83" s="153" t="s">
        <v>43</v>
      </c>
      <c r="T83" s="10"/>
      <c r="U83" s="62"/>
      <c r="V83" s="62">
        <v>0</v>
      </c>
      <c r="W83" s="62">
        <f t="shared" si="231"/>
        <v>0</v>
      </c>
      <c r="X83" s="62">
        <v>0</v>
      </c>
      <c r="Y83" s="62">
        <f t="shared" si="232"/>
        <v>0</v>
      </c>
      <c r="Z83" s="62">
        <v>0</v>
      </c>
      <c r="AA83" s="62">
        <f t="shared" si="243"/>
        <v>0</v>
      </c>
      <c r="AB83" s="62">
        <v>0</v>
      </c>
      <c r="AC83" s="62">
        <f t="shared" si="244"/>
        <v>0</v>
      </c>
      <c r="AD83" s="62">
        <v>0</v>
      </c>
      <c r="AE83" s="62">
        <f t="shared" si="245"/>
        <v>0</v>
      </c>
      <c r="AF83" s="62">
        <v>0</v>
      </c>
      <c r="AG83" s="62">
        <f t="shared" si="246"/>
        <v>0</v>
      </c>
    </row>
    <row r="84" spans="1:61" ht="19.5" hidden="1" customHeight="1" outlineLevel="1" x14ac:dyDescent="0.2">
      <c r="B84" s="140"/>
      <c r="C84" s="141" t="s">
        <v>52</v>
      </c>
      <c r="D84" s="8"/>
      <c r="E84" s="60"/>
      <c r="F84" s="60">
        <v>0</v>
      </c>
      <c r="G84" s="60">
        <f t="shared" si="233"/>
        <v>0</v>
      </c>
      <c r="H84" s="60">
        <v>0</v>
      </c>
      <c r="I84" s="60">
        <f t="shared" si="234"/>
        <v>0</v>
      </c>
      <c r="J84" s="60">
        <v>0</v>
      </c>
      <c r="K84" s="60">
        <f t="shared" si="235"/>
        <v>0</v>
      </c>
      <c r="L84" s="60">
        <v>0</v>
      </c>
      <c r="M84" s="60">
        <f t="shared" si="236"/>
        <v>0</v>
      </c>
      <c r="N84" s="60">
        <v>0</v>
      </c>
      <c r="O84" s="60">
        <f t="shared" si="237"/>
        <v>0</v>
      </c>
      <c r="P84" s="60">
        <v>0</v>
      </c>
      <c r="Q84" s="60">
        <f t="shared" si="238"/>
        <v>0</v>
      </c>
      <c r="R84" s="29"/>
      <c r="S84" s="57" t="s">
        <v>38</v>
      </c>
      <c r="T84" s="28"/>
      <c r="U84" s="62"/>
      <c r="V84" s="62">
        <v>0</v>
      </c>
      <c r="W84" s="62">
        <f t="shared" si="231"/>
        <v>0</v>
      </c>
      <c r="X84" s="62">
        <v>0</v>
      </c>
      <c r="Y84" s="62">
        <f t="shared" si="232"/>
        <v>0</v>
      </c>
      <c r="Z84" s="62">
        <v>0</v>
      </c>
      <c r="AA84" s="62">
        <f t="shared" si="243"/>
        <v>0</v>
      </c>
      <c r="AB84" s="62">
        <v>0</v>
      </c>
      <c r="AC84" s="62">
        <f t="shared" si="244"/>
        <v>0</v>
      </c>
      <c r="AD84" s="62">
        <v>0</v>
      </c>
      <c r="AE84" s="62">
        <f t="shared" si="245"/>
        <v>0</v>
      </c>
      <c r="AF84" s="62">
        <v>0</v>
      </c>
      <c r="AG84" s="62">
        <f t="shared" si="246"/>
        <v>0</v>
      </c>
    </row>
    <row r="85" spans="1:61" ht="19.5" hidden="1" customHeight="1" outlineLevel="1" thickBot="1" x14ac:dyDescent="0.25">
      <c r="B85" s="109"/>
      <c r="C85" s="37" t="s">
        <v>149</v>
      </c>
      <c r="D85" s="37"/>
      <c r="E85" s="61"/>
      <c r="F85" s="61">
        <v>0</v>
      </c>
      <c r="G85" s="61">
        <f t="shared" si="233"/>
        <v>0</v>
      </c>
      <c r="H85" s="61">
        <v>0</v>
      </c>
      <c r="I85" s="61">
        <f t="shared" si="234"/>
        <v>0</v>
      </c>
      <c r="J85" s="61">
        <v>0</v>
      </c>
      <c r="K85" s="61">
        <f t="shared" si="235"/>
        <v>0</v>
      </c>
      <c r="L85" s="61">
        <v>0</v>
      </c>
      <c r="M85" s="61">
        <f t="shared" si="236"/>
        <v>0</v>
      </c>
      <c r="N85" s="61">
        <v>0</v>
      </c>
      <c r="O85" s="61">
        <f t="shared" si="237"/>
        <v>0</v>
      </c>
      <c r="P85" s="61">
        <v>0</v>
      </c>
      <c r="Q85" s="61">
        <f t="shared" si="238"/>
        <v>0</v>
      </c>
      <c r="R85" s="29"/>
      <c r="S85" s="154" t="s">
        <v>149</v>
      </c>
      <c r="T85" s="138"/>
      <c r="U85" s="93"/>
      <c r="V85" s="93">
        <v>0</v>
      </c>
      <c r="W85" s="93">
        <f t="shared" si="231"/>
        <v>0</v>
      </c>
      <c r="X85" s="93">
        <v>0</v>
      </c>
      <c r="Y85" s="93">
        <f t="shared" si="232"/>
        <v>0</v>
      </c>
      <c r="Z85" s="93">
        <v>0</v>
      </c>
      <c r="AA85" s="93">
        <f t="shared" si="243"/>
        <v>0</v>
      </c>
      <c r="AB85" s="93">
        <v>0</v>
      </c>
      <c r="AC85" s="93">
        <f t="shared" si="244"/>
        <v>0</v>
      </c>
      <c r="AD85" s="93">
        <v>0</v>
      </c>
      <c r="AE85" s="93">
        <f t="shared" si="245"/>
        <v>0</v>
      </c>
      <c r="AF85" s="93">
        <v>0</v>
      </c>
      <c r="AG85" s="93">
        <f t="shared" si="246"/>
        <v>0</v>
      </c>
    </row>
    <row r="86" spans="1:61" s="3" customFormat="1" ht="19.5" hidden="1" customHeight="1" outlineLevel="1" thickBot="1" x14ac:dyDescent="0.25">
      <c r="B86" s="155" t="s">
        <v>14</v>
      </c>
      <c r="C86" s="141"/>
      <c r="D86" s="8"/>
      <c r="E86" s="11">
        <f t="shared" ref="E86:F86" si="247">SUM(E80:E85)+E73</f>
        <v>0</v>
      </c>
      <c r="F86" s="11">
        <f t="shared" si="247"/>
        <v>0</v>
      </c>
      <c r="G86" s="11">
        <f t="shared" si="233"/>
        <v>0</v>
      </c>
      <c r="H86" s="11">
        <f t="shared" ref="H86:J86" si="248">SUM(H80:H85)+H73</f>
        <v>0</v>
      </c>
      <c r="I86" s="11">
        <f t="shared" si="234"/>
        <v>0</v>
      </c>
      <c r="J86" s="11">
        <f t="shared" si="248"/>
        <v>0</v>
      </c>
      <c r="K86" s="11">
        <f t="shared" si="235"/>
        <v>0</v>
      </c>
      <c r="L86" s="11">
        <f t="shared" ref="L86:N86" si="249">SUM(L80:L85)+L73</f>
        <v>0</v>
      </c>
      <c r="M86" s="11">
        <f t="shared" si="236"/>
        <v>0</v>
      </c>
      <c r="N86" s="11">
        <f t="shared" si="249"/>
        <v>0</v>
      </c>
      <c r="O86" s="11">
        <f t="shared" si="237"/>
        <v>0</v>
      </c>
      <c r="P86" s="11">
        <f t="shared" ref="P86" si="250">SUM(P80:P85)+P73</f>
        <v>0</v>
      </c>
      <c r="Q86" s="11">
        <f t="shared" si="238"/>
        <v>0</v>
      </c>
      <c r="R86" s="69"/>
      <c r="S86" s="156" t="s">
        <v>18</v>
      </c>
      <c r="T86" s="157"/>
      <c r="U86" s="62">
        <f t="shared" ref="U86:V86" si="251">+U84+U79+U73+U83+U85</f>
        <v>0</v>
      </c>
      <c r="V86" s="62">
        <f t="shared" si="251"/>
        <v>0</v>
      </c>
      <c r="W86" s="62">
        <f t="shared" si="231"/>
        <v>0</v>
      </c>
      <c r="X86" s="62">
        <f t="shared" ref="X86" si="252">+X84+X79+X73+X83+X85</f>
        <v>0</v>
      </c>
      <c r="Y86" s="62">
        <f t="shared" si="232"/>
        <v>0</v>
      </c>
      <c r="Z86" s="62">
        <f t="shared" ref="Z86:AB86" si="253">+Z84+Z79+Z73+Z83+Z85</f>
        <v>0</v>
      </c>
      <c r="AA86" s="62">
        <f>+AA85+AA84+AA83+AA79+AA73</f>
        <v>0</v>
      </c>
      <c r="AB86" s="62">
        <f t="shared" si="253"/>
        <v>0</v>
      </c>
      <c r="AC86" s="62">
        <f>+AC85+AC84+AC83+AC79+AC73</f>
        <v>0</v>
      </c>
      <c r="AD86" s="62">
        <f t="shared" ref="AD86:AF86" si="254">+AD84+AD79+AD73+AD83+AD85</f>
        <v>0</v>
      </c>
      <c r="AE86" s="62">
        <f>+AE85+AE84+AE83+AE79+AE73</f>
        <v>0</v>
      </c>
      <c r="AF86" s="62">
        <f t="shared" si="254"/>
        <v>0</v>
      </c>
      <c r="AG86" s="62">
        <f>+AG85+AG84+AG83+AG79+AG73</f>
        <v>0</v>
      </c>
      <c r="AH86" s="14"/>
      <c r="AJ86" s="250">
        <f>+AE86-O86</f>
        <v>0</v>
      </c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</row>
    <row r="87" spans="1:61" s="3" customFormat="1" ht="25.5" hidden="1" customHeight="1" outlineLevel="1" x14ac:dyDescent="0.2">
      <c r="B87" s="127" t="s">
        <v>68</v>
      </c>
      <c r="C87" s="128" t="s">
        <v>30</v>
      </c>
      <c r="D87" s="129"/>
      <c r="E87" s="128"/>
      <c r="F87" s="128"/>
      <c r="G87" s="128"/>
      <c r="H87" s="128"/>
      <c r="I87" s="128"/>
      <c r="J87" s="128"/>
      <c r="K87" s="128"/>
      <c r="L87" s="128"/>
      <c r="M87" s="128"/>
      <c r="N87" s="128"/>
      <c r="O87" s="128"/>
      <c r="P87" s="128"/>
      <c r="Q87" s="128"/>
      <c r="R87" s="128"/>
      <c r="S87" s="129"/>
      <c r="T87" s="129"/>
      <c r="U87" s="92"/>
      <c r="V87" s="92"/>
      <c r="W87" s="92"/>
      <c r="X87" s="92"/>
      <c r="Y87" s="92"/>
      <c r="Z87" s="92"/>
      <c r="AA87" s="92"/>
      <c r="AB87" s="92"/>
      <c r="AC87" s="92"/>
      <c r="AD87" s="92"/>
      <c r="AE87" s="92"/>
      <c r="AF87" s="92"/>
      <c r="AG87" s="92"/>
    </row>
    <row r="88" spans="1:61" ht="40.5" hidden="1" customHeight="1" outlineLevel="1" x14ac:dyDescent="0.2">
      <c r="B88" s="100" t="s">
        <v>0</v>
      </c>
      <c r="C88" s="26"/>
      <c r="D88" s="101"/>
      <c r="E88" s="36" t="str">
        <f t="shared" ref="E88:Q88" si="255">+E$6</f>
        <v>Eredeti előirányzat
2024. év</v>
      </c>
      <c r="F88" s="36" t="str">
        <f t="shared" si="255"/>
        <v>1 Módosítás</v>
      </c>
      <c r="G88" s="36" t="str">
        <f t="shared" si="255"/>
        <v>Módosított előirányzat 1
2024. év</v>
      </c>
      <c r="H88" s="36" t="str">
        <f t="shared" si="255"/>
        <v>2 Módosítás</v>
      </c>
      <c r="I88" s="36" t="str">
        <f t="shared" si="255"/>
        <v>Módosított előirányzat</v>
      </c>
      <c r="J88" s="36" t="str">
        <f t="shared" si="255"/>
        <v>3 Módosítás</v>
      </c>
      <c r="K88" s="36" t="str">
        <f t="shared" si="255"/>
        <v>Módosított előirányzat</v>
      </c>
      <c r="L88" s="36" t="str">
        <f t="shared" si="255"/>
        <v>4 Módosítás</v>
      </c>
      <c r="M88" s="36" t="str">
        <f t="shared" si="255"/>
        <v>4. Módosított előirányzat</v>
      </c>
      <c r="N88" s="36" t="str">
        <f t="shared" si="255"/>
        <v>5 Módosítás</v>
      </c>
      <c r="O88" s="36" t="str">
        <f t="shared" si="255"/>
        <v>Módosított előirányzat 5.</v>
      </c>
      <c r="P88" s="36" t="str">
        <f t="shared" si="255"/>
        <v>6 Módosítás</v>
      </c>
      <c r="Q88" s="36" t="str">
        <f t="shared" si="255"/>
        <v>Módosított előirányzat</v>
      </c>
      <c r="R88" s="51"/>
      <c r="S88" s="57" t="s">
        <v>1</v>
      </c>
      <c r="T88" s="102"/>
      <c r="U88" s="36" t="str">
        <f t="shared" ref="U88:AG88" si="256">+U$6</f>
        <v>Eredeti előirányzat
2024. év</v>
      </c>
      <c r="V88" s="36" t="str">
        <f t="shared" si="256"/>
        <v>1 Módosítás</v>
      </c>
      <c r="W88" s="36" t="str">
        <f t="shared" si="256"/>
        <v>Módosított előirányzat 1
2024. év</v>
      </c>
      <c r="X88" s="36" t="str">
        <f t="shared" si="256"/>
        <v>2 Módosítás</v>
      </c>
      <c r="Y88" s="36" t="str">
        <f t="shared" si="256"/>
        <v>Módosított előirányzat</v>
      </c>
      <c r="Z88" s="36" t="str">
        <f t="shared" si="256"/>
        <v>3 Módosítás</v>
      </c>
      <c r="AA88" s="36" t="str">
        <f t="shared" si="256"/>
        <v>Módosított előirányzat</v>
      </c>
      <c r="AB88" s="36" t="str">
        <f t="shared" si="256"/>
        <v>4 Módosítás</v>
      </c>
      <c r="AC88" s="36" t="str">
        <f t="shared" si="256"/>
        <v>4. Módosított előirányzat</v>
      </c>
      <c r="AD88" s="36" t="str">
        <f t="shared" si="256"/>
        <v>5 Módosítás</v>
      </c>
      <c r="AE88" s="36" t="str">
        <f t="shared" si="256"/>
        <v>Módosított előirányzat 5</v>
      </c>
      <c r="AF88" s="36" t="str">
        <f t="shared" si="256"/>
        <v>6 Módosítás</v>
      </c>
      <c r="AG88" s="36" t="str">
        <f t="shared" si="256"/>
        <v>Módosított előirányzat</v>
      </c>
    </row>
    <row r="89" spans="1:61" ht="19.5" hidden="1" customHeight="1" outlineLevel="1" x14ac:dyDescent="0.2">
      <c r="B89" s="140"/>
      <c r="C89" s="141" t="s">
        <v>2</v>
      </c>
      <c r="D89" s="142"/>
      <c r="E89" s="143">
        <f t="shared" ref="E89:I89" si="257">+E90+E91+E92+E93</f>
        <v>0</v>
      </c>
      <c r="F89" s="143">
        <f t="shared" si="257"/>
        <v>0</v>
      </c>
      <c r="G89" s="143">
        <f t="shared" si="257"/>
        <v>0</v>
      </c>
      <c r="H89" s="143">
        <f t="shared" si="257"/>
        <v>0</v>
      </c>
      <c r="I89" s="143">
        <f t="shared" si="257"/>
        <v>0</v>
      </c>
      <c r="J89" s="143">
        <f t="shared" ref="J89:K89" si="258">+J90+J91+J92+J93</f>
        <v>0</v>
      </c>
      <c r="K89" s="143">
        <f t="shared" si="258"/>
        <v>0</v>
      </c>
      <c r="L89" s="143">
        <f t="shared" ref="L89:M89" si="259">+L90+L91+L92+L93</f>
        <v>0</v>
      </c>
      <c r="M89" s="143">
        <f t="shared" si="259"/>
        <v>0</v>
      </c>
      <c r="N89" s="143">
        <f t="shared" ref="N89:O89" si="260">+N90+N91+N92+N93</f>
        <v>0</v>
      </c>
      <c r="O89" s="143">
        <f t="shared" si="260"/>
        <v>0</v>
      </c>
      <c r="P89" s="143">
        <f t="shared" ref="P89:Q89" si="261">+P90+P91+P92+P93</f>
        <v>0</v>
      </c>
      <c r="Q89" s="143">
        <f t="shared" si="261"/>
        <v>0</v>
      </c>
      <c r="R89" s="46"/>
      <c r="S89" s="144" t="s">
        <v>3</v>
      </c>
      <c r="T89" s="145"/>
      <c r="U89" s="76">
        <f t="shared" ref="U89:V89" si="262">SUM(U90:U94)</f>
        <v>0</v>
      </c>
      <c r="V89" s="76">
        <f t="shared" si="262"/>
        <v>0</v>
      </c>
      <c r="W89" s="76">
        <f>+U89+V89</f>
        <v>0</v>
      </c>
      <c r="X89" s="76">
        <f t="shared" ref="X89" si="263">SUM(X90:X94)</f>
        <v>0</v>
      </c>
      <c r="Y89" s="76">
        <f>+W89+X89</f>
        <v>0</v>
      </c>
      <c r="Z89" s="76">
        <f t="shared" ref="Z89:AB89" si="264">SUM(Z90:Z94)</f>
        <v>0</v>
      </c>
      <c r="AA89" s="76">
        <f>SUM(AA90:AA94)</f>
        <v>0</v>
      </c>
      <c r="AB89" s="76">
        <f t="shared" si="264"/>
        <v>0</v>
      </c>
      <c r="AC89" s="76">
        <f>SUM(AC90:AC94)</f>
        <v>0</v>
      </c>
      <c r="AD89" s="76">
        <f t="shared" ref="AD89:AF89" si="265">SUM(AD90:AD94)</f>
        <v>0</v>
      </c>
      <c r="AE89" s="76">
        <f>SUM(AE90:AE94)</f>
        <v>0</v>
      </c>
      <c r="AF89" s="76">
        <f t="shared" si="265"/>
        <v>0</v>
      </c>
      <c r="AG89" s="76">
        <f>SUM(AG90:AG94)</f>
        <v>0</v>
      </c>
    </row>
    <row r="90" spans="1:61" ht="19.5" hidden="1" customHeight="1" outlineLevel="1" x14ac:dyDescent="0.2">
      <c r="B90" s="146"/>
      <c r="C90" s="147" t="s">
        <v>4</v>
      </c>
      <c r="D90" s="147"/>
      <c r="E90" s="148"/>
      <c r="F90" s="148">
        <v>0</v>
      </c>
      <c r="G90" s="148"/>
      <c r="H90" s="148"/>
      <c r="I90" s="148"/>
      <c r="J90" s="148"/>
      <c r="K90" s="148"/>
      <c r="L90" s="148"/>
      <c r="M90" s="148"/>
      <c r="N90" s="148"/>
      <c r="O90" s="148"/>
      <c r="P90" s="148"/>
      <c r="Q90" s="148"/>
      <c r="R90" s="48"/>
      <c r="S90" s="149"/>
      <c r="T90" s="150" t="s">
        <v>6</v>
      </c>
      <c r="U90" s="151"/>
      <c r="V90" s="151">
        <v>0</v>
      </c>
      <c r="W90" s="151">
        <f t="shared" ref="W90:W102" si="266">+U90+V90</f>
        <v>0</v>
      </c>
      <c r="X90" s="151">
        <v>0</v>
      </c>
      <c r="Y90" s="151">
        <f t="shared" ref="Y90:Y102" si="267">+W90+X90</f>
        <v>0</v>
      </c>
      <c r="Z90" s="151">
        <v>0</v>
      </c>
      <c r="AA90" s="151">
        <f>+Y90+Z90</f>
        <v>0</v>
      </c>
      <c r="AB90" s="151">
        <v>0</v>
      </c>
      <c r="AC90" s="151">
        <f>+AA90+AB90</f>
        <v>0</v>
      </c>
      <c r="AD90" s="151">
        <v>0</v>
      </c>
      <c r="AE90" s="151">
        <f>+AC90+AD90</f>
        <v>0</v>
      </c>
      <c r="AF90" s="151">
        <v>0</v>
      </c>
      <c r="AG90" s="151">
        <f>+AE90+AF90</f>
        <v>0</v>
      </c>
    </row>
    <row r="91" spans="1:61" ht="23.25" hidden="1" customHeight="1" outlineLevel="1" x14ac:dyDescent="0.2">
      <c r="A91" s="249"/>
      <c r="B91" s="104"/>
      <c r="C91" s="17" t="s">
        <v>5</v>
      </c>
      <c r="D91" s="18"/>
      <c r="E91" s="5"/>
      <c r="F91" s="5">
        <v>0</v>
      </c>
      <c r="G91" s="5">
        <f>+E91+F91</f>
        <v>0</v>
      </c>
      <c r="H91" s="5">
        <v>0</v>
      </c>
      <c r="I91" s="5">
        <f>+G91+H91</f>
        <v>0</v>
      </c>
      <c r="J91" s="5">
        <v>0</v>
      </c>
      <c r="K91" s="5">
        <f>+I91+J91</f>
        <v>0</v>
      </c>
      <c r="L91" s="5">
        <v>0</v>
      </c>
      <c r="M91" s="5">
        <f>+K91+L91</f>
        <v>0</v>
      </c>
      <c r="N91" s="5">
        <v>0</v>
      </c>
      <c r="O91" s="5">
        <f>+M91+N91</f>
        <v>0</v>
      </c>
      <c r="P91" s="5">
        <v>0</v>
      </c>
      <c r="Q91" s="5">
        <f>+O91+P91</f>
        <v>0</v>
      </c>
      <c r="R91" s="48"/>
      <c r="S91" s="55"/>
      <c r="T91" s="19" t="s">
        <v>8</v>
      </c>
      <c r="U91" s="82"/>
      <c r="V91" s="82">
        <v>0</v>
      </c>
      <c r="W91" s="82">
        <f t="shared" si="266"/>
        <v>0</v>
      </c>
      <c r="X91" s="82">
        <v>0</v>
      </c>
      <c r="Y91" s="82">
        <f t="shared" si="267"/>
        <v>0</v>
      </c>
      <c r="Z91" s="82">
        <v>0</v>
      </c>
      <c r="AA91" s="82">
        <f>+Y91+Z91</f>
        <v>0</v>
      </c>
      <c r="AB91" s="82">
        <v>0</v>
      </c>
      <c r="AC91" s="82">
        <f>+AA91+AB91</f>
        <v>0</v>
      </c>
      <c r="AD91" s="82">
        <v>0</v>
      </c>
      <c r="AE91" s="82">
        <f>+AC91+AD91</f>
        <v>0</v>
      </c>
      <c r="AF91" s="82">
        <v>0</v>
      </c>
      <c r="AG91" s="82">
        <f>+AE91+AF91</f>
        <v>0</v>
      </c>
    </row>
    <row r="92" spans="1:61" ht="19.5" hidden="1" customHeight="1" outlineLevel="1" x14ac:dyDescent="0.2">
      <c r="A92" s="249"/>
      <c r="B92" s="104"/>
      <c r="C92" s="17" t="s">
        <v>7</v>
      </c>
      <c r="D92" s="18"/>
      <c r="E92" s="5"/>
      <c r="F92" s="5">
        <v>0</v>
      </c>
      <c r="G92" s="5">
        <f t="shared" ref="G92:G102" si="268">+E92+F92</f>
        <v>0</v>
      </c>
      <c r="H92" s="5">
        <v>0</v>
      </c>
      <c r="I92" s="5">
        <f t="shared" ref="I92:I102" si="269">+G92+H92</f>
        <v>0</v>
      </c>
      <c r="J92" s="5">
        <v>0</v>
      </c>
      <c r="K92" s="5">
        <f t="shared" ref="K92:K102" si="270">+I92+J92</f>
        <v>0</v>
      </c>
      <c r="L92" s="5">
        <v>0</v>
      </c>
      <c r="M92" s="5">
        <f t="shared" ref="M92:M102" si="271">+K92+L92</f>
        <v>0</v>
      </c>
      <c r="N92" s="5">
        <v>0</v>
      </c>
      <c r="O92" s="5">
        <f t="shared" ref="O92:O102" si="272">+M92+N92</f>
        <v>0</v>
      </c>
      <c r="P92" s="5">
        <v>0</v>
      </c>
      <c r="Q92" s="5">
        <f t="shared" ref="Q92:Q102" si="273">+O92+P92</f>
        <v>0</v>
      </c>
      <c r="R92" s="48"/>
      <c r="S92" s="55"/>
      <c r="T92" s="20" t="s">
        <v>9</v>
      </c>
      <c r="U92" s="82"/>
      <c r="V92" s="82">
        <v>0</v>
      </c>
      <c r="W92" s="82">
        <f t="shared" si="266"/>
        <v>0</v>
      </c>
      <c r="X92" s="82">
        <v>0</v>
      </c>
      <c r="Y92" s="82">
        <f t="shared" si="267"/>
        <v>0</v>
      </c>
      <c r="Z92" s="82">
        <v>0</v>
      </c>
      <c r="AA92" s="82">
        <f>+Y92+Z92</f>
        <v>0</v>
      </c>
      <c r="AB92" s="82">
        <v>0</v>
      </c>
      <c r="AC92" s="82">
        <f>+AA92+AB92</f>
        <v>0</v>
      </c>
      <c r="AD92" s="82">
        <v>0</v>
      </c>
      <c r="AE92" s="82">
        <f>+AC92+AD92</f>
        <v>0</v>
      </c>
      <c r="AF92" s="82">
        <v>0</v>
      </c>
      <c r="AG92" s="82">
        <f>+AE92+AF92</f>
        <v>0</v>
      </c>
    </row>
    <row r="93" spans="1:61" ht="19.5" hidden="1" customHeight="1" outlineLevel="1" x14ac:dyDescent="0.2">
      <c r="A93" s="249"/>
      <c r="B93" s="104"/>
      <c r="C93" s="17" t="s">
        <v>21</v>
      </c>
      <c r="D93" s="18"/>
      <c r="E93" s="5"/>
      <c r="F93" s="5">
        <v>0</v>
      </c>
      <c r="G93" s="5">
        <f t="shared" si="268"/>
        <v>0</v>
      </c>
      <c r="H93" s="5">
        <v>0</v>
      </c>
      <c r="I93" s="5">
        <f t="shared" si="269"/>
        <v>0</v>
      </c>
      <c r="J93" s="5">
        <v>0</v>
      </c>
      <c r="K93" s="5">
        <f t="shared" si="270"/>
        <v>0</v>
      </c>
      <c r="L93" s="5">
        <v>0</v>
      </c>
      <c r="M93" s="5">
        <f t="shared" si="271"/>
        <v>0</v>
      </c>
      <c r="N93" s="5">
        <v>0</v>
      </c>
      <c r="O93" s="5">
        <f t="shared" si="272"/>
        <v>0</v>
      </c>
      <c r="P93" s="5">
        <v>0</v>
      </c>
      <c r="Q93" s="5">
        <f t="shared" si="273"/>
        <v>0</v>
      </c>
      <c r="R93" s="48"/>
      <c r="S93" s="55"/>
      <c r="T93" s="20" t="s">
        <v>11</v>
      </c>
      <c r="U93" s="82"/>
      <c r="V93" s="82">
        <v>0</v>
      </c>
      <c r="W93" s="82">
        <f t="shared" si="266"/>
        <v>0</v>
      </c>
      <c r="X93" s="82">
        <v>0</v>
      </c>
      <c r="Y93" s="82">
        <f t="shared" si="267"/>
        <v>0</v>
      </c>
      <c r="Z93" s="82">
        <v>0</v>
      </c>
      <c r="AA93" s="82">
        <f>+Y93+Z93</f>
        <v>0</v>
      </c>
      <c r="AB93" s="82">
        <v>0</v>
      </c>
      <c r="AC93" s="82">
        <f>+AA93+AB93</f>
        <v>0</v>
      </c>
      <c r="AD93" s="82">
        <v>0</v>
      </c>
      <c r="AE93" s="82">
        <f>+AC93+AD93</f>
        <v>0</v>
      </c>
      <c r="AF93" s="82">
        <v>0</v>
      </c>
      <c r="AG93" s="82">
        <f>+AE93+AF93</f>
        <v>0</v>
      </c>
    </row>
    <row r="94" spans="1:61" ht="19.5" hidden="1" customHeight="1" outlineLevel="1" x14ac:dyDescent="0.2">
      <c r="A94" s="249"/>
      <c r="B94" s="105"/>
      <c r="C94" s="21"/>
      <c r="D94" s="21"/>
      <c r="E94" s="106"/>
      <c r="F94" s="106">
        <v>0</v>
      </c>
      <c r="G94" s="5">
        <f t="shared" si="268"/>
        <v>0</v>
      </c>
      <c r="H94" s="106">
        <v>0</v>
      </c>
      <c r="I94" s="5">
        <f t="shared" si="269"/>
        <v>0</v>
      </c>
      <c r="J94" s="106">
        <v>0</v>
      </c>
      <c r="K94" s="5">
        <f t="shared" si="270"/>
        <v>0</v>
      </c>
      <c r="L94" s="106">
        <v>0</v>
      </c>
      <c r="M94" s="5">
        <f t="shared" si="271"/>
        <v>0</v>
      </c>
      <c r="N94" s="106">
        <v>0</v>
      </c>
      <c r="O94" s="5">
        <f t="shared" si="272"/>
        <v>0</v>
      </c>
      <c r="P94" s="106">
        <v>0</v>
      </c>
      <c r="Q94" s="5">
        <f t="shared" si="273"/>
        <v>0</v>
      </c>
      <c r="R94" s="52"/>
      <c r="S94" s="56"/>
      <c r="T94" s="23" t="s">
        <v>12</v>
      </c>
      <c r="U94" s="83"/>
      <c r="V94" s="83">
        <v>0</v>
      </c>
      <c r="W94" s="83">
        <f t="shared" si="266"/>
        <v>0</v>
      </c>
      <c r="X94" s="83">
        <v>0</v>
      </c>
      <c r="Y94" s="83">
        <f t="shared" si="267"/>
        <v>0</v>
      </c>
      <c r="Z94" s="83">
        <v>0</v>
      </c>
      <c r="AA94" s="83">
        <f>+Y94+Z94</f>
        <v>0</v>
      </c>
      <c r="AB94" s="83">
        <v>0</v>
      </c>
      <c r="AC94" s="83">
        <f>+AA94+AB94</f>
        <v>0</v>
      </c>
      <c r="AD94" s="83">
        <v>0</v>
      </c>
      <c r="AE94" s="83">
        <f>+AC94+AD94</f>
        <v>0</v>
      </c>
      <c r="AF94" s="83">
        <v>0</v>
      </c>
      <c r="AG94" s="83">
        <f>+AE94+AF94</f>
        <v>0</v>
      </c>
    </row>
    <row r="95" spans="1:61" ht="19.5" hidden="1" customHeight="1" outlineLevel="1" x14ac:dyDescent="0.2">
      <c r="A95" s="249"/>
      <c r="B95" s="105"/>
      <c r="C95" s="21"/>
      <c r="D95" s="21"/>
      <c r="E95" s="106"/>
      <c r="F95" s="106">
        <v>0</v>
      </c>
      <c r="G95" s="5">
        <f t="shared" si="268"/>
        <v>0</v>
      </c>
      <c r="H95" s="106">
        <v>0</v>
      </c>
      <c r="I95" s="5">
        <f t="shared" si="269"/>
        <v>0</v>
      </c>
      <c r="J95" s="106">
        <v>0</v>
      </c>
      <c r="K95" s="5">
        <f t="shared" si="270"/>
        <v>0</v>
      </c>
      <c r="L95" s="106">
        <v>0</v>
      </c>
      <c r="M95" s="5">
        <f t="shared" si="271"/>
        <v>0</v>
      </c>
      <c r="N95" s="106">
        <v>0</v>
      </c>
      <c r="O95" s="5">
        <f t="shared" si="272"/>
        <v>0</v>
      </c>
      <c r="P95" s="106">
        <v>0</v>
      </c>
      <c r="Q95" s="5">
        <f t="shared" si="273"/>
        <v>0</v>
      </c>
      <c r="R95" s="29"/>
      <c r="S95" s="144" t="s">
        <v>13</v>
      </c>
      <c r="T95" s="145"/>
      <c r="U95" s="152">
        <f t="shared" ref="U95:V95" si="274">SUM(U96:U98)</f>
        <v>0</v>
      </c>
      <c r="V95" s="62">
        <f t="shared" si="274"/>
        <v>0</v>
      </c>
      <c r="W95" s="62">
        <f t="shared" si="266"/>
        <v>0</v>
      </c>
      <c r="X95" s="62">
        <f t="shared" ref="X95" si="275">SUM(X96:X98)</f>
        <v>0</v>
      </c>
      <c r="Y95" s="62">
        <f t="shared" si="267"/>
        <v>0</v>
      </c>
      <c r="Z95" s="62">
        <f t="shared" ref="Z95:AB95" si="276">SUM(Z96:Z98)</f>
        <v>0</v>
      </c>
      <c r="AA95" s="76">
        <f>SUM(AA96:AA98)</f>
        <v>0</v>
      </c>
      <c r="AB95" s="62">
        <f t="shared" si="276"/>
        <v>0</v>
      </c>
      <c r="AC95" s="76">
        <f>SUM(AC96:AC98)</f>
        <v>0</v>
      </c>
      <c r="AD95" s="62">
        <f t="shared" ref="AD95:AF95" si="277">SUM(AD96:AD98)</f>
        <v>0</v>
      </c>
      <c r="AE95" s="76">
        <f>SUM(AE96:AE98)</f>
        <v>0</v>
      </c>
      <c r="AF95" s="62">
        <f t="shared" si="277"/>
        <v>0</v>
      </c>
      <c r="AG95" s="76">
        <f>SUM(AG96:AG98)</f>
        <v>0</v>
      </c>
    </row>
    <row r="96" spans="1:61" ht="19.5" hidden="1" customHeight="1" outlineLevel="1" x14ac:dyDescent="0.2">
      <c r="A96" s="249"/>
      <c r="B96" s="140"/>
      <c r="C96" s="141" t="s">
        <v>10</v>
      </c>
      <c r="D96" s="8"/>
      <c r="E96" s="9"/>
      <c r="F96" s="9">
        <v>0</v>
      </c>
      <c r="G96" s="9">
        <f t="shared" si="268"/>
        <v>0</v>
      </c>
      <c r="H96" s="9">
        <v>0</v>
      </c>
      <c r="I96" s="9">
        <f t="shared" si="269"/>
        <v>0</v>
      </c>
      <c r="J96" s="9">
        <v>0</v>
      </c>
      <c r="K96" s="9">
        <f t="shared" si="270"/>
        <v>0</v>
      </c>
      <c r="L96" s="9">
        <v>0</v>
      </c>
      <c r="M96" s="9">
        <f t="shared" si="271"/>
        <v>0</v>
      </c>
      <c r="N96" s="9">
        <v>0</v>
      </c>
      <c r="O96" s="9">
        <f t="shared" si="272"/>
        <v>0</v>
      </c>
      <c r="P96" s="9">
        <v>0</v>
      </c>
      <c r="Q96" s="9">
        <f t="shared" si="273"/>
        <v>0</v>
      </c>
      <c r="R96" s="46"/>
      <c r="S96" s="149"/>
      <c r="T96" s="150" t="s">
        <v>15</v>
      </c>
      <c r="U96" s="151"/>
      <c r="V96" s="151">
        <v>0</v>
      </c>
      <c r="W96" s="151">
        <f t="shared" si="266"/>
        <v>0</v>
      </c>
      <c r="X96" s="151">
        <v>0</v>
      </c>
      <c r="Y96" s="151">
        <f t="shared" si="267"/>
        <v>0</v>
      </c>
      <c r="Z96" s="151">
        <v>0</v>
      </c>
      <c r="AA96" s="151">
        <f t="shared" ref="AA96:AA101" si="278">+Y96+Z96</f>
        <v>0</v>
      </c>
      <c r="AB96" s="151">
        <v>0</v>
      </c>
      <c r="AC96" s="151">
        <f t="shared" ref="AC96:AC101" si="279">+AA96+AB96</f>
        <v>0</v>
      </c>
      <c r="AD96" s="151">
        <v>0</v>
      </c>
      <c r="AE96" s="151">
        <f t="shared" ref="AE96:AE101" si="280">+AC96+AD96</f>
        <v>0</v>
      </c>
      <c r="AF96" s="151">
        <v>0</v>
      </c>
      <c r="AG96" s="151">
        <f t="shared" ref="AG96:AG101" si="281">+AE96+AF96</f>
        <v>0</v>
      </c>
    </row>
    <row r="97" spans="1:61" ht="19.5" hidden="1" customHeight="1" outlineLevel="1" x14ac:dyDescent="0.2">
      <c r="A97" s="249"/>
      <c r="B97" s="140"/>
      <c r="C97" s="141" t="s">
        <v>23</v>
      </c>
      <c r="D97" s="8"/>
      <c r="E97" s="11"/>
      <c r="F97" s="11">
        <v>0</v>
      </c>
      <c r="G97" s="11">
        <f t="shared" si="268"/>
        <v>0</v>
      </c>
      <c r="H97" s="11">
        <v>0</v>
      </c>
      <c r="I97" s="11">
        <f t="shared" si="269"/>
        <v>0</v>
      </c>
      <c r="J97" s="11">
        <v>0</v>
      </c>
      <c r="K97" s="11">
        <f t="shared" si="270"/>
        <v>0</v>
      </c>
      <c r="L97" s="11">
        <v>0</v>
      </c>
      <c r="M97" s="11">
        <f t="shared" si="271"/>
        <v>0</v>
      </c>
      <c r="N97" s="11">
        <v>0</v>
      </c>
      <c r="O97" s="11">
        <f t="shared" si="272"/>
        <v>0</v>
      </c>
      <c r="P97" s="11">
        <v>0</v>
      </c>
      <c r="Q97" s="11">
        <f t="shared" si="273"/>
        <v>0</v>
      </c>
      <c r="R97" s="47"/>
      <c r="S97" s="55"/>
      <c r="T97" s="20" t="s">
        <v>16</v>
      </c>
      <c r="U97" s="82"/>
      <c r="V97" s="82">
        <v>0</v>
      </c>
      <c r="W97" s="82">
        <f t="shared" si="266"/>
        <v>0</v>
      </c>
      <c r="X97" s="82">
        <v>0</v>
      </c>
      <c r="Y97" s="82">
        <f t="shared" si="267"/>
        <v>0</v>
      </c>
      <c r="Z97" s="82">
        <v>0</v>
      </c>
      <c r="AA97" s="82">
        <f t="shared" si="278"/>
        <v>0</v>
      </c>
      <c r="AB97" s="82">
        <v>0</v>
      </c>
      <c r="AC97" s="82">
        <f t="shared" si="279"/>
        <v>0</v>
      </c>
      <c r="AD97" s="82">
        <v>0</v>
      </c>
      <c r="AE97" s="82">
        <f t="shared" si="280"/>
        <v>0</v>
      </c>
      <c r="AF97" s="82">
        <v>0</v>
      </c>
      <c r="AG97" s="82">
        <f t="shared" si="281"/>
        <v>0</v>
      </c>
    </row>
    <row r="98" spans="1:61" ht="19.5" hidden="1" customHeight="1" outlineLevel="1" x14ac:dyDescent="0.2">
      <c r="A98" s="249"/>
      <c r="B98" s="140"/>
      <c r="C98" s="141" t="s">
        <v>22</v>
      </c>
      <c r="D98" s="8"/>
      <c r="E98" s="60"/>
      <c r="F98" s="60">
        <v>0</v>
      </c>
      <c r="G98" s="60">
        <f t="shared" si="268"/>
        <v>0</v>
      </c>
      <c r="H98" s="60">
        <v>0</v>
      </c>
      <c r="I98" s="60">
        <f t="shared" si="269"/>
        <v>0</v>
      </c>
      <c r="J98" s="60">
        <v>0</v>
      </c>
      <c r="K98" s="60">
        <f t="shared" si="270"/>
        <v>0</v>
      </c>
      <c r="L98" s="60">
        <v>0</v>
      </c>
      <c r="M98" s="60">
        <f t="shared" si="271"/>
        <v>0</v>
      </c>
      <c r="N98" s="60">
        <v>0</v>
      </c>
      <c r="O98" s="60">
        <f t="shared" si="272"/>
        <v>0</v>
      </c>
      <c r="P98" s="60">
        <v>0</v>
      </c>
      <c r="Q98" s="60">
        <f t="shared" si="273"/>
        <v>0</v>
      </c>
      <c r="S98" s="107"/>
      <c r="T98" s="108" t="s">
        <v>17</v>
      </c>
      <c r="U98" s="84"/>
      <c r="V98" s="84">
        <v>0</v>
      </c>
      <c r="W98" s="84">
        <f t="shared" si="266"/>
        <v>0</v>
      </c>
      <c r="X98" s="84">
        <v>0</v>
      </c>
      <c r="Y98" s="84">
        <f t="shared" si="267"/>
        <v>0</v>
      </c>
      <c r="Z98" s="84">
        <v>0</v>
      </c>
      <c r="AA98" s="84">
        <f t="shared" si="278"/>
        <v>0</v>
      </c>
      <c r="AB98" s="84">
        <v>0</v>
      </c>
      <c r="AC98" s="84">
        <f t="shared" si="279"/>
        <v>0</v>
      </c>
      <c r="AD98" s="84">
        <v>0</v>
      </c>
      <c r="AE98" s="84">
        <f t="shared" si="280"/>
        <v>0</v>
      </c>
      <c r="AF98" s="84">
        <v>0</v>
      </c>
      <c r="AG98" s="84">
        <f t="shared" si="281"/>
        <v>0</v>
      </c>
    </row>
    <row r="99" spans="1:61" ht="19.5" hidden="1" customHeight="1" outlineLevel="1" x14ac:dyDescent="0.2">
      <c r="A99" s="249"/>
      <c r="B99" s="140"/>
      <c r="C99" s="141" t="s">
        <v>46</v>
      </c>
      <c r="D99" s="8"/>
      <c r="E99" s="11"/>
      <c r="F99" s="11">
        <v>0</v>
      </c>
      <c r="G99" s="11">
        <f t="shared" si="268"/>
        <v>0</v>
      </c>
      <c r="H99" s="11">
        <v>0</v>
      </c>
      <c r="I99" s="11">
        <f t="shared" si="269"/>
        <v>0</v>
      </c>
      <c r="J99" s="11">
        <v>0</v>
      </c>
      <c r="K99" s="11">
        <f t="shared" si="270"/>
        <v>0</v>
      </c>
      <c r="L99" s="11">
        <v>0</v>
      </c>
      <c r="M99" s="11">
        <f t="shared" si="271"/>
        <v>0</v>
      </c>
      <c r="N99" s="11">
        <v>0</v>
      </c>
      <c r="O99" s="11">
        <f t="shared" si="272"/>
        <v>0</v>
      </c>
      <c r="P99" s="11">
        <v>0</v>
      </c>
      <c r="Q99" s="11">
        <f t="shared" si="273"/>
        <v>0</v>
      </c>
      <c r="R99" s="47"/>
      <c r="S99" s="153" t="s">
        <v>43</v>
      </c>
      <c r="T99" s="10"/>
      <c r="U99" s="62"/>
      <c r="V99" s="62">
        <v>0</v>
      </c>
      <c r="W99" s="62">
        <f t="shared" si="266"/>
        <v>0</v>
      </c>
      <c r="X99" s="62">
        <v>0</v>
      </c>
      <c r="Y99" s="62">
        <f t="shared" si="267"/>
        <v>0</v>
      </c>
      <c r="Z99" s="62">
        <v>0</v>
      </c>
      <c r="AA99" s="62">
        <f t="shared" si="278"/>
        <v>0</v>
      </c>
      <c r="AB99" s="62">
        <v>0</v>
      </c>
      <c r="AC99" s="62">
        <f t="shared" si="279"/>
        <v>0</v>
      </c>
      <c r="AD99" s="62">
        <v>0</v>
      </c>
      <c r="AE99" s="62">
        <f t="shared" si="280"/>
        <v>0</v>
      </c>
      <c r="AF99" s="62">
        <v>0</v>
      </c>
      <c r="AG99" s="62">
        <f t="shared" si="281"/>
        <v>0</v>
      </c>
    </row>
    <row r="100" spans="1:61" ht="19.5" hidden="1" customHeight="1" outlineLevel="1" x14ac:dyDescent="0.2">
      <c r="B100" s="140"/>
      <c r="C100" s="141" t="s">
        <v>52</v>
      </c>
      <c r="D100" s="8"/>
      <c r="E100" s="60"/>
      <c r="F100" s="60">
        <v>0</v>
      </c>
      <c r="G100" s="60">
        <f t="shared" si="268"/>
        <v>0</v>
      </c>
      <c r="H100" s="60">
        <v>0</v>
      </c>
      <c r="I100" s="60">
        <f t="shared" si="269"/>
        <v>0</v>
      </c>
      <c r="J100" s="60">
        <v>0</v>
      </c>
      <c r="K100" s="60">
        <f t="shared" si="270"/>
        <v>0</v>
      </c>
      <c r="L100" s="60">
        <v>0</v>
      </c>
      <c r="M100" s="60">
        <f t="shared" si="271"/>
        <v>0</v>
      </c>
      <c r="N100" s="60">
        <v>0</v>
      </c>
      <c r="O100" s="60">
        <f t="shared" si="272"/>
        <v>0</v>
      </c>
      <c r="P100" s="60">
        <v>0</v>
      </c>
      <c r="Q100" s="60">
        <f t="shared" si="273"/>
        <v>0</v>
      </c>
      <c r="R100" s="29"/>
      <c r="S100" s="57" t="s">
        <v>38</v>
      </c>
      <c r="T100" s="28"/>
      <c r="U100" s="62"/>
      <c r="V100" s="62">
        <v>0</v>
      </c>
      <c r="W100" s="62">
        <f t="shared" si="266"/>
        <v>0</v>
      </c>
      <c r="X100" s="62">
        <v>0</v>
      </c>
      <c r="Y100" s="62">
        <f t="shared" si="267"/>
        <v>0</v>
      </c>
      <c r="Z100" s="62">
        <v>0</v>
      </c>
      <c r="AA100" s="62">
        <f t="shared" si="278"/>
        <v>0</v>
      </c>
      <c r="AB100" s="62">
        <v>0</v>
      </c>
      <c r="AC100" s="62">
        <f t="shared" si="279"/>
        <v>0</v>
      </c>
      <c r="AD100" s="62">
        <v>0</v>
      </c>
      <c r="AE100" s="62">
        <f t="shared" si="280"/>
        <v>0</v>
      </c>
      <c r="AF100" s="62">
        <v>0</v>
      </c>
      <c r="AG100" s="62">
        <f t="shared" si="281"/>
        <v>0</v>
      </c>
    </row>
    <row r="101" spans="1:61" ht="19.5" hidden="1" customHeight="1" outlineLevel="1" thickBot="1" x14ac:dyDescent="0.25">
      <c r="B101" s="109"/>
      <c r="C101" s="37" t="s">
        <v>149</v>
      </c>
      <c r="D101" s="37"/>
      <c r="E101" s="61"/>
      <c r="F101" s="61">
        <v>0</v>
      </c>
      <c r="G101" s="61">
        <f t="shared" si="268"/>
        <v>0</v>
      </c>
      <c r="H101" s="61">
        <v>0</v>
      </c>
      <c r="I101" s="61">
        <f t="shared" si="269"/>
        <v>0</v>
      </c>
      <c r="J101" s="61">
        <v>0</v>
      </c>
      <c r="K101" s="61">
        <f t="shared" si="270"/>
        <v>0</v>
      </c>
      <c r="L101" s="61">
        <v>0</v>
      </c>
      <c r="M101" s="61">
        <f t="shared" si="271"/>
        <v>0</v>
      </c>
      <c r="N101" s="61">
        <v>0</v>
      </c>
      <c r="O101" s="61">
        <f t="shared" si="272"/>
        <v>0</v>
      </c>
      <c r="P101" s="61">
        <v>0</v>
      </c>
      <c r="Q101" s="61">
        <f t="shared" si="273"/>
        <v>0</v>
      </c>
      <c r="R101" s="29"/>
      <c r="S101" s="154" t="s">
        <v>149</v>
      </c>
      <c r="T101" s="138"/>
      <c r="U101" s="93"/>
      <c r="V101" s="93">
        <v>0</v>
      </c>
      <c r="W101" s="93">
        <f t="shared" si="266"/>
        <v>0</v>
      </c>
      <c r="X101" s="93">
        <v>0</v>
      </c>
      <c r="Y101" s="93">
        <f t="shared" si="267"/>
        <v>0</v>
      </c>
      <c r="Z101" s="93">
        <v>0</v>
      </c>
      <c r="AA101" s="93">
        <f t="shared" si="278"/>
        <v>0</v>
      </c>
      <c r="AB101" s="93">
        <v>0</v>
      </c>
      <c r="AC101" s="93">
        <f t="shared" si="279"/>
        <v>0</v>
      </c>
      <c r="AD101" s="93">
        <v>0</v>
      </c>
      <c r="AE101" s="93">
        <f t="shared" si="280"/>
        <v>0</v>
      </c>
      <c r="AF101" s="93">
        <v>0</v>
      </c>
      <c r="AG101" s="93">
        <f t="shared" si="281"/>
        <v>0</v>
      </c>
    </row>
    <row r="102" spans="1:61" s="3" customFormat="1" ht="19.5" hidden="1" customHeight="1" outlineLevel="1" thickBot="1" x14ac:dyDescent="0.25">
      <c r="B102" s="155" t="s">
        <v>14</v>
      </c>
      <c r="C102" s="141"/>
      <c r="D102" s="8"/>
      <c r="E102" s="11">
        <f t="shared" ref="E102:F102" si="282">SUM(E96:E101)+E89</f>
        <v>0</v>
      </c>
      <c r="F102" s="11">
        <f t="shared" si="282"/>
        <v>0</v>
      </c>
      <c r="G102" s="11">
        <f t="shared" si="268"/>
        <v>0</v>
      </c>
      <c r="H102" s="11">
        <f t="shared" ref="H102:J102" si="283">SUM(H96:H101)+H89</f>
        <v>0</v>
      </c>
      <c r="I102" s="11">
        <f t="shared" si="269"/>
        <v>0</v>
      </c>
      <c r="J102" s="11">
        <f t="shared" si="283"/>
        <v>0</v>
      </c>
      <c r="K102" s="11">
        <f t="shared" si="270"/>
        <v>0</v>
      </c>
      <c r="L102" s="11">
        <f t="shared" ref="L102:N102" si="284">SUM(L96:L101)+L89</f>
        <v>0</v>
      </c>
      <c r="M102" s="11">
        <f t="shared" si="271"/>
        <v>0</v>
      </c>
      <c r="N102" s="11">
        <f t="shared" si="284"/>
        <v>0</v>
      </c>
      <c r="O102" s="11">
        <f t="shared" si="272"/>
        <v>0</v>
      </c>
      <c r="P102" s="11">
        <f t="shared" ref="P102" si="285">SUM(P96:P101)+P89</f>
        <v>0</v>
      </c>
      <c r="Q102" s="11">
        <f t="shared" si="273"/>
        <v>0</v>
      </c>
      <c r="R102" s="69"/>
      <c r="S102" s="156" t="s">
        <v>18</v>
      </c>
      <c r="T102" s="157"/>
      <c r="U102" s="158">
        <f t="shared" ref="U102:V102" si="286">+U100+U95+U89+U99+U101</f>
        <v>0</v>
      </c>
      <c r="V102" s="62">
        <f t="shared" si="286"/>
        <v>0</v>
      </c>
      <c r="W102" s="62">
        <f t="shared" si="266"/>
        <v>0</v>
      </c>
      <c r="X102" s="62">
        <f t="shared" ref="X102" si="287">+X100+X95+X89+X99+X101</f>
        <v>0</v>
      </c>
      <c r="Y102" s="62">
        <f t="shared" si="267"/>
        <v>0</v>
      </c>
      <c r="Z102" s="62">
        <f t="shared" ref="Z102:AB102" si="288">+Z100+Z95+Z89+Z99+Z101</f>
        <v>0</v>
      </c>
      <c r="AA102" s="62">
        <f>+AA101+AA100+AA99+AA95+AA89</f>
        <v>0</v>
      </c>
      <c r="AB102" s="62">
        <f t="shared" si="288"/>
        <v>0</v>
      </c>
      <c r="AC102" s="62">
        <f>+AC101+AC100+AC99+AC95+AC89</f>
        <v>0</v>
      </c>
      <c r="AD102" s="62">
        <f t="shared" ref="AD102:AF102" si="289">+AD100+AD95+AD89+AD99+AD101</f>
        <v>0</v>
      </c>
      <c r="AE102" s="62">
        <f>+AE101+AE100+AE99+AE95+AE89</f>
        <v>0</v>
      </c>
      <c r="AF102" s="62">
        <f t="shared" si="289"/>
        <v>0</v>
      </c>
      <c r="AG102" s="62">
        <f>+AG101+AG100+AG99+AG95+AG89</f>
        <v>0</v>
      </c>
      <c r="AH102" s="14"/>
      <c r="AJ102" s="250">
        <f>+AE102-O102</f>
        <v>0</v>
      </c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</row>
    <row r="103" spans="1:61" s="3" customFormat="1" ht="25.5" customHeight="1" collapsed="1" x14ac:dyDescent="0.2">
      <c r="B103" s="159" t="s">
        <v>107</v>
      </c>
      <c r="C103" s="128" t="s">
        <v>20</v>
      </c>
      <c r="D103" s="129"/>
      <c r="E103" s="128"/>
      <c r="F103" s="128"/>
      <c r="G103" s="128"/>
      <c r="H103" s="128"/>
      <c r="I103" s="128"/>
      <c r="J103" s="128"/>
      <c r="K103" s="128"/>
      <c r="L103" s="128"/>
      <c r="M103" s="128"/>
      <c r="N103" s="128"/>
      <c r="O103" s="128"/>
      <c r="P103" s="128"/>
      <c r="Q103" s="128"/>
      <c r="R103" s="128"/>
      <c r="S103" s="129"/>
      <c r="T103" s="185"/>
      <c r="U103" s="185"/>
      <c r="V103" s="185"/>
      <c r="W103" s="185"/>
      <c r="X103" s="185"/>
      <c r="Y103" s="185"/>
      <c r="Z103" s="185"/>
      <c r="AA103" s="185"/>
      <c r="AB103" s="185"/>
      <c r="AC103" s="185"/>
      <c r="AD103" s="185"/>
      <c r="AE103" s="185"/>
      <c r="AF103" s="185"/>
      <c r="AG103" s="185"/>
    </row>
    <row r="104" spans="1:61" ht="40.5" customHeight="1" x14ac:dyDescent="0.2">
      <c r="B104" s="100" t="s">
        <v>0</v>
      </c>
      <c r="C104" s="26"/>
      <c r="D104" s="101"/>
      <c r="E104" s="36" t="str">
        <f t="shared" ref="E104:Q104" si="290">+E$6</f>
        <v>Eredeti előirányzat
2024. év</v>
      </c>
      <c r="F104" s="36" t="str">
        <f t="shared" si="290"/>
        <v>1 Módosítás</v>
      </c>
      <c r="G104" s="36" t="str">
        <f t="shared" si="290"/>
        <v>Módosított előirányzat 1
2024. év</v>
      </c>
      <c r="H104" s="36" t="str">
        <f t="shared" si="290"/>
        <v>2 Módosítás</v>
      </c>
      <c r="I104" s="36" t="str">
        <f t="shared" si="290"/>
        <v>Módosított előirányzat</v>
      </c>
      <c r="J104" s="36" t="str">
        <f t="shared" si="290"/>
        <v>3 Módosítás</v>
      </c>
      <c r="K104" s="36" t="str">
        <f t="shared" si="290"/>
        <v>Módosított előirányzat</v>
      </c>
      <c r="L104" s="36" t="str">
        <f>+L$6</f>
        <v>4 Módosítás</v>
      </c>
      <c r="M104" s="36" t="str">
        <f t="shared" si="290"/>
        <v>4. Módosított előirányzat</v>
      </c>
      <c r="N104" s="36" t="str">
        <f>+N$6</f>
        <v>5 Módosítás</v>
      </c>
      <c r="O104" s="36" t="str">
        <f t="shared" si="290"/>
        <v>Módosított előirányzat 5.</v>
      </c>
      <c r="P104" s="36" t="str">
        <f>+P$6</f>
        <v>6 Módosítás</v>
      </c>
      <c r="Q104" s="36" t="str">
        <f t="shared" si="290"/>
        <v>Módosított előirányzat</v>
      </c>
      <c r="R104" s="51"/>
      <c r="S104" s="57" t="s">
        <v>1</v>
      </c>
      <c r="T104" s="102"/>
      <c r="U104" s="36" t="str">
        <f t="shared" ref="U104:AG104" si="291">+U$6</f>
        <v>Eredeti előirányzat
2024. év</v>
      </c>
      <c r="V104" s="36" t="str">
        <f t="shared" si="291"/>
        <v>1 Módosítás</v>
      </c>
      <c r="W104" s="36" t="str">
        <f t="shared" si="291"/>
        <v>Módosított előirányzat 1
2024. év</v>
      </c>
      <c r="X104" s="36" t="str">
        <f t="shared" si="291"/>
        <v>2 Módosítás</v>
      </c>
      <c r="Y104" s="36" t="str">
        <f t="shared" si="291"/>
        <v>Módosított előirányzat</v>
      </c>
      <c r="Z104" s="36" t="str">
        <f t="shared" si="291"/>
        <v>3 Módosítás</v>
      </c>
      <c r="AA104" s="36" t="str">
        <f t="shared" si="291"/>
        <v>Módosított előirányzat</v>
      </c>
      <c r="AB104" s="36" t="str">
        <f t="shared" si="291"/>
        <v>4 Módosítás</v>
      </c>
      <c r="AC104" s="36" t="str">
        <f t="shared" si="291"/>
        <v>4. Módosított előirányzat</v>
      </c>
      <c r="AD104" s="36" t="str">
        <f t="shared" si="291"/>
        <v>5 Módosítás</v>
      </c>
      <c r="AE104" s="36" t="str">
        <f t="shared" si="291"/>
        <v>Módosított előirányzat 5</v>
      </c>
      <c r="AF104" s="36" t="str">
        <f t="shared" si="291"/>
        <v>6 Módosítás</v>
      </c>
      <c r="AG104" s="36" t="str">
        <f t="shared" si="291"/>
        <v>Módosított előirányzat</v>
      </c>
      <c r="AI104" s="349" t="s">
        <v>65</v>
      </c>
    </row>
    <row r="105" spans="1:61" ht="19.5" customHeight="1" x14ac:dyDescent="0.2">
      <c r="B105" s="140"/>
      <c r="C105" s="141" t="s">
        <v>2</v>
      </c>
      <c r="D105" s="142"/>
      <c r="E105" s="143">
        <f t="shared" ref="E105:I105" si="292">+E106+E107+E108+E109</f>
        <v>0</v>
      </c>
      <c r="F105" s="143">
        <f t="shared" si="292"/>
        <v>0</v>
      </c>
      <c r="G105" s="143">
        <f t="shared" si="292"/>
        <v>0</v>
      </c>
      <c r="H105" s="143">
        <f t="shared" si="292"/>
        <v>0</v>
      </c>
      <c r="I105" s="143">
        <f t="shared" si="292"/>
        <v>0</v>
      </c>
      <c r="J105" s="143">
        <f t="shared" ref="J105:K105" si="293">+J106+J107+J108+J109</f>
        <v>0</v>
      </c>
      <c r="K105" s="143">
        <f t="shared" si="293"/>
        <v>0</v>
      </c>
      <c r="L105" s="143">
        <f t="shared" ref="L105:M105" si="294">+L106+L107+L108+L109</f>
        <v>0</v>
      </c>
      <c r="M105" s="143">
        <f t="shared" si="294"/>
        <v>0</v>
      </c>
      <c r="N105" s="143">
        <f t="shared" ref="N105:O105" si="295">+N106+N107+N108+N109</f>
        <v>0</v>
      </c>
      <c r="O105" s="143">
        <f t="shared" si="295"/>
        <v>0</v>
      </c>
      <c r="P105" s="143">
        <f t="shared" ref="P105:Q105" si="296">+P106+P107+P108+P109</f>
        <v>0</v>
      </c>
      <c r="Q105" s="143">
        <f t="shared" si="296"/>
        <v>0</v>
      </c>
      <c r="R105" s="46"/>
      <c r="S105" s="144" t="s">
        <v>3</v>
      </c>
      <c r="T105" s="145"/>
      <c r="U105" s="76">
        <f t="shared" ref="U105:V105" si="297">SUM(U106:U110)</f>
        <v>57797</v>
      </c>
      <c r="V105" s="76">
        <f t="shared" si="297"/>
        <v>0</v>
      </c>
      <c r="W105" s="76">
        <f>+U105+V105</f>
        <v>57797</v>
      </c>
      <c r="X105" s="76">
        <f t="shared" ref="X105" si="298">SUM(X106:X110)</f>
        <v>0</v>
      </c>
      <c r="Y105" s="76">
        <f>+W105+X105</f>
        <v>57797</v>
      </c>
      <c r="Z105" s="76">
        <f t="shared" ref="Z105:AB105" si="299">SUM(Z106:Z110)</f>
        <v>-4289</v>
      </c>
      <c r="AA105" s="76">
        <f>SUM(AA106:AA110)</f>
        <v>53508</v>
      </c>
      <c r="AB105" s="76">
        <f t="shared" si="299"/>
        <v>-2332</v>
      </c>
      <c r="AC105" s="76">
        <f>SUM(AC106:AC110)</f>
        <v>51176</v>
      </c>
      <c r="AD105" s="76">
        <f t="shared" ref="AD105:AF105" si="300">SUM(AD106:AD110)</f>
        <v>-27325</v>
      </c>
      <c r="AE105" s="76">
        <f>SUM(AE106:AE110)</f>
        <v>23851</v>
      </c>
      <c r="AF105" s="76">
        <f t="shared" si="300"/>
        <v>27325</v>
      </c>
      <c r="AG105" s="76">
        <f>SUM(AG106:AG110)</f>
        <v>51176</v>
      </c>
      <c r="AI105" s="350"/>
    </row>
    <row r="106" spans="1:61" ht="19.5" customHeight="1" x14ac:dyDescent="0.2">
      <c r="B106" s="146"/>
      <c r="C106" s="147" t="s">
        <v>4</v>
      </c>
      <c r="D106" s="147"/>
      <c r="E106" s="148"/>
      <c r="F106" s="148">
        <v>0</v>
      </c>
      <c r="G106" s="148"/>
      <c r="H106" s="148"/>
      <c r="I106" s="148"/>
      <c r="J106" s="148"/>
      <c r="K106" s="148"/>
      <c r="L106" s="148"/>
      <c r="M106" s="148"/>
      <c r="N106" s="148"/>
      <c r="O106" s="148"/>
      <c r="P106" s="148"/>
      <c r="Q106" s="148"/>
      <c r="R106" s="48"/>
      <c r="S106" s="149"/>
      <c r="T106" s="150" t="s">
        <v>6</v>
      </c>
      <c r="U106" s="151">
        <v>0</v>
      </c>
      <c r="V106" s="151">
        <v>0</v>
      </c>
      <c r="W106" s="151">
        <f t="shared" ref="W106:W118" si="301">+U106+V106</f>
        <v>0</v>
      </c>
      <c r="X106" s="151">
        <v>0</v>
      </c>
      <c r="Y106" s="151">
        <f t="shared" ref="Y106:Y118" si="302">+W106+X106</f>
        <v>0</v>
      </c>
      <c r="Z106" s="151">
        <v>68</v>
      </c>
      <c r="AA106" s="151">
        <f>+Y106+Z106</f>
        <v>68</v>
      </c>
      <c r="AB106" s="151"/>
      <c r="AC106" s="151">
        <f>+AA106+AB106</f>
        <v>68</v>
      </c>
      <c r="AD106" s="151"/>
      <c r="AE106" s="151">
        <f>+AC106+AD106</f>
        <v>68</v>
      </c>
      <c r="AF106" s="151"/>
      <c r="AG106" s="151">
        <f>+AE106+AF106</f>
        <v>68</v>
      </c>
      <c r="AI106" s="350"/>
    </row>
    <row r="107" spans="1:61" ht="23.25" customHeight="1" x14ac:dyDescent="0.2">
      <c r="A107" s="249"/>
      <c r="B107" s="104"/>
      <c r="C107" s="17" t="s">
        <v>5</v>
      </c>
      <c r="D107" s="18"/>
      <c r="E107" s="5">
        <v>0</v>
      </c>
      <c r="F107" s="5">
        <v>0</v>
      </c>
      <c r="G107" s="5">
        <f>+E107+F107</f>
        <v>0</v>
      </c>
      <c r="H107" s="5">
        <v>0</v>
      </c>
      <c r="I107" s="5">
        <f>+G107+H107</f>
        <v>0</v>
      </c>
      <c r="J107" s="5">
        <v>0</v>
      </c>
      <c r="K107" s="5">
        <f>+I107+J107</f>
        <v>0</v>
      </c>
      <c r="L107" s="5">
        <v>0</v>
      </c>
      <c r="M107" s="5">
        <f>+K107+L107</f>
        <v>0</v>
      </c>
      <c r="N107" s="5">
        <v>0</v>
      </c>
      <c r="O107" s="5">
        <f>+M107+N107</f>
        <v>0</v>
      </c>
      <c r="P107" s="5">
        <v>0</v>
      </c>
      <c r="Q107" s="5">
        <f>+O107+P107</f>
        <v>0</v>
      </c>
      <c r="R107" s="48"/>
      <c r="S107" s="55"/>
      <c r="T107" s="19" t="s">
        <v>8</v>
      </c>
      <c r="U107" s="82">
        <v>0</v>
      </c>
      <c r="V107" s="82">
        <v>0</v>
      </c>
      <c r="W107" s="82">
        <f t="shared" si="301"/>
        <v>0</v>
      </c>
      <c r="X107" s="82">
        <v>0</v>
      </c>
      <c r="Y107" s="82">
        <f t="shared" si="302"/>
        <v>0</v>
      </c>
      <c r="Z107" s="82">
        <v>24</v>
      </c>
      <c r="AA107" s="82">
        <f>+Y107+Z107</f>
        <v>24</v>
      </c>
      <c r="AB107" s="82"/>
      <c r="AC107" s="82">
        <f>+AA107+AB107</f>
        <v>24</v>
      </c>
      <c r="AD107" s="82"/>
      <c r="AE107" s="82">
        <f>+AC107+AD107</f>
        <v>24</v>
      </c>
      <c r="AF107" s="82"/>
      <c r="AG107" s="82">
        <f>+AE107+AF107</f>
        <v>24</v>
      </c>
      <c r="AI107" s="350"/>
    </row>
    <row r="108" spans="1:61" ht="19.5" customHeight="1" x14ac:dyDescent="0.2">
      <c r="A108" s="249"/>
      <c r="B108" s="104"/>
      <c r="C108" s="17" t="s">
        <v>7</v>
      </c>
      <c r="D108" s="18"/>
      <c r="E108" s="5"/>
      <c r="F108" s="5">
        <v>0</v>
      </c>
      <c r="G108" s="5">
        <f t="shared" ref="G108:G118" si="303">+E108+F108</f>
        <v>0</v>
      </c>
      <c r="H108" s="5">
        <v>0</v>
      </c>
      <c r="I108" s="5">
        <f t="shared" ref="I108:I118" si="304">+G108+H108</f>
        <v>0</v>
      </c>
      <c r="J108" s="5">
        <v>0</v>
      </c>
      <c r="K108" s="5">
        <f t="shared" ref="K108:K118" si="305">+I108+J108</f>
        <v>0</v>
      </c>
      <c r="L108" s="5">
        <v>0</v>
      </c>
      <c r="M108" s="5">
        <f t="shared" ref="M108:M118" si="306">+K108+L108</f>
        <v>0</v>
      </c>
      <c r="N108" s="5">
        <v>0</v>
      </c>
      <c r="O108" s="5">
        <f t="shared" ref="O108:O118" si="307">+M108+N108</f>
        <v>0</v>
      </c>
      <c r="P108" s="5">
        <v>0</v>
      </c>
      <c r="Q108" s="5">
        <f t="shared" ref="Q108:Q118" si="308">+O108+P108</f>
        <v>0</v>
      </c>
      <c r="R108" s="48"/>
      <c r="S108" s="55"/>
      <c r="T108" s="20" t="s">
        <v>9</v>
      </c>
      <c r="U108" s="82">
        <v>57797</v>
      </c>
      <c r="V108" s="82">
        <v>0</v>
      </c>
      <c r="W108" s="82">
        <f t="shared" si="301"/>
        <v>57797</v>
      </c>
      <c r="X108" s="82">
        <v>0</v>
      </c>
      <c r="Y108" s="82">
        <f t="shared" si="302"/>
        <v>57797</v>
      </c>
      <c r="Z108" s="82">
        <f>-1960-529-68-24-298-1502</f>
        <v>-4381</v>
      </c>
      <c r="AA108" s="82">
        <f>+Y108+Z108</f>
        <v>53416</v>
      </c>
      <c r="AB108" s="82">
        <v>-2332</v>
      </c>
      <c r="AC108" s="82">
        <f>+AA108+AB108</f>
        <v>51084</v>
      </c>
      <c r="AD108" s="82">
        <v>-27325</v>
      </c>
      <c r="AE108" s="82">
        <f>+AC108+AD108</f>
        <v>23759</v>
      </c>
      <c r="AF108" s="82">
        <v>0</v>
      </c>
      <c r="AG108" s="82">
        <f>+AE108+AF108</f>
        <v>23759</v>
      </c>
      <c r="AI108" s="319"/>
    </row>
    <row r="109" spans="1:61" ht="19.5" customHeight="1" x14ac:dyDescent="0.2">
      <c r="A109" s="249"/>
      <c r="B109" s="104"/>
      <c r="C109" s="17" t="s">
        <v>21</v>
      </c>
      <c r="D109" s="18"/>
      <c r="E109" s="5"/>
      <c r="F109" s="5">
        <v>0</v>
      </c>
      <c r="G109" s="5">
        <f t="shared" si="303"/>
        <v>0</v>
      </c>
      <c r="H109" s="5">
        <v>0</v>
      </c>
      <c r="I109" s="5">
        <f t="shared" si="304"/>
        <v>0</v>
      </c>
      <c r="J109" s="5">
        <v>0</v>
      </c>
      <c r="K109" s="5">
        <f t="shared" si="305"/>
        <v>0</v>
      </c>
      <c r="L109" s="5">
        <v>0</v>
      </c>
      <c r="M109" s="5">
        <f t="shared" si="306"/>
        <v>0</v>
      </c>
      <c r="N109" s="5">
        <v>0</v>
      </c>
      <c r="O109" s="5">
        <f t="shared" si="307"/>
        <v>0</v>
      </c>
      <c r="P109" s="5">
        <v>0</v>
      </c>
      <c r="Q109" s="5">
        <f t="shared" si="308"/>
        <v>0</v>
      </c>
      <c r="R109" s="48"/>
      <c r="S109" s="55"/>
      <c r="T109" s="20" t="s">
        <v>11</v>
      </c>
      <c r="U109" s="82"/>
      <c r="V109" s="82">
        <v>0</v>
      </c>
      <c r="W109" s="82">
        <f t="shared" si="301"/>
        <v>0</v>
      </c>
      <c r="X109" s="82">
        <v>0</v>
      </c>
      <c r="Y109" s="82">
        <f t="shared" si="302"/>
        <v>0</v>
      </c>
      <c r="Z109" s="82">
        <v>0</v>
      </c>
      <c r="AA109" s="82">
        <f>+Y109+Z109</f>
        <v>0</v>
      </c>
      <c r="AB109" s="82">
        <v>0</v>
      </c>
      <c r="AC109" s="82">
        <f>+AA109+AB109</f>
        <v>0</v>
      </c>
      <c r="AD109" s="82">
        <v>0</v>
      </c>
      <c r="AE109" s="82">
        <f>+AC109+AD109</f>
        <v>0</v>
      </c>
      <c r="AF109" s="82">
        <v>0</v>
      </c>
      <c r="AG109" s="82">
        <f>+AE109+AF109</f>
        <v>0</v>
      </c>
      <c r="AI109" s="319"/>
    </row>
    <row r="110" spans="1:61" ht="19.5" customHeight="1" x14ac:dyDescent="0.2">
      <c r="A110" s="249"/>
      <c r="B110" s="105"/>
      <c r="C110" s="21"/>
      <c r="D110" s="21"/>
      <c r="E110" s="106"/>
      <c r="F110" s="106">
        <v>0</v>
      </c>
      <c r="G110" s="5">
        <f t="shared" si="303"/>
        <v>0</v>
      </c>
      <c r="H110" s="106">
        <v>0</v>
      </c>
      <c r="I110" s="5">
        <f t="shared" si="304"/>
        <v>0</v>
      </c>
      <c r="J110" s="106">
        <v>0</v>
      </c>
      <c r="K110" s="5">
        <f t="shared" si="305"/>
        <v>0</v>
      </c>
      <c r="L110" s="106">
        <v>0</v>
      </c>
      <c r="M110" s="5">
        <f t="shared" si="306"/>
        <v>0</v>
      </c>
      <c r="N110" s="106">
        <v>0</v>
      </c>
      <c r="O110" s="5">
        <f t="shared" si="307"/>
        <v>0</v>
      </c>
      <c r="P110" s="106">
        <v>0</v>
      </c>
      <c r="Q110" s="5">
        <f t="shared" si="308"/>
        <v>0</v>
      </c>
      <c r="R110" s="52"/>
      <c r="S110" s="56"/>
      <c r="T110" s="23" t="s">
        <v>12</v>
      </c>
      <c r="U110" s="83"/>
      <c r="V110" s="83">
        <v>0</v>
      </c>
      <c r="W110" s="83">
        <f t="shared" si="301"/>
        <v>0</v>
      </c>
      <c r="X110" s="83">
        <v>0</v>
      </c>
      <c r="Y110" s="83">
        <f t="shared" si="302"/>
        <v>0</v>
      </c>
      <c r="Z110" s="83">
        <v>0</v>
      </c>
      <c r="AA110" s="83">
        <f>+Y110+Z110</f>
        <v>0</v>
      </c>
      <c r="AB110" s="83">
        <v>0</v>
      </c>
      <c r="AC110" s="83">
        <f>+AA110+AB110</f>
        <v>0</v>
      </c>
      <c r="AD110" s="83">
        <v>0</v>
      </c>
      <c r="AE110" s="83">
        <f>+AC110+AD110</f>
        <v>0</v>
      </c>
      <c r="AF110" s="83">
        <v>27325</v>
      </c>
      <c r="AG110" s="83">
        <f>+AE110+AF110</f>
        <v>27325</v>
      </c>
      <c r="AI110" s="319"/>
    </row>
    <row r="111" spans="1:61" ht="19.5" customHeight="1" x14ac:dyDescent="0.2">
      <c r="A111" s="249"/>
      <c r="B111" s="105"/>
      <c r="C111" s="21"/>
      <c r="D111" s="21"/>
      <c r="E111" s="106"/>
      <c r="F111" s="106">
        <v>0</v>
      </c>
      <c r="G111" s="5">
        <f t="shared" si="303"/>
        <v>0</v>
      </c>
      <c r="H111" s="106">
        <v>0</v>
      </c>
      <c r="I111" s="5">
        <f t="shared" si="304"/>
        <v>0</v>
      </c>
      <c r="J111" s="106">
        <v>0</v>
      </c>
      <c r="K111" s="5">
        <f t="shared" si="305"/>
        <v>0</v>
      </c>
      <c r="L111" s="106">
        <v>0</v>
      </c>
      <c r="M111" s="5">
        <f t="shared" si="306"/>
        <v>0</v>
      </c>
      <c r="N111" s="106">
        <v>0</v>
      </c>
      <c r="O111" s="5">
        <f t="shared" si="307"/>
        <v>0</v>
      </c>
      <c r="P111" s="106">
        <v>0</v>
      </c>
      <c r="Q111" s="5">
        <f t="shared" si="308"/>
        <v>0</v>
      </c>
      <c r="R111" s="29"/>
      <c r="S111" s="144" t="s">
        <v>13</v>
      </c>
      <c r="T111" s="145"/>
      <c r="U111" s="62">
        <f t="shared" ref="U111:V111" si="309">SUM(U112:U114)</f>
        <v>4653</v>
      </c>
      <c r="V111" s="62">
        <f t="shared" si="309"/>
        <v>0</v>
      </c>
      <c r="W111" s="62">
        <f t="shared" si="301"/>
        <v>4653</v>
      </c>
      <c r="X111" s="62">
        <f t="shared" ref="X111" si="310">SUM(X112:X114)</f>
        <v>0</v>
      </c>
      <c r="Y111" s="62">
        <f t="shared" si="302"/>
        <v>4653</v>
      </c>
      <c r="Z111" s="62">
        <f t="shared" ref="Z111:AB111" si="311">SUM(Z112:Z114)</f>
        <v>1502</v>
      </c>
      <c r="AA111" s="76">
        <f>SUM(AA112:AA114)</f>
        <v>6155</v>
      </c>
      <c r="AB111" s="62">
        <f t="shared" si="311"/>
        <v>0</v>
      </c>
      <c r="AC111" s="76">
        <f>SUM(AC112:AC114)</f>
        <v>6155</v>
      </c>
      <c r="AD111" s="62">
        <f t="shared" ref="AD111:AF111" si="312">SUM(AD112:AD114)</f>
        <v>27325</v>
      </c>
      <c r="AE111" s="76">
        <f>SUM(AE112:AE114)</f>
        <v>33480</v>
      </c>
      <c r="AF111" s="62">
        <f t="shared" si="312"/>
        <v>-27325</v>
      </c>
      <c r="AG111" s="76">
        <f>SUM(AG112:AG114)</f>
        <v>6155</v>
      </c>
      <c r="AI111" s="319"/>
    </row>
    <row r="112" spans="1:61" ht="19.5" customHeight="1" x14ac:dyDescent="0.2">
      <c r="A112" s="249"/>
      <c r="B112" s="140"/>
      <c r="C112" s="141" t="s">
        <v>10</v>
      </c>
      <c r="D112" s="8"/>
      <c r="E112" s="9">
        <f>60668+1782</f>
        <v>62450</v>
      </c>
      <c r="F112" s="9">
        <v>0</v>
      </c>
      <c r="G112" s="9">
        <f t="shared" si="303"/>
        <v>62450</v>
      </c>
      <c r="H112" s="9">
        <v>0</v>
      </c>
      <c r="I112" s="9">
        <f t="shared" si="304"/>
        <v>62450</v>
      </c>
      <c r="J112" s="9">
        <f>-1960-529-298</f>
        <v>-2787</v>
      </c>
      <c r="K112" s="9">
        <f t="shared" si="305"/>
        <v>59663</v>
      </c>
      <c r="L112" s="9">
        <v>-2332</v>
      </c>
      <c r="M112" s="9">
        <f t="shared" si="306"/>
        <v>57331</v>
      </c>
      <c r="N112" s="9">
        <v>0</v>
      </c>
      <c r="O112" s="9">
        <f t="shared" si="307"/>
        <v>57331</v>
      </c>
      <c r="P112" s="9">
        <v>0</v>
      </c>
      <c r="Q112" s="9">
        <f t="shared" si="308"/>
        <v>57331</v>
      </c>
      <c r="R112" s="46"/>
      <c r="S112" s="149"/>
      <c r="T112" s="150" t="s">
        <v>15</v>
      </c>
      <c r="U112" s="151">
        <f>2871+1782</f>
        <v>4653</v>
      </c>
      <c r="V112" s="151">
        <v>0</v>
      </c>
      <c r="W112" s="151">
        <f t="shared" si="301"/>
        <v>4653</v>
      </c>
      <c r="X112" s="151">
        <v>0</v>
      </c>
      <c r="Y112" s="151">
        <f t="shared" si="302"/>
        <v>4653</v>
      </c>
      <c r="Z112" s="151">
        <v>0</v>
      </c>
      <c r="AA112" s="151">
        <f t="shared" ref="AA112:AA117" si="313">+Y112+Z112</f>
        <v>4653</v>
      </c>
      <c r="AB112" s="151">
        <v>0</v>
      </c>
      <c r="AC112" s="151">
        <f t="shared" ref="AC112:AC117" si="314">+AA112+AB112</f>
        <v>4653</v>
      </c>
      <c r="AD112" s="151">
        <v>0</v>
      </c>
      <c r="AE112" s="151">
        <f t="shared" ref="AE112:AE117" si="315">+AC112+AD112</f>
        <v>4653</v>
      </c>
      <c r="AF112" s="151">
        <v>0</v>
      </c>
      <c r="AG112" s="151">
        <f t="shared" ref="AG112:AG117" si="316">+AE112+AF112</f>
        <v>4653</v>
      </c>
      <c r="AI112" s="319"/>
    </row>
    <row r="113" spans="1:61" ht="19.5" customHeight="1" x14ac:dyDescent="0.2">
      <c r="A113" s="249"/>
      <c r="B113" s="140"/>
      <c r="C113" s="141" t="s">
        <v>23</v>
      </c>
      <c r="D113" s="8"/>
      <c r="E113" s="11">
        <v>0</v>
      </c>
      <c r="F113" s="11">
        <v>0</v>
      </c>
      <c r="G113" s="11">
        <f t="shared" si="303"/>
        <v>0</v>
      </c>
      <c r="H113" s="11">
        <v>0</v>
      </c>
      <c r="I113" s="11">
        <f t="shared" si="304"/>
        <v>0</v>
      </c>
      <c r="J113" s="11">
        <v>0</v>
      </c>
      <c r="K113" s="11">
        <f t="shared" si="305"/>
        <v>0</v>
      </c>
      <c r="L113" s="11">
        <v>0</v>
      </c>
      <c r="M113" s="11">
        <f t="shared" si="306"/>
        <v>0</v>
      </c>
      <c r="N113" s="11">
        <v>0</v>
      </c>
      <c r="O113" s="11">
        <f t="shared" si="307"/>
        <v>0</v>
      </c>
      <c r="P113" s="11">
        <v>0</v>
      </c>
      <c r="Q113" s="11">
        <f t="shared" si="308"/>
        <v>0</v>
      </c>
      <c r="R113" s="47"/>
      <c r="S113" s="55"/>
      <c r="T113" s="20" t="s">
        <v>16</v>
      </c>
      <c r="U113" s="82"/>
      <c r="V113" s="82">
        <v>0</v>
      </c>
      <c r="W113" s="82">
        <f t="shared" si="301"/>
        <v>0</v>
      </c>
      <c r="X113" s="82">
        <v>0</v>
      </c>
      <c r="Y113" s="82">
        <f t="shared" si="302"/>
        <v>0</v>
      </c>
      <c r="Z113" s="82">
        <v>0</v>
      </c>
      <c r="AA113" s="82">
        <f t="shared" si="313"/>
        <v>0</v>
      </c>
      <c r="AB113" s="82">
        <v>0</v>
      </c>
      <c r="AC113" s="82">
        <f t="shared" si="314"/>
        <v>0</v>
      </c>
      <c r="AD113" s="82">
        <v>0</v>
      </c>
      <c r="AE113" s="82">
        <f t="shared" si="315"/>
        <v>0</v>
      </c>
      <c r="AF113" s="82">
        <v>0</v>
      </c>
      <c r="AG113" s="82">
        <f t="shared" si="316"/>
        <v>0</v>
      </c>
      <c r="AI113" s="319"/>
    </row>
    <row r="114" spans="1:61" ht="19.5" customHeight="1" x14ac:dyDescent="0.2">
      <c r="A114" s="249"/>
      <c r="B114" s="140"/>
      <c r="C114" s="141" t="s">
        <v>22</v>
      </c>
      <c r="D114" s="8"/>
      <c r="E114" s="60"/>
      <c r="F114" s="60">
        <v>0</v>
      </c>
      <c r="G114" s="60">
        <f t="shared" si="303"/>
        <v>0</v>
      </c>
      <c r="H114" s="60">
        <v>0</v>
      </c>
      <c r="I114" s="60">
        <f t="shared" si="304"/>
        <v>0</v>
      </c>
      <c r="J114" s="60">
        <v>0</v>
      </c>
      <c r="K114" s="60">
        <f t="shared" si="305"/>
        <v>0</v>
      </c>
      <c r="L114" s="60">
        <v>0</v>
      </c>
      <c r="M114" s="60">
        <f t="shared" si="306"/>
        <v>0</v>
      </c>
      <c r="N114" s="60">
        <v>0</v>
      </c>
      <c r="O114" s="60">
        <f t="shared" si="307"/>
        <v>0</v>
      </c>
      <c r="P114" s="60">
        <v>0</v>
      </c>
      <c r="Q114" s="60">
        <f t="shared" si="308"/>
        <v>0</v>
      </c>
      <c r="S114" s="107"/>
      <c r="T114" s="108" t="s">
        <v>17</v>
      </c>
      <c r="U114" s="84"/>
      <c r="V114" s="84">
        <v>0</v>
      </c>
      <c r="W114" s="84">
        <f t="shared" si="301"/>
        <v>0</v>
      </c>
      <c r="X114" s="84">
        <v>0</v>
      </c>
      <c r="Y114" s="84">
        <f t="shared" si="302"/>
        <v>0</v>
      </c>
      <c r="Z114" s="84">
        <v>1502</v>
      </c>
      <c r="AA114" s="84">
        <f t="shared" si="313"/>
        <v>1502</v>
      </c>
      <c r="AB114" s="84"/>
      <c r="AC114" s="84">
        <f t="shared" si="314"/>
        <v>1502</v>
      </c>
      <c r="AD114" s="84">
        <v>27325</v>
      </c>
      <c r="AE114" s="84">
        <f t="shared" si="315"/>
        <v>28827</v>
      </c>
      <c r="AF114" s="84">
        <v>-27325</v>
      </c>
      <c r="AG114" s="84">
        <f t="shared" si="316"/>
        <v>1502</v>
      </c>
      <c r="AI114" s="319"/>
    </row>
    <row r="115" spans="1:61" ht="19.5" customHeight="1" x14ac:dyDescent="0.2">
      <c r="A115" s="249"/>
      <c r="B115" s="140"/>
      <c r="C115" s="141" t="s">
        <v>46</v>
      </c>
      <c r="D115" s="8"/>
      <c r="E115" s="11"/>
      <c r="F115" s="11">
        <v>0</v>
      </c>
      <c r="G115" s="11">
        <f t="shared" si="303"/>
        <v>0</v>
      </c>
      <c r="H115" s="11">
        <v>0</v>
      </c>
      <c r="I115" s="11">
        <f t="shared" si="304"/>
        <v>0</v>
      </c>
      <c r="J115" s="11">
        <v>0</v>
      </c>
      <c r="K115" s="11">
        <f t="shared" si="305"/>
        <v>0</v>
      </c>
      <c r="L115" s="11">
        <v>0</v>
      </c>
      <c r="M115" s="11">
        <f t="shared" si="306"/>
        <v>0</v>
      </c>
      <c r="N115" s="11">
        <v>0</v>
      </c>
      <c r="O115" s="11">
        <f t="shared" si="307"/>
        <v>0</v>
      </c>
      <c r="P115" s="11">
        <v>0</v>
      </c>
      <c r="Q115" s="11">
        <f t="shared" si="308"/>
        <v>0</v>
      </c>
      <c r="R115" s="47"/>
      <c r="S115" s="153" t="s">
        <v>43</v>
      </c>
      <c r="T115" s="10"/>
      <c r="U115" s="62"/>
      <c r="V115" s="62">
        <v>0</v>
      </c>
      <c r="W115" s="62">
        <f t="shared" si="301"/>
        <v>0</v>
      </c>
      <c r="X115" s="62">
        <v>0</v>
      </c>
      <c r="Y115" s="62">
        <f t="shared" si="302"/>
        <v>0</v>
      </c>
      <c r="Z115" s="62">
        <v>0</v>
      </c>
      <c r="AA115" s="62">
        <f t="shared" si="313"/>
        <v>0</v>
      </c>
      <c r="AB115" s="62">
        <v>0</v>
      </c>
      <c r="AC115" s="62">
        <f t="shared" si="314"/>
        <v>0</v>
      </c>
      <c r="AD115" s="62">
        <v>0</v>
      </c>
      <c r="AE115" s="62">
        <f t="shared" si="315"/>
        <v>0</v>
      </c>
      <c r="AF115" s="62">
        <v>0</v>
      </c>
      <c r="AG115" s="62">
        <f t="shared" si="316"/>
        <v>0</v>
      </c>
      <c r="AI115" s="319"/>
    </row>
    <row r="116" spans="1:61" ht="19.5" customHeight="1" x14ac:dyDescent="0.2">
      <c r="B116" s="140"/>
      <c r="C116" s="141" t="s">
        <v>52</v>
      </c>
      <c r="D116" s="8"/>
      <c r="E116" s="60"/>
      <c r="F116" s="60">
        <v>0</v>
      </c>
      <c r="G116" s="60">
        <f t="shared" si="303"/>
        <v>0</v>
      </c>
      <c r="H116" s="60">
        <v>0</v>
      </c>
      <c r="I116" s="60">
        <f t="shared" si="304"/>
        <v>0</v>
      </c>
      <c r="J116" s="60">
        <v>0</v>
      </c>
      <c r="K116" s="60">
        <f t="shared" si="305"/>
        <v>0</v>
      </c>
      <c r="L116" s="60">
        <v>0</v>
      </c>
      <c r="M116" s="60">
        <f t="shared" si="306"/>
        <v>0</v>
      </c>
      <c r="N116" s="60">
        <v>0</v>
      </c>
      <c r="O116" s="60">
        <f t="shared" si="307"/>
        <v>0</v>
      </c>
      <c r="P116" s="60">
        <v>0</v>
      </c>
      <c r="Q116" s="60">
        <f t="shared" si="308"/>
        <v>0</v>
      </c>
      <c r="R116" s="29"/>
      <c r="S116" s="57" t="s">
        <v>38</v>
      </c>
      <c r="T116" s="28"/>
      <c r="U116" s="62"/>
      <c r="V116" s="62">
        <v>0</v>
      </c>
      <c r="W116" s="62">
        <f t="shared" si="301"/>
        <v>0</v>
      </c>
      <c r="X116" s="62">
        <v>0</v>
      </c>
      <c r="Y116" s="62">
        <f t="shared" si="302"/>
        <v>0</v>
      </c>
      <c r="Z116" s="62">
        <v>0</v>
      </c>
      <c r="AA116" s="62">
        <f t="shared" si="313"/>
        <v>0</v>
      </c>
      <c r="AB116" s="62">
        <v>0</v>
      </c>
      <c r="AC116" s="62">
        <f t="shared" si="314"/>
        <v>0</v>
      </c>
      <c r="AD116" s="62">
        <v>0</v>
      </c>
      <c r="AE116" s="62">
        <f t="shared" si="315"/>
        <v>0</v>
      </c>
      <c r="AF116" s="62">
        <v>0</v>
      </c>
      <c r="AG116" s="62">
        <f t="shared" si="316"/>
        <v>0</v>
      </c>
      <c r="AI116" s="319"/>
    </row>
    <row r="117" spans="1:61" ht="19.5" customHeight="1" thickBot="1" x14ac:dyDescent="0.25">
      <c r="B117" s="109"/>
      <c r="C117" s="37" t="s">
        <v>149</v>
      </c>
      <c r="D117" s="37"/>
      <c r="E117" s="61"/>
      <c r="F117" s="61">
        <v>0</v>
      </c>
      <c r="G117" s="61">
        <f t="shared" si="303"/>
        <v>0</v>
      </c>
      <c r="H117" s="61">
        <v>0</v>
      </c>
      <c r="I117" s="61">
        <f t="shared" si="304"/>
        <v>0</v>
      </c>
      <c r="J117" s="61">
        <v>0</v>
      </c>
      <c r="K117" s="61">
        <f t="shared" si="305"/>
        <v>0</v>
      </c>
      <c r="L117" s="61">
        <v>0</v>
      </c>
      <c r="M117" s="61">
        <f t="shared" si="306"/>
        <v>0</v>
      </c>
      <c r="N117" s="61">
        <v>0</v>
      </c>
      <c r="O117" s="61">
        <f t="shared" si="307"/>
        <v>0</v>
      </c>
      <c r="P117" s="61">
        <v>0</v>
      </c>
      <c r="Q117" s="61">
        <f t="shared" si="308"/>
        <v>0</v>
      </c>
      <c r="R117" s="29"/>
      <c r="S117" s="154" t="s">
        <v>149</v>
      </c>
      <c r="T117" s="138"/>
      <c r="U117" s="93"/>
      <c r="V117" s="93">
        <v>0</v>
      </c>
      <c r="W117" s="93">
        <f t="shared" si="301"/>
        <v>0</v>
      </c>
      <c r="X117" s="93">
        <v>0</v>
      </c>
      <c r="Y117" s="93">
        <f t="shared" si="302"/>
        <v>0</v>
      </c>
      <c r="Z117" s="93">
        <v>0</v>
      </c>
      <c r="AA117" s="93">
        <f t="shared" si="313"/>
        <v>0</v>
      </c>
      <c r="AB117" s="93">
        <v>0</v>
      </c>
      <c r="AC117" s="93">
        <f t="shared" si="314"/>
        <v>0</v>
      </c>
      <c r="AD117" s="93">
        <v>0</v>
      </c>
      <c r="AE117" s="93">
        <f t="shared" si="315"/>
        <v>0</v>
      </c>
      <c r="AF117" s="93">
        <v>0</v>
      </c>
      <c r="AG117" s="93">
        <f t="shared" si="316"/>
        <v>0</v>
      </c>
      <c r="AI117" s="319"/>
    </row>
    <row r="118" spans="1:61" s="3" customFormat="1" ht="19.5" customHeight="1" thickBot="1" x14ac:dyDescent="0.25">
      <c r="B118" s="155" t="s">
        <v>14</v>
      </c>
      <c r="C118" s="141"/>
      <c r="D118" s="8"/>
      <c r="E118" s="11">
        <f t="shared" ref="E118:F118" si="317">SUM(E112:E117)+E105</f>
        <v>62450</v>
      </c>
      <c r="F118" s="11">
        <f t="shared" si="317"/>
        <v>0</v>
      </c>
      <c r="G118" s="11">
        <f t="shared" si="303"/>
        <v>62450</v>
      </c>
      <c r="H118" s="11">
        <f t="shared" ref="H118:J118" si="318">SUM(H112:H117)+H105</f>
        <v>0</v>
      </c>
      <c r="I118" s="11">
        <f t="shared" si="304"/>
        <v>62450</v>
      </c>
      <c r="J118" s="11">
        <f t="shared" si="318"/>
        <v>-2787</v>
      </c>
      <c r="K118" s="11">
        <f t="shared" si="305"/>
        <v>59663</v>
      </c>
      <c r="L118" s="11">
        <f t="shared" ref="L118:N118" si="319">SUM(L112:L117)+L105</f>
        <v>-2332</v>
      </c>
      <c r="M118" s="11">
        <f t="shared" si="306"/>
        <v>57331</v>
      </c>
      <c r="N118" s="11">
        <f t="shared" si="319"/>
        <v>0</v>
      </c>
      <c r="O118" s="11">
        <f t="shared" si="307"/>
        <v>57331</v>
      </c>
      <c r="P118" s="11">
        <f t="shared" ref="P118" si="320">SUM(P112:P117)+P105</f>
        <v>0</v>
      </c>
      <c r="Q118" s="11">
        <f t="shared" si="308"/>
        <v>57331</v>
      </c>
      <c r="R118" s="69"/>
      <c r="S118" s="156" t="s">
        <v>18</v>
      </c>
      <c r="T118" s="157"/>
      <c r="U118" s="62">
        <f t="shared" ref="U118:V118" si="321">+U116+U111+U105+U115+U117</f>
        <v>62450</v>
      </c>
      <c r="V118" s="62">
        <f t="shared" si="321"/>
        <v>0</v>
      </c>
      <c r="W118" s="62">
        <f t="shared" si="301"/>
        <v>62450</v>
      </c>
      <c r="X118" s="62">
        <f t="shared" ref="X118" si="322">+X116+X111+X105+X115+X117</f>
        <v>0</v>
      </c>
      <c r="Y118" s="62">
        <f t="shared" si="302"/>
        <v>62450</v>
      </c>
      <c r="Z118" s="62">
        <f t="shared" ref="Z118:AB118" si="323">+Z116+Z111+Z105+Z115+Z117</f>
        <v>-2787</v>
      </c>
      <c r="AA118" s="62">
        <f>+AA117+AA116+AA115+AA111+AA105</f>
        <v>59663</v>
      </c>
      <c r="AB118" s="62">
        <f t="shared" si="323"/>
        <v>-2332</v>
      </c>
      <c r="AC118" s="62">
        <f>+AC117+AC116+AC115+AC111+AC105</f>
        <v>57331</v>
      </c>
      <c r="AD118" s="62">
        <f t="shared" ref="AD118:AF118" si="324">+AD116+AD111+AD105+AD115+AD117</f>
        <v>0</v>
      </c>
      <c r="AE118" s="62">
        <f>+AE117+AE116+AE115+AE111+AE105</f>
        <v>57331</v>
      </c>
      <c r="AF118" s="62">
        <f t="shared" si="324"/>
        <v>0</v>
      </c>
      <c r="AG118" s="62">
        <f>+AG117+AG116+AG115+AG111+AG105</f>
        <v>57331</v>
      </c>
      <c r="AH118" s="14"/>
      <c r="AI118" s="320"/>
      <c r="AJ118" s="250">
        <f>+AG118-Q118</f>
        <v>0</v>
      </c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</row>
    <row r="119" spans="1:61" s="3" customFormat="1" ht="25.5" hidden="1" customHeight="1" outlineLevel="1" x14ac:dyDescent="0.2">
      <c r="B119" s="221" t="s">
        <v>123</v>
      </c>
      <c r="C119" s="128" t="s">
        <v>53</v>
      </c>
      <c r="D119" s="129"/>
      <c r="E119" s="128"/>
      <c r="F119" s="128"/>
      <c r="G119" s="128"/>
      <c r="H119" s="128"/>
      <c r="I119" s="128"/>
      <c r="J119" s="128"/>
      <c r="K119" s="128"/>
      <c r="L119" s="128"/>
      <c r="M119" s="128"/>
      <c r="N119" s="128"/>
      <c r="O119" s="128"/>
      <c r="P119" s="128"/>
      <c r="Q119" s="128"/>
      <c r="R119" s="128"/>
      <c r="S119" s="129"/>
      <c r="T119" s="185"/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  <c r="AF119" s="185"/>
      <c r="AG119" s="185"/>
      <c r="AI119" s="321"/>
    </row>
    <row r="120" spans="1:61" ht="40.5" hidden="1" customHeight="1" outlineLevel="1" x14ac:dyDescent="0.2">
      <c r="B120" s="100" t="s">
        <v>0</v>
      </c>
      <c r="C120" s="26"/>
      <c r="D120" s="101"/>
      <c r="E120" s="36" t="str">
        <f t="shared" ref="E120:Q120" si="325">+E$6</f>
        <v>Eredeti előirányzat
2024. év</v>
      </c>
      <c r="F120" s="36" t="str">
        <f t="shared" si="325"/>
        <v>1 Módosítás</v>
      </c>
      <c r="G120" s="36" t="str">
        <f t="shared" si="325"/>
        <v>Módosított előirányzat 1
2024. év</v>
      </c>
      <c r="H120" s="36" t="str">
        <f t="shared" si="325"/>
        <v>2 Módosítás</v>
      </c>
      <c r="I120" s="36" t="str">
        <f t="shared" si="325"/>
        <v>Módosított előirányzat</v>
      </c>
      <c r="J120" s="36" t="str">
        <f t="shared" si="325"/>
        <v>3 Módosítás</v>
      </c>
      <c r="K120" s="36" t="str">
        <f t="shared" si="325"/>
        <v>Módosított előirányzat</v>
      </c>
      <c r="L120" s="36" t="str">
        <f t="shared" si="325"/>
        <v>4 Módosítás</v>
      </c>
      <c r="M120" s="36" t="str">
        <f t="shared" si="325"/>
        <v>4. Módosított előirányzat</v>
      </c>
      <c r="N120" s="36" t="str">
        <f t="shared" si="325"/>
        <v>5 Módosítás</v>
      </c>
      <c r="O120" s="36" t="str">
        <f t="shared" si="325"/>
        <v>Módosított előirányzat 5.</v>
      </c>
      <c r="P120" s="36" t="str">
        <f t="shared" si="325"/>
        <v>6 Módosítás</v>
      </c>
      <c r="Q120" s="36" t="str">
        <f t="shared" si="325"/>
        <v>Módosított előirányzat</v>
      </c>
      <c r="R120" s="51"/>
      <c r="S120" s="57" t="s">
        <v>1</v>
      </c>
      <c r="T120" s="102"/>
      <c r="U120" s="36" t="str">
        <f t="shared" ref="U120:AG120" si="326">+U$6</f>
        <v>Eredeti előirányzat
2024. év</v>
      </c>
      <c r="V120" s="36" t="str">
        <f t="shared" si="326"/>
        <v>1 Módosítás</v>
      </c>
      <c r="W120" s="36" t="str">
        <f t="shared" si="326"/>
        <v>Módosított előirányzat 1
2024. év</v>
      </c>
      <c r="X120" s="36" t="str">
        <f t="shared" si="326"/>
        <v>2 Módosítás</v>
      </c>
      <c r="Y120" s="36" t="str">
        <f t="shared" si="326"/>
        <v>Módosított előirányzat</v>
      </c>
      <c r="Z120" s="36" t="str">
        <f t="shared" si="326"/>
        <v>3 Módosítás</v>
      </c>
      <c r="AA120" s="36" t="str">
        <f t="shared" si="326"/>
        <v>Módosított előirányzat</v>
      </c>
      <c r="AB120" s="36" t="str">
        <f t="shared" si="326"/>
        <v>4 Módosítás</v>
      </c>
      <c r="AC120" s="36" t="str">
        <f t="shared" si="326"/>
        <v>4. Módosított előirányzat</v>
      </c>
      <c r="AD120" s="36" t="str">
        <f t="shared" si="326"/>
        <v>5 Módosítás</v>
      </c>
      <c r="AE120" s="36" t="str">
        <f t="shared" si="326"/>
        <v>Módosított előirányzat 5</v>
      </c>
      <c r="AF120" s="36" t="str">
        <f t="shared" si="326"/>
        <v>6 Módosítás</v>
      </c>
      <c r="AG120" s="36" t="str">
        <f t="shared" si="326"/>
        <v>Módosított előirányzat</v>
      </c>
      <c r="AI120" s="319"/>
    </row>
    <row r="121" spans="1:61" ht="19.5" hidden="1" customHeight="1" outlineLevel="1" x14ac:dyDescent="0.2">
      <c r="B121" s="140"/>
      <c r="C121" s="141" t="s">
        <v>2</v>
      </c>
      <c r="D121" s="142"/>
      <c r="E121" s="143">
        <f t="shared" ref="E121:I121" si="327">+E122+E123+E124+E125</f>
        <v>0</v>
      </c>
      <c r="F121" s="143">
        <f t="shared" si="327"/>
        <v>0</v>
      </c>
      <c r="G121" s="143">
        <f t="shared" si="327"/>
        <v>0</v>
      </c>
      <c r="H121" s="143">
        <f t="shared" si="327"/>
        <v>0</v>
      </c>
      <c r="I121" s="143">
        <f t="shared" si="327"/>
        <v>0</v>
      </c>
      <c r="J121" s="143">
        <f t="shared" ref="J121:K121" si="328">+J122+J123+J124+J125</f>
        <v>0</v>
      </c>
      <c r="K121" s="143">
        <f t="shared" si="328"/>
        <v>0</v>
      </c>
      <c r="L121" s="143">
        <f t="shared" ref="L121:M121" si="329">+L122+L123+L124+L125</f>
        <v>0</v>
      </c>
      <c r="M121" s="143">
        <f t="shared" si="329"/>
        <v>0</v>
      </c>
      <c r="N121" s="143">
        <f t="shared" ref="N121:O121" si="330">+N122+N123+N124+N125</f>
        <v>0</v>
      </c>
      <c r="O121" s="143">
        <f t="shared" si="330"/>
        <v>0</v>
      </c>
      <c r="P121" s="143">
        <f t="shared" ref="P121:Q121" si="331">+P122+P123+P124+P125</f>
        <v>0</v>
      </c>
      <c r="Q121" s="143">
        <f t="shared" si="331"/>
        <v>0</v>
      </c>
      <c r="R121" s="46"/>
      <c r="S121" s="144" t="s">
        <v>3</v>
      </c>
      <c r="T121" s="145"/>
      <c r="U121" s="76">
        <f t="shared" ref="U121:Y121" si="332">SUM(U122:U126)</f>
        <v>0</v>
      </c>
      <c r="V121" s="76">
        <f t="shared" si="332"/>
        <v>0</v>
      </c>
      <c r="W121" s="76">
        <f t="shared" si="332"/>
        <v>0</v>
      </c>
      <c r="X121" s="76">
        <f t="shared" si="332"/>
        <v>0</v>
      </c>
      <c r="Y121" s="76">
        <f t="shared" si="332"/>
        <v>0</v>
      </c>
      <c r="Z121" s="76">
        <f t="shared" ref="Z121:AA121" si="333">SUM(Z122:Z126)</f>
        <v>0</v>
      </c>
      <c r="AA121" s="76">
        <f t="shared" si="333"/>
        <v>0</v>
      </c>
      <c r="AB121" s="76">
        <f t="shared" ref="AB121:AC121" si="334">SUM(AB122:AB126)</f>
        <v>0</v>
      </c>
      <c r="AC121" s="76">
        <f t="shared" si="334"/>
        <v>0</v>
      </c>
      <c r="AD121" s="76">
        <f t="shared" ref="AD121:AE121" si="335">SUM(AD122:AD126)</f>
        <v>0</v>
      </c>
      <c r="AE121" s="76">
        <f t="shared" si="335"/>
        <v>0</v>
      </c>
      <c r="AF121" s="76">
        <f t="shared" ref="AF121:AG121" si="336">SUM(AF122:AF126)</f>
        <v>0</v>
      </c>
      <c r="AG121" s="76">
        <f t="shared" si="336"/>
        <v>0</v>
      </c>
      <c r="AI121" s="319"/>
    </row>
    <row r="122" spans="1:61" ht="19.5" hidden="1" customHeight="1" outlineLevel="1" x14ac:dyDescent="0.2">
      <c r="B122" s="146"/>
      <c r="C122" s="147" t="s">
        <v>4</v>
      </c>
      <c r="D122" s="147"/>
      <c r="E122" s="148"/>
      <c r="F122" s="148"/>
      <c r="G122" s="148"/>
      <c r="H122" s="148"/>
      <c r="I122" s="148"/>
      <c r="J122" s="148"/>
      <c r="K122" s="148"/>
      <c r="L122" s="148"/>
      <c r="M122" s="148"/>
      <c r="N122" s="148"/>
      <c r="O122" s="148"/>
      <c r="P122" s="148"/>
      <c r="Q122" s="148"/>
      <c r="R122" s="48"/>
      <c r="S122" s="149"/>
      <c r="T122" s="150" t="s">
        <v>6</v>
      </c>
      <c r="U122" s="151">
        <v>0</v>
      </c>
      <c r="V122" s="151">
        <v>0</v>
      </c>
      <c r="W122" s="151">
        <v>0</v>
      </c>
      <c r="X122" s="151">
        <v>0</v>
      </c>
      <c r="Y122" s="151">
        <v>0</v>
      </c>
      <c r="Z122" s="151">
        <v>0</v>
      </c>
      <c r="AA122" s="151">
        <v>0</v>
      </c>
      <c r="AB122" s="151">
        <v>0</v>
      </c>
      <c r="AC122" s="151">
        <v>0</v>
      </c>
      <c r="AD122" s="151">
        <v>0</v>
      </c>
      <c r="AE122" s="151">
        <v>0</v>
      </c>
      <c r="AF122" s="151">
        <v>0</v>
      </c>
      <c r="AG122" s="151">
        <v>0</v>
      </c>
      <c r="AI122" s="319"/>
    </row>
    <row r="123" spans="1:61" ht="23.25" hidden="1" customHeight="1" outlineLevel="1" x14ac:dyDescent="0.2">
      <c r="A123" s="249"/>
      <c r="B123" s="104"/>
      <c r="C123" s="17" t="s">
        <v>5</v>
      </c>
      <c r="D123" s="18"/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48"/>
      <c r="S123" s="55"/>
      <c r="T123" s="19" t="s">
        <v>8</v>
      </c>
      <c r="U123" s="82">
        <v>0</v>
      </c>
      <c r="V123" s="82">
        <v>0</v>
      </c>
      <c r="W123" s="82">
        <v>0</v>
      </c>
      <c r="X123" s="82">
        <v>0</v>
      </c>
      <c r="Y123" s="82">
        <v>0</v>
      </c>
      <c r="Z123" s="82">
        <v>0</v>
      </c>
      <c r="AA123" s="82">
        <v>0</v>
      </c>
      <c r="AB123" s="82">
        <v>0</v>
      </c>
      <c r="AC123" s="82">
        <v>0</v>
      </c>
      <c r="AD123" s="82">
        <v>0</v>
      </c>
      <c r="AE123" s="82">
        <v>0</v>
      </c>
      <c r="AF123" s="82">
        <v>0</v>
      </c>
      <c r="AG123" s="82">
        <v>0</v>
      </c>
      <c r="AI123" s="319"/>
    </row>
    <row r="124" spans="1:61" ht="19.5" hidden="1" customHeight="1" outlineLevel="1" x14ac:dyDescent="0.2">
      <c r="A124" s="249"/>
      <c r="B124" s="104"/>
      <c r="C124" s="17" t="s">
        <v>7</v>
      </c>
      <c r="D124" s="18"/>
      <c r="E124" s="5"/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48"/>
      <c r="S124" s="55"/>
      <c r="T124" s="20" t="s">
        <v>9</v>
      </c>
      <c r="U124" s="82">
        <v>0</v>
      </c>
      <c r="V124" s="82">
        <v>0</v>
      </c>
      <c r="W124" s="82">
        <v>0</v>
      </c>
      <c r="X124" s="82">
        <v>0</v>
      </c>
      <c r="Y124" s="82">
        <v>0</v>
      </c>
      <c r="Z124" s="82">
        <v>0</v>
      </c>
      <c r="AA124" s="82">
        <v>0</v>
      </c>
      <c r="AB124" s="82">
        <v>0</v>
      </c>
      <c r="AC124" s="82">
        <v>0</v>
      </c>
      <c r="AD124" s="82">
        <v>0</v>
      </c>
      <c r="AE124" s="82">
        <v>0</v>
      </c>
      <c r="AF124" s="82">
        <v>0</v>
      </c>
      <c r="AG124" s="82">
        <v>0</v>
      </c>
      <c r="AI124" s="319"/>
    </row>
    <row r="125" spans="1:61" ht="19.5" hidden="1" customHeight="1" outlineLevel="1" x14ac:dyDescent="0.2">
      <c r="A125" s="249"/>
      <c r="B125" s="104"/>
      <c r="C125" s="17" t="s">
        <v>21</v>
      </c>
      <c r="D125" s="18"/>
      <c r="E125" s="5"/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48"/>
      <c r="S125" s="55"/>
      <c r="T125" s="20" t="s">
        <v>11</v>
      </c>
      <c r="U125" s="82"/>
      <c r="V125" s="82">
        <v>0</v>
      </c>
      <c r="W125" s="82">
        <v>0</v>
      </c>
      <c r="X125" s="82">
        <v>0</v>
      </c>
      <c r="Y125" s="82">
        <v>0</v>
      </c>
      <c r="Z125" s="82">
        <v>0</v>
      </c>
      <c r="AA125" s="82">
        <v>0</v>
      </c>
      <c r="AB125" s="82">
        <v>0</v>
      </c>
      <c r="AC125" s="82">
        <v>0</v>
      </c>
      <c r="AD125" s="82">
        <v>0</v>
      </c>
      <c r="AE125" s="82">
        <v>0</v>
      </c>
      <c r="AF125" s="82">
        <v>0</v>
      </c>
      <c r="AG125" s="82">
        <v>0</v>
      </c>
      <c r="AI125" s="319"/>
    </row>
    <row r="126" spans="1:61" ht="19.5" hidden="1" customHeight="1" outlineLevel="1" x14ac:dyDescent="0.2">
      <c r="A126" s="249"/>
      <c r="B126" s="105"/>
      <c r="C126" s="21"/>
      <c r="D126" s="21"/>
      <c r="E126" s="106"/>
      <c r="F126" s="106">
        <v>0</v>
      </c>
      <c r="G126" s="106">
        <v>0</v>
      </c>
      <c r="H126" s="106">
        <v>0</v>
      </c>
      <c r="I126" s="106">
        <v>0</v>
      </c>
      <c r="J126" s="106">
        <v>0</v>
      </c>
      <c r="K126" s="106">
        <v>0</v>
      </c>
      <c r="L126" s="106">
        <v>0</v>
      </c>
      <c r="M126" s="106">
        <v>0</v>
      </c>
      <c r="N126" s="106">
        <v>0</v>
      </c>
      <c r="O126" s="106">
        <v>0</v>
      </c>
      <c r="P126" s="106">
        <v>0</v>
      </c>
      <c r="Q126" s="106">
        <v>0</v>
      </c>
      <c r="R126" s="52"/>
      <c r="S126" s="56"/>
      <c r="T126" s="23" t="s">
        <v>12</v>
      </c>
      <c r="U126" s="83"/>
      <c r="V126" s="83">
        <v>0</v>
      </c>
      <c r="W126" s="83">
        <v>0</v>
      </c>
      <c r="X126" s="83">
        <v>0</v>
      </c>
      <c r="Y126" s="83">
        <v>0</v>
      </c>
      <c r="Z126" s="83">
        <v>0</v>
      </c>
      <c r="AA126" s="83">
        <v>0</v>
      </c>
      <c r="AB126" s="83">
        <v>0</v>
      </c>
      <c r="AC126" s="83">
        <v>0</v>
      </c>
      <c r="AD126" s="83">
        <v>0</v>
      </c>
      <c r="AE126" s="83">
        <v>0</v>
      </c>
      <c r="AF126" s="83">
        <v>0</v>
      </c>
      <c r="AG126" s="83">
        <v>0</v>
      </c>
      <c r="AI126" s="319"/>
    </row>
    <row r="127" spans="1:61" ht="19.5" hidden="1" customHeight="1" outlineLevel="1" x14ac:dyDescent="0.2">
      <c r="A127" s="249"/>
      <c r="B127" s="105"/>
      <c r="C127" s="21"/>
      <c r="D127" s="21"/>
      <c r="E127" s="106"/>
      <c r="F127" s="106">
        <v>0</v>
      </c>
      <c r="G127" s="106">
        <v>0</v>
      </c>
      <c r="H127" s="106">
        <v>0</v>
      </c>
      <c r="I127" s="106">
        <v>0</v>
      </c>
      <c r="J127" s="106">
        <v>0</v>
      </c>
      <c r="K127" s="106">
        <v>0</v>
      </c>
      <c r="L127" s="106">
        <v>0</v>
      </c>
      <c r="M127" s="106">
        <v>0</v>
      </c>
      <c r="N127" s="106">
        <v>0</v>
      </c>
      <c r="O127" s="106">
        <v>0</v>
      </c>
      <c r="P127" s="106">
        <v>0</v>
      </c>
      <c r="Q127" s="106">
        <v>0</v>
      </c>
      <c r="R127" s="29"/>
      <c r="S127" s="144" t="s">
        <v>13</v>
      </c>
      <c r="T127" s="145"/>
      <c r="U127" s="62">
        <f t="shared" ref="U127:Y127" si="337">SUM(U128:U130)</f>
        <v>0</v>
      </c>
      <c r="V127" s="62">
        <f t="shared" si="337"/>
        <v>0</v>
      </c>
      <c r="W127" s="62">
        <f t="shared" si="337"/>
        <v>0</v>
      </c>
      <c r="X127" s="62">
        <f t="shared" si="337"/>
        <v>0</v>
      </c>
      <c r="Y127" s="62">
        <f t="shared" si="337"/>
        <v>0</v>
      </c>
      <c r="Z127" s="62">
        <f t="shared" ref="Z127:AA127" si="338">SUM(Z128:Z130)</f>
        <v>0</v>
      </c>
      <c r="AA127" s="62">
        <f t="shared" si="338"/>
        <v>0</v>
      </c>
      <c r="AB127" s="62">
        <f t="shared" ref="AB127:AC127" si="339">SUM(AB128:AB130)</f>
        <v>0</v>
      </c>
      <c r="AC127" s="62">
        <f t="shared" si="339"/>
        <v>0</v>
      </c>
      <c r="AD127" s="62">
        <f t="shared" ref="AD127:AE127" si="340">SUM(AD128:AD130)</f>
        <v>0</v>
      </c>
      <c r="AE127" s="62">
        <f t="shared" si="340"/>
        <v>0</v>
      </c>
      <c r="AF127" s="62">
        <f t="shared" ref="AF127:AG127" si="341">SUM(AF128:AF130)</f>
        <v>0</v>
      </c>
      <c r="AG127" s="62">
        <f t="shared" si="341"/>
        <v>0</v>
      </c>
      <c r="AI127" s="319"/>
    </row>
    <row r="128" spans="1:61" ht="19.5" hidden="1" customHeight="1" outlineLevel="1" x14ac:dyDescent="0.2">
      <c r="A128" s="249"/>
      <c r="B128" s="140"/>
      <c r="C128" s="141" t="s">
        <v>10</v>
      </c>
      <c r="D128" s="8"/>
      <c r="E128" s="9">
        <f>149-149</f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  <c r="R128" s="46"/>
      <c r="S128" s="149"/>
      <c r="T128" s="150" t="s">
        <v>15</v>
      </c>
      <c r="U128" s="151"/>
      <c r="V128" s="151"/>
      <c r="W128" s="151">
        <v>0</v>
      </c>
      <c r="X128" s="151">
        <v>0</v>
      </c>
      <c r="Y128" s="151">
        <v>0</v>
      </c>
      <c r="Z128" s="151">
        <v>0</v>
      </c>
      <c r="AA128" s="151">
        <v>0</v>
      </c>
      <c r="AB128" s="151">
        <v>0</v>
      </c>
      <c r="AC128" s="151">
        <v>0</v>
      </c>
      <c r="AD128" s="151">
        <v>0</v>
      </c>
      <c r="AE128" s="151">
        <v>0</v>
      </c>
      <c r="AF128" s="151">
        <v>0</v>
      </c>
      <c r="AG128" s="151">
        <v>0</v>
      </c>
      <c r="AI128" s="319"/>
    </row>
    <row r="129" spans="1:61" ht="19.5" hidden="1" customHeight="1" outlineLevel="1" x14ac:dyDescent="0.2">
      <c r="A129" s="249"/>
      <c r="B129" s="140"/>
      <c r="C129" s="141" t="s">
        <v>23</v>
      </c>
      <c r="D129" s="8"/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  <c r="Q129" s="11">
        <v>0</v>
      </c>
      <c r="R129" s="47"/>
      <c r="S129" s="55"/>
      <c r="T129" s="20" t="s">
        <v>16</v>
      </c>
      <c r="U129" s="82"/>
      <c r="V129" s="82"/>
      <c r="W129" s="82">
        <v>0</v>
      </c>
      <c r="X129" s="82">
        <v>0</v>
      </c>
      <c r="Y129" s="82">
        <v>0</v>
      </c>
      <c r="Z129" s="82">
        <v>0</v>
      </c>
      <c r="AA129" s="82">
        <v>0</v>
      </c>
      <c r="AB129" s="82">
        <v>0</v>
      </c>
      <c r="AC129" s="82">
        <v>0</v>
      </c>
      <c r="AD129" s="82">
        <v>0</v>
      </c>
      <c r="AE129" s="82">
        <v>0</v>
      </c>
      <c r="AF129" s="82">
        <v>0</v>
      </c>
      <c r="AG129" s="82">
        <v>0</v>
      </c>
      <c r="AI129" s="319"/>
    </row>
    <row r="130" spans="1:61" ht="19.5" hidden="1" customHeight="1" outlineLevel="1" x14ac:dyDescent="0.2">
      <c r="A130" s="249"/>
      <c r="B130" s="140"/>
      <c r="C130" s="141" t="s">
        <v>22</v>
      </c>
      <c r="D130" s="8"/>
      <c r="E130" s="60"/>
      <c r="F130" s="60">
        <v>0</v>
      </c>
      <c r="G130" s="60">
        <v>0</v>
      </c>
      <c r="H130" s="60">
        <v>0</v>
      </c>
      <c r="I130" s="60">
        <v>0</v>
      </c>
      <c r="J130" s="60">
        <v>0</v>
      </c>
      <c r="K130" s="60">
        <v>0</v>
      </c>
      <c r="L130" s="60">
        <v>0</v>
      </c>
      <c r="M130" s="60">
        <v>0</v>
      </c>
      <c r="N130" s="60">
        <v>0</v>
      </c>
      <c r="O130" s="60">
        <v>0</v>
      </c>
      <c r="P130" s="60">
        <v>0</v>
      </c>
      <c r="Q130" s="60">
        <v>0</v>
      </c>
      <c r="S130" s="107"/>
      <c r="T130" s="108" t="s">
        <v>17</v>
      </c>
      <c r="U130" s="84"/>
      <c r="V130" s="84"/>
      <c r="W130" s="84">
        <v>0</v>
      </c>
      <c r="X130" s="84">
        <v>0</v>
      </c>
      <c r="Y130" s="84">
        <v>0</v>
      </c>
      <c r="Z130" s="84">
        <v>0</v>
      </c>
      <c r="AA130" s="84">
        <v>0</v>
      </c>
      <c r="AB130" s="84">
        <v>0</v>
      </c>
      <c r="AC130" s="84">
        <v>0</v>
      </c>
      <c r="AD130" s="84">
        <v>0</v>
      </c>
      <c r="AE130" s="84">
        <v>0</v>
      </c>
      <c r="AF130" s="84">
        <v>0</v>
      </c>
      <c r="AG130" s="84">
        <v>0</v>
      </c>
      <c r="AI130" s="319"/>
    </row>
    <row r="131" spans="1:61" ht="19.5" hidden="1" customHeight="1" outlineLevel="1" x14ac:dyDescent="0.2">
      <c r="A131" s="249"/>
      <c r="B131" s="140"/>
      <c r="C131" s="141" t="s">
        <v>46</v>
      </c>
      <c r="D131" s="8"/>
      <c r="E131" s="11"/>
      <c r="F131" s="11"/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</v>
      </c>
      <c r="R131" s="47"/>
      <c r="S131" s="153" t="s">
        <v>43</v>
      </c>
      <c r="T131" s="10"/>
      <c r="U131" s="62"/>
      <c r="V131" s="62"/>
      <c r="W131" s="62">
        <v>0</v>
      </c>
      <c r="X131" s="62">
        <v>0</v>
      </c>
      <c r="Y131" s="62">
        <v>0</v>
      </c>
      <c r="Z131" s="62">
        <v>0</v>
      </c>
      <c r="AA131" s="62">
        <v>0</v>
      </c>
      <c r="AB131" s="62">
        <v>0</v>
      </c>
      <c r="AC131" s="62">
        <v>0</v>
      </c>
      <c r="AD131" s="62">
        <v>0</v>
      </c>
      <c r="AE131" s="62">
        <v>0</v>
      </c>
      <c r="AF131" s="62">
        <v>0</v>
      </c>
      <c r="AG131" s="62">
        <v>0</v>
      </c>
      <c r="AI131" s="319"/>
    </row>
    <row r="132" spans="1:61" ht="19.5" hidden="1" customHeight="1" outlineLevel="1" x14ac:dyDescent="0.2">
      <c r="B132" s="140"/>
      <c r="C132" s="141" t="s">
        <v>52</v>
      </c>
      <c r="D132" s="8"/>
      <c r="E132" s="60"/>
      <c r="F132" s="60">
        <v>0</v>
      </c>
      <c r="G132" s="60">
        <v>0</v>
      </c>
      <c r="H132" s="60">
        <v>0</v>
      </c>
      <c r="I132" s="60">
        <v>0</v>
      </c>
      <c r="J132" s="60">
        <v>0</v>
      </c>
      <c r="K132" s="60">
        <v>0</v>
      </c>
      <c r="L132" s="60">
        <v>0</v>
      </c>
      <c r="M132" s="60">
        <v>0</v>
      </c>
      <c r="N132" s="60">
        <v>0</v>
      </c>
      <c r="O132" s="60">
        <v>0</v>
      </c>
      <c r="P132" s="60">
        <v>0</v>
      </c>
      <c r="Q132" s="60">
        <v>0</v>
      </c>
      <c r="R132" s="29"/>
      <c r="S132" s="57" t="s">
        <v>38</v>
      </c>
      <c r="T132" s="28"/>
      <c r="U132" s="62"/>
      <c r="V132" s="62"/>
      <c r="W132" s="62">
        <v>0</v>
      </c>
      <c r="X132" s="62">
        <v>0</v>
      </c>
      <c r="Y132" s="62">
        <v>0</v>
      </c>
      <c r="Z132" s="62">
        <v>0</v>
      </c>
      <c r="AA132" s="62">
        <v>0</v>
      </c>
      <c r="AB132" s="62">
        <v>0</v>
      </c>
      <c r="AC132" s="62">
        <v>0</v>
      </c>
      <c r="AD132" s="62">
        <v>0</v>
      </c>
      <c r="AE132" s="62">
        <v>0</v>
      </c>
      <c r="AF132" s="62">
        <v>0</v>
      </c>
      <c r="AG132" s="62">
        <v>0</v>
      </c>
      <c r="AI132" s="319"/>
    </row>
    <row r="133" spans="1:61" ht="19.5" hidden="1" customHeight="1" outlineLevel="1" x14ac:dyDescent="0.2">
      <c r="B133" s="109"/>
      <c r="C133" s="37" t="s">
        <v>149</v>
      </c>
      <c r="D133" s="37"/>
      <c r="E133" s="61"/>
      <c r="F133" s="61"/>
      <c r="G133" s="61">
        <v>0</v>
      </c>
      <c r="H133" s="61">
        <v>0</v>
      </c>
      <c r="I133" s="61">
        <v>0</v>
      </c>
      <c r="J133" s="61">
        <v>0</v>
      </c>
      <c r="K133" s="61">
        <v>0</v>
      </c>
      <c r="L133" s="61">
        <v>0</v>
      </c>
      <c r="M133" s="61">
        <v>0</v>
      </c>
      <c r="N133" s="61">
        <v>0</v>
      </c>
      <c r="O133" s="61">
        <v>0</v>
      </c>
      <c r="P133" s="61">
        <v>0</v>
      </c>
      <c r="Q133" s="61">
        <v>0</v>
      </c>
      <c r="R133" s="29"/>
      <c r="S133" s="154" t="s">
        <v>149</v>
      </c>
      <c r="T133" s="138"/>
      <c r="U133" s="93"/>
      <c r="V133" s="93"/>
      <c r="W133" s="93">
        <v>0</v>
      </c>
      <c r="X133" s="93">
        <v>0</v>
      </c>
      <c r="Y133" s="93">
        <v>0</v>
      </c>
      <c r="Z133" s="93">
        <v>0</v>
      </c>
      <c r="AA133" s="93">
        <v>0</v>
      </c>
      <c r="AB133" s="93">
        <v>0</v>
      </c>
      <c r="AC133" s="93">
        <v>0</v>
      </c>
      <c r="AD133" s="93">
        <v>0</v>
      </c>
      <c r="AE133" s="93">
        <v>0</v>
      </c>
      <c r="AF133" s="93">
        <v>0</v>
      </c>
      <c r="AG133" s="93">
        <v>0</v>
      </c>
      <c r="AI133" s="319"/>
    </row>
    <row r="134" spans="1:61" s="3" customFormat="1" ht="19.5" hidden="1" customHeight="1" outlineLevel="1" x14ac:dyDescent="0.2">
      <c r="B134" s="155" t="s">
        <v>14</v>
      </c>
      <c r="C134" s="141"/>
      <c r="D134" s="8"/>
      <c r="E134" s="11">
        <f t="shared" ref="E134" si="342">SUM(E128:E133)+E121</f>
        <v>0</v>
      </c>
      <c r="F134" s="11">
        <f t="shared" ref="F134" si="343">SUM(F128:F133)+F121</f>
        <v>0</v>
      </c>
      <c r="G134" s="11">
        <f t="shared" ref="G134:I134" si="344">SUM(G128:G133)+G121</f>
        <v>0</v>
      </c>
      <c r="H134" s="11">
        <f t="shared" si="344"/>
        <v>0</v>
      </c>
      <c r="I134" s="11">
        <f t="shared" si="344"/>
        <v>0</v>
      </c>
      <c r="J134" s="11">
        <f t="shared" ref="J134:K134" si="345">SUM(J128:J133)+J121</f>
        <v>0</v>
      </c>
      <c r="K134" s="11">
        <f t="shared" si="345"/>
        <v>0</v>
      </c>
      <c r="L134" s="11">
        <f t="shared" ref="L134:M134" si="346">SUM(L128:L133)+L121</f>
        <v>0</v>
      </c>
      <c r="M134" s="11">
        <f t="shared" si="346"/>
        <v>0</v>
      </c>
      <c r="N134" s="11">
        <f t="shared" ref="N134:O134" si="347">SUM(N128:N133)+N121</f>
        <v>0</v>
      </c>
      <c r="O134" s="11">
        <f t="shared" si="347"/>
        <v>0</v>
      </c>
      <c r="P134" s="11">
        <f t="shared" ref="P134:Q134" si="348">SUM(P128:P133)+P121</f>
        <v>0</v>
      </c>
      <c r="Q134" s="11">
        <f t="shared" si="348"/>
        <v>0</v>
      </c>
      <c r="R134" s="69"/>
      <c r="S134" s="156" t="s">
        <v>18</v>
      </c>
      <c r="T134" s="157"/>
      <c r="U134" s="62">
        <f t="shared" ref="U134:V134" si="349">+U132+U127+U121+U131+U133</f>
        <v>0</v>
      </c>
      <c r="V134" s="62">
        <f t="shared" si="349"/>
        <v>0</v>
      </c>
      <c r="W134" s="62">
        <f>+W132+W127+W121+W131+W133</f>
        <v>0</v>
      </c>
      <c r="X134" s="62">
        <f t="shared" ref="X134:Y134" si="350">+X132+X127+X121+X131+X133</f>
        <v>0</v>
      </c>
      <c r="Y134" s="62">
        <f t="shared" si="350"/>
        <v>0</v>
      </c>
      <c r="Z134" s="62">
        <f t="shared" ref="Z134:AA134" si="351">+Z132+Z127+Z121+Z131+Z133</f>
        <v>0</v>
      </c>
      <c r="AA134" s="62">
        <f t="shared" si="351"/>
        <v>0</v>
      </c>
      <c r="AB134" s="62">
        <f t="shared" ref="AB134:AC134" si="352">+AB132+AB127+AB121+AB131+AB133</f>
        <v>0</v>
      </c>
      <c r="AC134" s="62">
        <f t="shared" si="352"/>
        <v>0</v>
      </c>
      <c r="AD134" s="62">
        <f t="shared" ref="AD134:AE134" si="353">+AD132+AD127+AD121+AD131+AD133</f>
        <v>0</v>
      </c>
      <c r="AE134" s="62">
        <f t="shared" si="353"/>
        <v>0</v>
      </c>
      <c r="AF134" s="62">
        <f t="shared" ref="AF134:AG134" si="354">+AF132+AF127+AF121+AF131+AF133</f>
        <v>0</v>
      </c>
      <c r="AG134" s="62">
        <f t="shared" si="354"/>
        <v>0</v>
      </c>
      <c r="AH134" s="14"/>
      <c r="AI134" s="321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  <c r="BA134" s="14"/>
      <c r="BB134" s="14"/>
      <c r="BC134" s="14"/>
      <c r="BD134" s="14"/>
      <c r="BE134" s="14"/>
      <c r="BF134" s="14"/>
      <c r="BG134" s="14"/>
      <c r="BH134" s="14"/>
      <c r="BI134" s="14"/>
    </row>
    <row r="135" spans="1:61" s="3" customFormat="1" ht="25.5" hidden="1" customHeight="1" outlineLevel="1" x14ac:dyDescent="0.2">
      <c r="B135" s="127" t="s">
        <v>123</v>
      </c>
      <c r="C135" s="128" t="s">
        <v>54</v>
      </c>
      <c r="D135" s="129"/>
      <c r="E135" s="128"/>
      <c r="F135" s="128"/>
      <c r="G135" s="128"/>
      <c r="H135" s="128"/>
      <c r="I135" s="128"/>
      <c r="J135" s="128"/>
      <c r="K135" s="128"/>
      <c r="L135" s="128"/>
      <c r="M135" s="128"/>
      <c r="N135" s="128"/>
      <c r="O135" s="128"/>
      <c r="P135" s="128"/>
      <c r="Q135" s="128"/>
      <c r="R135" s="128"/>
      <c r="S135" s="129"/>
      <c r="T135" s="185"/>
      <c r="U135" s="185"/>
      <c r="V135" s="185"/>
      <c r="W135" s="185"/>
      <c r="X135" s="185"/>
      <c r="Y135" s="185"/>
      <c r="Z135" s="185"/>
      <c r="AA135" s="185"/>
      <c r="AB135" s="185"/>
      <c r="AC135" s="185"/>
      <c r="AD135" s="185"/>
      <c r="AE135" s="185"/>
      <c r="AF135" s="185"/>
      <c r="AG135" s="185"/>
      <c r="AI135" s="321"/>
    </row>
    <row r="136" spans="1:61" ht="40.5" hidden="1" customHeight="1" outlineLevel="1" x14ac:dyDescent="0.2">
      <c r="B136" s="100" t="s">
        <v>0</v>
      </c>
      <c r="C136" s="26"/>
      <c r="D136" s="101"/>
      <c r="E136" s="36" t="str">
        <f t="shared" ref="E136:Q136" si="355">+E$6</f>
        <v>Eredeti előirányzat
2024. év</v>
      </c>
      <c r="F136" s="36" t="str">
        <f t="shared" si="355"/>
        <v>1 Módosítás</v>
      </c>
      <c r="G136" s="36" t="str">
        <f t="shared" si="355"/>
        <v>Módosított előirányzat 1
2024. év</v>
      </c>
      <c r="H136" s="36" t="str">
        <f t="shared" si="355"/>
        <v>2 Módosítás</v>
      </c>
      <c r="I136" s="36" t="str">
        <f t="shared" si="355"/>
        <v>Módosított előirányzat</v>
      </c>
      <c r="J136" s="36" t="str">
        <f t="shared" si="355"/>
        <v>3 Módosítás</v>
      </c>
      <c r="K136" s="36" t="str">
        <f t="shared" si="355"/>
        <v>Módosított előirányzat</v>
      </c>
      <c r="L136" s="36" t="str">
        <f t="shared" si="355"/>
        <v>4 Módosítás</v>
      </c>
      <c r="M136" s="36" t="str">
        <f t="shared" si="355"/>
        <v>4. Módosított előirányzat</v>
      </c>
      <c r="N136" s="36" t="str">
        <f t="shared" si="355"/>
        <v>5 Módosítás</v>
      </c>
      <c r="O136" s="36" t="str">
        <f t="shared" si="355"/>
        <v>Módosított előirányzat 5.</v>
      </c>
      <c r="P136" s="36" t="str">
        <f t="shared" si="355"/>
        <v>6 Módosítás</v>
      </c>
      <c r="Q136" s="36" t="str">
        <f t="shared" si="355"/>
        <v>Módosított előirányzat</v>
      </c>
      <c r="R136" s="51"/>
      <c r="S136" s="57" t="s">
        <v>1</v>
      </c>
      <c r="T136" s="102"/>
      <c r="U136" s="36" t="str">
        <f t="shared" ref="U136:AG136" si="356">+U$6</f>
        <v>Eredeti előirányzat
2024. év</v>
      </c>
      <c r="V136" s="36" t="str">
        <f t="shared" si="356"/>
        <v>1 Módosítás</v>
      </c>
      <c r="W136" s="36" t="str">
        <f t="shared" si="356"/>
        <v>Módosított előirányzat 1
2024. év</v>
      </c>
      <c r="X136" s="36" t="str">
        <f t="shared" si="356"/>
        <v>2 Módosítás</v>
      </c>
      <c r="Y136" s="36" t="str">
        <f t="shared" si="356"/>
        <v>Módosított előirányzat</v>
      </c>
      <c r="Z136" s="36" t="str">
        <f t="shared" si="356"/>
        <v>3 Módosítás</v>
      </c>
      <c r="AA136" s="36" t="str">
        <f t="shared" si="356"/>
        <v>Módosított előirányzat</v>
      </c>
      <c r="AB136" s="36" t="str">
        <f t="shared" si="356"/>
        <v>4 Módosítás</v>
      </c>
      <c r="AC136" s="36" t="str">
        <f t="shared" si="356"/>
        <v>4. Módosított előirányzat</v>
      </c>
      <c r="AD136" s="36" t="str">
        <f t="shared" si="356"/>
        <v>5 Módosítás</v>
      </c>
      <c r="AE136" s="36" t="str">
        <f t="shared" si="356"/>
        <v>Módosított előirányzat 5</v>
      </c>
      <c r="AF136" s="36" t="str">
        <f t="shared" si="356"/>
        <v>6 Módosítás</v>
      </c>
      <c r="AG136" s="36" t="str">
        <f t="shared" si="356"/>
        <v>Módosított előirányzat</v>
      </c>
      <c r="AI136" s="319"/>
    </row>
    <row r="137" spans="1:61" ht="19.5" hidden="1" customHeight="1" outlineLevel="1" x14ac:dyDescent="0.2">
      <c r="B137" s="140"/>
      <c r="C137" s="141" t="s">
        <v>2</v>
      </c>
      <c r="D137" s="142"/>
      <c r="E137" s="143">
        <f t="shared" ref="E137:I137" si="357">+E138+E139+E140+E141</f>
        <v>0</v>
      </c>
      <c r="F137" s="143">
        <f t="shared" si="357"/>
        <v>0</v>
      </c>
      <c r="G137" s="143">
        <f t="shared" si="357"/>
        <v>0</v>
      </c>
      <c r="H137" s="143">
        <f t="shared" si="357"/>
        <v>0</v>
      </c>
      <c r="I137" s="143">
        <f t="shared" si="357"/>
        <v>0</v>
      </c>
      <c r="J137" s="143">
        <f t="shared" ref="J137:K137" si="358">+J138+J139+J140+J141</f>
        <v>0</v>
      </c>
      <c r="K137" s="143">
        <f t="shared" si="358"/>
        <v>0</v>
      </c>
      <c r="L137" s="143">
        <f t="shared" ref="L137:M137" si="359">+L138+L139+L140+L141</f>
        <v>0</v>
      </c>
      <c r="M137" s="143">
        <f t="shared" si="359"/>
        <v>0</v>
      </c>
      <c r="N137" s="143">
        <f t="shared" ref="N137:O137" si="360">+N138+N139+N140+N141</f>
        <v>0</v>
      </c>
      <c r="O137" s="143">
        <f t="shared" si="360"/>
        <v>0</v>
      </c>
      <c r="P137" s="143">
        <f t="shared" ref="P137:Q137" si="361">+P138+P139+P140+P141</f>
        <v>0</v>
      </c>
      <c r="Q137" s="143">
        <f t="shared" si="361"/>
        <v>0</v>
      </c>
      <c r="R137" s="46"/>
      <c r="S137" s="144" t="s">
        <v>3</v>
      </c>
      <c r="T137" s="145"/>
      <c r="U137" s="76">
        <f t="shared" ref="U137:V137" si="362">SUM(U138:U142)</f>
        <v>0</v>
      </c>
      <c r="V137" s="76">
        <f t="shared" si="362"/>
        <v>0</v>
      </c>
      <c r="W137" s="76">
        <f>+U137+V137</f>
        <v>0</v>
      </c>
      <c r="X137" s="76">
        <f t="shared" ref="X137" si="363">SUM(X138:X142)</f>
        <v>0</v>
      </c>
      <c r="Y137" s="76">
        <f>+W137+X137</f>
        <v>0</v>
      </c>
      <c r="Z137" s="76">
        <f t="shared" ref="Z137:AB137" si="364">SUM(Z138:Z142)</f>
        <v>0</v>
      </c>
      <c r="AA137" s="76">
        <f>SUM(AA138:AA142)</f>
        <v>0</v>
      </c>
      <c r="AB137" s="76">
        <f t="shared" si="364"/>
        <v>0</v>
      </c>
      <c r="AC137" s="76">
        <f>SUM(AC138:AC142)</f>
        <v>0</v>
      </c>
      <c r="AD137" s="76">
        <f t="shared" ref="AD137:AF137" si="365">SUM(AD138:AD142)</f>
        <v>0</v>
      </c>
      <c r="AE137" s="76">
        <f>SUM(AE138:AE142)</f>
        <v>0</v>
      </c>
      <c r="AF137" s="76">
        <f t="shared" si="365"/>
        <v>0</v>
      </c>
      <c r="AG137" s="76">
        <f>SUM(AG138:AG142)</f>
        <v>0</v>
      </c>
      <c r="AI137" s="319"/>
    </row>
    <row r="138" spans="1:61" ht="19.5" hidden="1" customHeight="1" outlineLevel="1" x14ac:dyDescent="0.2">
      <c r="B138" s="146"/>
      <c r="C138" s="147" t="s">
        <v>4</v>
      </c>
      <c r="D138" s="147"/>
      <c r="E138" s="148"/>
      <c r="F138" s="148">
        <v>0</v>
      </c>
      <c r="G138" s="148"/>
      <c r="H138" s="148"/>
      <c r="I138" s="148"/>
      <c r="J138" s="148"/>
      <c r="K138" s="148"/>
      <c r="L138" s="148"/>
      <c r="M138" s="148"/>
      <c r="N138" s="148"/>
      <c r="O138" s="148"/>
      <c r="P138" s="148"/>
      <c r="Q138" s="148"/>
      <c r="R138" s="48"/>
      <c r="S138" s="149"/>
      <c r="T138" s="150" t="s">
        <v>6</v>
      </c>
      <c r="U138" s="151">
        <v>0</v>
      </c>
      <c r="V138" s="151">
        <v>0</v>
      </c>
      <c r="W138" s="151">
        <f t="shared" ref="W138:W150" si="366">+U138+V138</f>
        <v>0</v>
      </c>
      <c r="X138" s="151">
        <v>0</v>
      </c>
      <c r="Y138" s="151">
        <f t="shared" ref="Y138:Y150" si="367">+W138+X138</f>
        <v>0</v>
      </c>
      <c r="Z138" s="151">
        <v>0</v>
      </c>
      <c r="AA138" s="151">
        <f>+Y138+Z138</f>
        <v>0</v>
      </c>
      <c r="AB138" s="151">
        <v>0</v>
      </c>
      <c r="AC138" s="151">
        <f>+AA138+AB138</f>
        <v>0</v>
      </c>
      <c r="AD138" s="151">
        <v>0</v>
      </c>
      <c r="AE138" s="151">
        <f>+AC138+AD138</f>
        <v>0</v>
      </c>
      <c r="AF138" s="151">
        <v>0</v>
      </c>
      <c r="AG138" s="151">
        <f>+AE138+AF138</f>
        <v>0</v>
      </c>
      <c r="AI138" s="319"/>
    </row>
    <row r="139" spans="1:61" ht="23.25" hidden="1" customHeight="1" outlineLevel="1" x14ac:dyDescent="0.2">
      <c r="A139" s="249"/>
      <c r="B139" s="104"/>
      <c r="C139" s="17" t="s">
        <v>5</v>
      </c>
      <c r="D139" s="18"/>
      <c r="E139" s="5">
        <v>0</v>
      </c>
      <c r="F139" s="5">
        <v>0</v>
      </c>
      <c r="G139" s="5">
        <f>+E139+F139</f>
        <v>0</v>
      </c>
      <c r="H139" s="5">
        <v>0</v>
      </c>
      <c r="I139" s="5">
        <f>+G139+H139</f>
        <v>0</v>
      </c>
      <c r="J139" s="5">
        <v>0</v>
      </c>
      <c r="K139" s="5">
        <f>+I139+J139</f>
        <v>0</v>
      </c>
      <c r="L139" s="5">
        <v>0</v>
      </c>
      <c r="M139" s="5">
        <f>+K139+L139</f>
        <v>0</v>
      </c>
      <c r="N139" s="5">
        <v>0</v>
      </c>
      <c r="O139" s="5">
        <f>+M139+N139</f>
        <v>0</v>
      </c>
      <c r="P139" s="5">
        <v>0</v>
      </c>
      <c r="Q139" s="5">
        <f>+O139+P139</f>
        <v>0</v>
      </c>
      <c r="R139" s="48"/>
      <c r="S139" s="55"/>
      <c r="T139" s="19" t="s">
        <v>8</v>
      </c>
      <c r="U139" s="82">
        <v>0</v>
      </c>
      <c r="V139" s="82">
        <v>0</v>
      </c>
      <c r="W139" s="82">
        <f t="shared" si="366"/>
        <v>0</v>
      </c>
      <c r="X139" s="82">
        <v>0</v>
      </c>
      <c r="Y139" s="82">
        <f t="shared" si="367"/>
        <v>0</v>
      </c>
      <c r="Z139" s="82">
        <v>0</v>
      </c>
      <c r="AA139" s="82">
        <f>+Y139+Z139</f>
        <v>0</v>
      </c>
      <c r="AB139" s="82">
        <v>0</v>
      </c>
      <c r="AC139" s="82">
        <f>+AA139+AB139</f>
        <v>0</v>
      </c>
      <c r="AD139" s="82">
        <v>0</v>
      </c>
      <c r="AE139" s="82">
        <f>+AC139+AD139</f>
        <v>0</v>
      </c>
      <c r="AF139" s="82">
        <v>0</v>
      </c>
      <c r="AG139" s="82">
        <f>+AE139+AF139</f>
        <v>0</v>
      </c>
      <c r="AI139" s="319"/>
    </row>
    <row r="140" spans="1:61" ht="19.5" hidden="1" customHeight="1" outlineLevel="1" x14ac:dyDescent="0.2">
      <c r="A140" s="249"/>
      <c r="B140" s="104"/>
      <c r="C140" s="17" t="s">
        <v>7</v>
      </c>
      <c r="D140" s="18"/>
      <c r="E140" s="5"/>
      <c r="F140" s="5">
        <v>0</v>
      </c>
      <c r="G140" s="5">
        <f t="shared" ref="G140:G150" si="368">+E140+F140</f>
        <v>0</v>
      </c>
      <c r="H140" s="5">
        <v>0</v>
      </c>
      <c r="I140" s="5">
        <f t="shared" ref="I140:I150" si="369">+G140+H140</f>
        <v>0</v>
      </c>
      <c r="J140" s="5">
        <v>0</v>
      </c>
      <c r="K140" s="5">
        <f t="shared" ref="K140:K150" si="370">+I140+J140</f>
        <v>0</v>
      </c>
      <c r="L140" s="5">
        <v>0</v>
      </c>
      <c r="M140" s="5">
        <f t="shared" ref="M140:M150" si="371">+K140+L140</f>
        <v>0</v>
      </c>
      <c r="N140" s="5">
        <v>0</v>
      </c>
      <c r="O140" s="5">
        <f t="shared" ref="O140:O150" si="372">+M140+N140</f>
        <v>0</v>
      </c>
      <c r="P140" s="5">
        <v>0</v>
      </c>
      <c r="Q140" s="5">
        <f t="shared" ref="Q140:Q150" si="373">+O140+P140</f>
        <v>0</v>
      </c>
      <c r="R140" s="48"/>
      <c r="S140" s="55"/>
      <c r="T140" s="20" t="s">
        <v>9</v>
      </c>
      <c r="U140" s="82">
        <v>0</v>
      </c>
      <c r="V140" s="82">
        <v>0</v>
      </c>
      <c r="W140" s="82">
        <f t="shared" si="366"/>
        <v>0</v>
      </c>
      <c r="X140" s="82">
        <v>0</v>
      </c>
      <c r="Y140" s="82">
        <f t="shared" si="367"/>
        <v>0</v>
      </c>
      <c r="Z140" s="82">
        <v>0</v>
      </c>
      <c r="AA140" s="82">
        <f>+Y140+Z140</f>
        <v>0</v>
      </c>
      <c r="AB140" s="82">
        <v>0</v>
      </c>
      <c r="AC140" s="82">
        <f>+AA140+AB140</f>
        <v>0</v>
      </c>
      <c r="AD140" s="82">
        <v>0</v>
      </c>
      <c r="AE140" s="82">
        <f>+AC140+AD140</f>
        <v>0</v>
      </c>
      <c r="AF140" s="82">
        <v>0</v>
      </c>
      <c r="AG140" s="82">
        <f>+AE140+AF140</f>
        <v>0</v>
      </c>
      <c r="AI140" s="319"/>
    </row>
    <row r="141" spans="1:61" ht="19.5" hidden="1" customHeight="1" outlineLevel="1" x14ac:dyDescent="0.2">
      <c r="A141" s="249"/>
      <c r="B141" s="104"/>
      <c r="C141" s="17" t="s">
        <v>21</v>
      </c>
      <c r="D141" s="18"/>
      <c r="E141" s="5"/>
      <c r="F141" s="5">
        <v>0</v>
      </c>
      <c r="G141" s="5">
        <f t="shared" si="368"/>
        <v>0</v>
      </c>
      <c r="H141" s="5">
        <v>0</v>
      </c>
      <c r="I141" s="5">
        <f t="shared" si="369"/>
        <v>0</v>
      </c>
      <c r="J141" s="5">
        <v>0</v>
      </c>
      <c r="K141" s="5">
        <f t="shared" si="370"/>
        <v>0</v>
      </c>
      <c r="L141" s="5">
        <v>0</v>
      </c>
      <c r="M141" s="5">
        <f t="shared" si="371"/>
        <v>0</v>
      </c>
      <c r="N141" s="5">
        <v>0</v>
      </c>
      <c r="O141" s="5">
        <f t="shared" si="372"/>
        <v>0</v>
      </c>
      <c r="P141" s="5">
        <v>0</v>
      </c>
      <c r="Q141" s="5">
        <f t="shared" si="373"/>
        <v>0</v>
      </c>
      <c r="R141" s="48"/>
      <c r="S141" s="55"/>
      <c r="T141" s="20" t="s">
        <v>11</v>
      </c>
      <c r="U141" s="82"/>
      <c r="V141" s="82">
        <v>0</v>
      </c>
      <c r="W141" s="82">
        <f t="shared" si="366"/>
        <v>0</v>
      </c>
      <c r="X141" s="82">
        <v>0</v>
      </c>
      <c r="Y141" s="82">
        <f t="shared" si="367"/>
        <v>0</v>
      </c>
      <c r="Z141" s="82">
        <v>0</v>
      </c>
      <c r="AA141" s="82">
        <f>+Y141+Z141</f>
        <v>0</v>
      </c>
      <c r="AB141" s="82">
        <v>0</v>
      </c>
      <c r="AC141" s="82">
        <f>+AA141+AB141</f>
        <v>0</v>
      </c>
      <c r="AD141" s="82">
        <v>0</v>
      </c>
      <c r="AE141" s="82">
        <f>+AC141+AD141</f>
        <v>0</v>
      </c>
      <c r="AF141" s="82">
        <v>0</v>
      </c>
      <c r="AG141" s="82">
        <f>+AE141+AF141</f>
        <v>0</v>
      </c>
      <c r="AI141" s="319"/>
    </row>
    <row r="142" spans="1:61" ht="19.5" hidden="1" customHeight="1" outlineLevel="1" x14ac:dyDescent="0.2">
      <c r="A142" s="249"/>
      <c r="B142" s="105"/>
      <c r="C142" s="21"/>
      <c r="D142" s="21"/>
      <c r="E142" s="106"/>
      <c r="F142" s="106">
        <v>0</v>
      </c>
      <c r="G142" s="5">
        <f t="shared" si="368"/>
        <v>0</v>
      </c>
      <c r="H142" s="106">
        <v>0</v>
      </c>
      <c r="I142" s="5">
        <f t="shared" si="369"/>
        <v>0</v>
      </c>
      <c r="J142" s="106">
        <v>0</v>
      </c>
      <c r="K142" s="5">
        <f t="shared" si="370"/>
        <v>0</v>
      </c>
      <c r="L142" s="106">
        <v>0</v>
      </c>
      <c r="M142" s="5">
        <f t="shared" si="371"/>
        <v>0</v>
      </c>
      <c r="N142" s="106">
        <v>0</v>
      </c>
      <c r="O142" s="5">
        <f t="shared" si="372"/>
        <v>0</v>
      </c>
      <c r="P142" s="106">
        <v>0</v>
      </c>
      <c r="Q142" s="5">
        <f t="shared" si="373"/>
        <v>0</v>
      </c>
      <c r="R142" s="52"/>
      <c r="S142" s="56"/>
      <c r="T142" s="23" t="s">
        <v>12</v>
      </c>
      <c r="U142" s="83"/>
      <c r="V142" s="83">
        <v>0</v>
      </c>
      <c r="W142" s="83">
        <f t="shared" si="366"/>
        <v>0</v>
      </c>
      <c r="X142" s="83">
        <v>0</v>
      </c>
      <c r="Y142" s="83">
        <f t="shared" si="367"/>
        <v>0</v>
      </c>
      <c r="Z142" s="83">
        <v>0</v>
      </c>
      <c r="AA142" s="83">
        <f>+Y142+Z142</f>
        <v>0</v>
      </c>
      <c r="AB142" s="83">
        <v>0</v>
      </c>
      <c r="AC142" s="83">
        <f>+AA142+AB142</f>
        <v>0</v>
      </c>
      <c r="AD142" s="83">
        <v>0</v>
      </c>
      <c r="AE142" s="83">
        <f>+AC142+AD142</f>
        <v>0</v>
      </c>
      <c r="AF142" s="83">
        <v>0</v>
      </c>
      <c r="AG142" s="83">
        <f>+AE142+AF142</f>
        <v>0</v>
      </c>
      <c r="AI142" s="319"/>
    </row>
    <row r="143" spans="1:61" ht="19.5" hidden="1" customHeight="1" outlineLevel="1" x14ac:dyDescent="0.2">
      <c r="A143" s="249"/>
      <c r="B143" s="105"/>
      <c r="C143" s="21"/>
      <c r="D143" s="21"/>
      <c r="E143" s="106"/>
      <c r="F143" s="106">
        <v>0</v>
      </c>
      <c r="G143" s="5">
        <f t="shared" si="368"/>
        <v>0</v>
      </c>
      <c r="H143" s="106">
        <v>0</v>
      </c>
      <c r="I143" s="5">
        <f t="shared" si="369"/>
        <v>0</v>
      </c>
      <c r="J143" s="106">
        <v>0</v>
      </c>
      <c r="K143" s="5">
        <f t="shared" si="370"/>
        <v>0</v>
      </c>
      <c r="L143" s="106">
        <v>0</v>
      </c>
      <c r="M143" s="5">
        <f t="shared" si="371"/>
        <v>0</v>
      </c>
      <c r="N143" s="106">
        <v>0</v>
      </c>
      <c r="O143" s="5">
        <f t="shared" si="372"/>
        <v>0</v>
      </c>
      <c r="P143" s="106">
        <v>0</v>
      </c>
      <c r="Q143" s="5">
        <f t="shared" si="373"/>
        <v>0</v>
      </c>
      <c r="R143" s="29"/>
      <c r="S143" s="144" t="s">
        <v>13</v>
      </c>
      <c r="T143" s="145"/>
      <c r="U143" s="62">
        <f t="shared" ref="U143:V143" si="374">SUM(U144:U146)</f>
        <v>0</v>
      </c>
      <c r="V143" s="62">
        <f t="shared" si="374"/>
        <v>0</v>
      </c>
      <c r="W143" s="62">
        <f t="shared" si="366"/>
        <v>0</v>
      </c>
      <c r="X143" s="62">
        <f t="shared" ref="X143" si="375">SUM(X144:X146)</f>
        <v>0</v>
      </c>
      <c r="Y143" s="62">
        <f t="shared" si="367"/>
        <v>0</v>
      </c>
      <c r="Z143" s="62">
        <f t="shared" ref="Z143:AB143" si="376">SUM(Z144:Z146)</f>
        <v>0</v>
      </c>
      <c r="AA143" s="76">
        <f>SUM(AA144:AA146)</f>
        <v>0</v>
      </c>
      <c r="AB143" s="62">
        <f t="shared" si="376"/>
        <v>0</v>
      </c>
      <c r="AC143" s="76">
        <f>SUM(AC144:AC146)</f>
        <v>0</v>
      </c>
      <c r="AD143" s="62">
        <f t="shared" ref="AD143:AF143" si="377">SUM(AD144:AD146)</f>
        <v>0</v>
      </c>
      <c r="AE143" s="76">
        <f>SUM(AE144:AE146)</f>
        <v>0</v>
      </c>
      <c r="AF143" s="62">
        <f t="shared" si="377"/>
        <v>0</v>
      </c>
      <c r="AG143" s="76">
        <f>SUM(AG144:AG146)</f>
        <v>0</v>
      </c>
      <c r="AI143" s="319"/>
    </row>
    <row r="144" spans="1:61" ht="19.5" hidden="1" customHeight="1" outlineLevel="1" x14ac:dyDescent="0.2">
      <c r="A144" s="249"/>
      <c r="B144" s="140"/>
      <c r="C144" s="141" t="s">
        <v>10</v>
      </c>
      <c r="D144" s="8"/>
      <c r="E144" s="9">
        <f>149-149</f>
        <v>0</v>
      </c>
      <c r="F144" s="9">
        <v>0</v>
      </c>
      <c r="G144" s="9">
        <f t="shared" si="368"/>
        <v>0</v>
      </c>
      <c r="H144" s="9">
        <v>0</v>
      </c>
      <c r="I144" s="9">
        <f t="shared" si="369"/>
        <v>0</v>
      </c>
      <c r="J144" s="9">
        <v>0</v>
      </c>
      <c r="K144" s="9">
        <f t="shared" si="370"/>
        <v>0</v>
      </c>
      <c r="L144" s="9">
        <v>0</v>
      </c>
      <c r="M144" s="9">
        <f t="shared" si="371"/>
        <v>0</v>
      </c>
      <c r="N144" s="9">
        <v>0</v>
      </c>
      <c r="O144" s="9">
        <f t="shared" si="372"/>
        <v>0</v>
      </c>
      <c r="P144" s="9">
        <v>0</v>
      </c>
      <c r="Q144" s="9">
        <f t="shared" si="373"/>
        <v>0</v>
      </c>
      <c r="R144" s="46"/>
      <c r="S144" s="149"/>
      <c r="T144" s="150" t="s">
        <v>15</v>
      </c>
      <c r="U144" s="151"/>
      <c r="V144" s="151">
        <v>0</v>
      </c>
      <c r="W144" s="151">
        <f t="shared" si="366"/>
        <v>0</v>
      </c>
      <c r="X144" s="151">
        <v>0</v>
      </c>
      <c r="Y144" s="151">
        <f t="shared" si="367"/>
        <v>0</v>
      </c>
      <c r="Z144" s="151">
        <v>0</v>
      </c>
      <c r="AA144" s="151">
        <f t="shared" ref="AA144:AA149" si="378">+Y144+Z144</f>
        <v>0</v>
      </c>
      <c r="AB144" s="151">
        <v>0</v>
      </c>
      <c r="AC144" s="151">
        <f t="shared" ref="AC144:AC149" si="379">+AA144+AB144</f>
        <v>0</v>
      </c>
      <c r="AD144" s="151">
        <v>0</v>
      </c>
      <c r="AE144" s="151">
        <f t="shared" ref="AE144:AE149" si="380">+AC144+AD144</f>
        <v>0</v>
      </c>
      <c r="AF144" s="151">
        <v>0</v>
      </c>
      <c r="AG144" s="151">
        <f t="shared" ref="AG144:AG149" si="381">+AE144+AF144</f>
        <v>0</v>
      </c>
      <c r="AI144" s="319"/>
    </row>
    <row r="145" spans="1:61" ht="19.5" hidden="1" customHeight="1" outlineLevel="1" x14ac:dyDescent="0.2">
      <c r="A145" s="249"/>
      <c r="B145" s="140"/>
      <c r="C145" s="141" t="s">
        <v>23</v>
      </c>
      <c r="D145" s="8"/>
      <c r="E145" s="11">
        <v>0</v>
      </c>
      <c r="F145" s="11">
        <v>0</v>
      </c>
      <c r="G145" s="11">
        <f t="shared" si="368"/>
        <v>0</v>
      </c>
      <c r="H145" s="11">
        <v>0</v>
      </c>
      <c r="I145" s="11">
        <f t="shared" si="369"/>
        <v>0</v>
      </c>
      <c r="J145" s="11">
        <v>0</v>
      </c>
      <c r="K145" s="11">
        <f t="shared" si="370"/>
        <v>0</v>
      </c>
      <c r="L145" s="11">
        <v>0</v>
      </c>
      <c r="M145" s="11">
        <f t="shared" si="371"/>
        <v>0</v>
      </c>
      <c r="N145" s="11">
        <v>0</v>
      </c>
      <c r="O145" s="11">
        <f t="shared" si="372"/>
        <v>0</v>
      </c>
      <c r="P145" s="11">
        <v>0</v>
      </c>
      <c r="Q145" s="11">
        <f t="shared" si="373"/>
        <v>0</v>
      </c>
      <c r="R145" s="47"/>
      <c r="S145" s="55"/>
      <c r="T145" s="20" t="s">
        <v>16</v>
      </c>
      <c r="U145" s="82"/>
      <c r="V145" s="82">
        <v>0</v>
      </c>
      <c r="W145" s="82">
        <f t="shared" si="366"/>
        <v>0</v>
      </c>
      <c r="X145" s="82">
        <v>0</v>
      </c>
      <c r="Y145" s="82">
        <f t="shared" si="367"/>
        <v>0</v>
      </c>
      <c r="Z145" s="82">
        <v>0</v>
      </c>
      <c r="AA145" s="82">
        <f t="shared" si="378"/>
        <v>0</v>
      </c>
      <c r="AB145" s="82">
        <v>0</v>
      </c>
      <c r="AC145" s="82">
        <f t="shared" si="379"/>
        <v>0</v>
      </c>
      <c r="AD145" s="82">
        <v>0</v>
      </c>
      <c r="AE145" s="82">
        <f t="shared" si="380"/>
        <v>0</v>
      </c>
      <c r="AF145" s="82">
        <v>0</v>
      </c>
      <c r="AG145" s="82">
        <f t="shared" si="381"/>
        <v>0</v>
      </c>
      <c r="AI145" s="319"/>
    </row>
    <row r="146" spans="1:61" ht="19.5" hidden="1" customHeight="1" outlineLevel="1" x14ac:dyDescent="0.2">
      <c r="A146" s="249"/>
      <c r="B146" s="140"/>
      <c r="C146" s="141" t="s">
        <v>22</v>
      </c>
      <c r="D146" s="8"/>
      <c r="E146" s="60"/>
      <c r="F146" s="60">
        <v>0</v>
      </c>
      <c r="G146" s="60">
        <f t="shared" si="368"/>
        <v>0</v>
      </c>
      <c r="H146" s="60">
        <v>0</v>
      </c>
      <c r="I146" s="60">
        <f t="shared" si="369"/>
        <v>0</v>
      </c>
      <c r="J146" s="60">
        <v>0</v>
      </c>
      <c r="K146" s="60">
        <f t="shared" si="370"/>
        <v>0</v>
      </c>
      <c r="L146" s="60">
        <v>0</v>
      </c>
      <c r="M146" s="60">
        <f t="shared" si="371"/>
        <v>0</v>
      </c>
      <c r="N146" s="60">
        <v>0</v>
      </c>
      <c r="O146" s="60">
        <f t="shared" si="372"/>
        <v>0</v>
      </c>
      <c r="P146" s="60">
        <v>0</v>
      </c>
      <c r="Q146" s="60">
        <f t="shared" si="373"/>
        <v>0</v>
      </c>
      <c r="S146" s="107"/>
      <c r="T146" s="108" t="s">
        <v>17</v>
      </c>
      <c r="U146" s="84">
        <v>0</v>
      </c>
      <c r="V146" s="84">
        <v>0</v>
      </c>
      <c r="W146" s="84">
        <f t="shared" si="366"/>
        <v>0</v>
      </c>
      <c r="X146" s="84">
        <v>0</v>
      </c>
      <c r="Y146" s="84">
        <f t="shared" si="367"/>
        <v>0</v>
      </c>
      <c r="Z146" s="84">
        <v>0</v>
      </c>
      <c r="AA146" s="84">
        <f t="shared" si="378"/>
        <v>0</v>
      </c>
      <c r="AB146" s="84">
        <v>0</v>
      </c>
      <c r="AC146" s="84">
        <f t="shared" si="379"/>
        <v>0</v>
      </c>
      <c r="AD146" s="84">
        <v>0</v>
      </c>
      <c r="AE146" s="84">
        <f t="shared" si="380"/>
        <v>0</v>
      </c>
      <c r="AF146" s="84">
        <v>0</v>
      </c>
      <c r="AG146" s="84">
        <f t="shared" si="381"/>
        <v>0</v>
      </c>
      <c r="AI146" s="319"/>
    </row>
    <row r="147" spans="1:61" ht="19.5" hidden="1" customHeight="1" outlineLevel="1" x14ac:dyDescent="0.2">
      <c r="A147" s="249"/>
      <c r="B147" s="140"/>
      <c r="C147" s="141" t="s">
        <v>46</v>
      </c>
      <c r="D147" s="8"/>
      <c r="E147" s="11"/>
      <c r="F147" s="11">
        <v>0</v>
      </c>
      <c r="G147" s="11">
        <f t="shared" si="368"/>
        <v>0</v>
      </c>
      <c r="H147" s="11">
        <v>0</v>
      </c>
      <c r="I147" s="11">
        <f t="shared" si="369"/>
        <v>0</v>
      </c>
      <c r="J147" s="11">
        <v>0</v>
      </c>
      <c r="K147" s="11">
        <f t="shared" si="370"/>
        <v>0</v>
      </c>
      <c r="L147" s="11">
        <v>0</v>
      </c>
      <c r="M147" s="11">
        <f t="shared" si="371"/>
        <v>0</v>
      </c>
      <c r="N147" s="11">
        <v>0</v>
      </c>
      <c r="O147" s="11">
        <f t="shared" si="372"/>
        <v>0</v>
      </c>
      <c r="P147" s="11">
        <v>0</v>
      </c>
      <c r="Q147" s="11">
        <f t="shared" si="373"/>
        <v>0</v>
      </c>
      <c r="R147" s="47"/>
      <c r="S147" s="153" t="s">
        <v>43</v>
      </c>
      <c r="T147" s="10"/>
      <c r="U147" s="62"/>
      <c r="V147" s="62">
        <v>0</v>
      </c>
      <c r="W147" s="62">
        <f t="shared" si="366"/>
        <v>0</v>
      </c>
      <c r="X147" s="62">
        <v>0</v>
      </c>
      <c r="Y147" s="62">
        <f t="shared" si="367"/>
        <v>0</v>
      </c>
      <c r="Z147" s="62">
        <v>0</v>
      </c>
      <c r="AA147" s="62">
        <f t="shared" si="378"/>
        <v>0</v>
      </c>
      <c r="AB147" s="62">
        <v>0</v>
      </c>
      <c r="AC147" s="62">
        <f t="shared" si="379"/>
        <v>0</v>
      </c>
      <c r="AD147" s="62">
        <v>0</v>
      </c>
      <c r="AE147" s="62">
        <f t="shared" si="380"/>
        <v>0</v>
      </c>
      <c r="AF147" s="62">
        <v>0</v>
      </c>
      <c r="AG147" s="62">
        <f t="shared" si="381"/>
        <v>0</v>
      </c>
      <c r="AI147" s="319"/>
    </row>
    <row r="148" spans="1:61" ht="19.5" hidden="1" customHeight="1" outlineLevel="1" x14ac:dyDescent="0.2">
      <c r="B148" s="140"/>
      <c r="C148" s="141" t="s">
        <v>52</v>
      </c>
      <c r="D148" s="8"/>
      <c r="E148" s="60"/>
      <c r="F148" s="60">
        <v>0</v>
      </c>
      <c r="G148" s="60">
        <f t="shared" si="368"/>
        <v>0</v>
      </c>
      <c r="H148" s="60">
        <v>0</v>
      </c>
      <c r="I148" s="60">
        <f t="shared" si="369"/>
        <v>0</v>
      </c>
      <c r="J148" s="60">
        <v>0</v>
      </c>
      <c r="K148" s="60">
        <f t="shared" si="370"/>
        <v>0</v>
      </c>
      <c r="L148" s="60">
        <v>0</v>
      </c>
      <c r="M148" s="60">
        <f t="shared" si="371"/>
        <v>0</v>
      </c>
      <c r="N148" s="60">
        <v>0</v>
      </c>
      <c r="O148" s="60">
        <f t="shared" si="372"/>
        <v>0</v>
      </c>
      <c r="P148" s="60">
        <v>0</v>
      </c>
      <c r="Q148" s="60">
        <f t="shared" si="373"/>
        <v>0</v>
      </c>
      <c r="R148" s="29"/>
      <c r="S148" s="57" t="s">
        <v>38</v>
      </c>
      <c r="T148" s="28"/>
      <c r="U148" s="62"/>
      <c r="V148" s="62">
        <v>0</v>
      </c>
      <c r="W148" s="62">
        <f t="shared" si="366"/>
        <v>0</v>
      </c>
      <c r="X148" s="62">
        <v>0</v>
      </c>
      <c r="Y148" s="62">
        <f t="shared" si="367"/>
        <v>0</v>
      </c>
      <c r="Z148" s="62">
        <v>0</v>
      </c>
      <c r="AA148" s="62">
        <f t="shared" si="378"/>
        <v>0</v>
      </c>
      <c r="AB148" s="62">
        <v>0</v>
      </c>
      <c r="AC148" s="62">
        <f t="shared" si="379"/>
        <v>0</v>
      </c>
      <c r="AD148" s="62">
        <v>0</v>
      </c>
      <c r="AE148" s="62">
        <f t="shared" si="380"/>
        <v>0</v>
      </c>
      <c r="AF148" s="62">
        <v>0</v>
      </c>
      <c r="AG148" s="62">
        <f t="shared" si="381"/>
        <v>0</v>
      </c>
      <c r="AI148" s="319"/>
    </row>
    <row r="149" spans="1:61" ht="19.5" hidden="1" customHeight="1" outlineLevel="1" x14ac:dyDescent="0.2">
      <c r="B149" s="109"/>
      <c r="C149" s="37" t="s">
        <v>149</v>
      </c>
      <c r="D149" s="37"/>
      <c r="E149" s="61"/>
      <c r="F149" s="61">
        <v>0</v>
      </c>
      <c r="G149" s="61">
        <f t="shared" si="368"/>
        <v>0</v>
      </c>
      <c r="H149" s="61">
        <v>0</v>
      </c>
      <c r="I149" s="61">
        <f t="shared" si="369"/>
        <v>0</v>
      </c>
      <c r="J149" s="61">
        <v>0</v>
      </c>
      <c r="K149" s="61">
        <f t="shared" si="370"/>
        <v>0</v>
      </c>
      <c r="L149" s="61">
        <v>0</v>
      </c>
      <c r="M149" s="61">
        <f t="shared" si="371"/>
        <v>0</v>
      </c>
      <c r="N149" s="61">
        <v>0</v>
      </c>
      <c r="O149" s="61">
        <f t="shared" si="372"/>
        <v>0</v>
      </c>
      <c r="P149" s="61">
        <v>0</v>
      </c>
      <c r="Q149" s="61">
        <f t="shared" si="373"/>
        <v>0</v>
      </c>
      <c r="R149" s="29"/>
      <c r="S149" s="154" t="s">
        <v>149</v>
      </c>
      <c r="T149" s="138"/>
      <c r="U149" s="93"/>
      <c r="V149" s="93">
        <v>0</v>
      </c>
      <c r="W149" s="93">
        <f t="shared" si="366"/>
        <v>0</v>
      </c>
      <c r="X149" s="93">
        <v>0</v>
      </c>
      <c r="Y149" s="93">
        <f t="shared" si="367"/>
        <v>0</v>
      </c>
      <c r="Z149" s="93">
        <v>0</v>
      </c>
      <c r="AA149" s="93">
        <f t="shared" si="378"/>
        <v>0</v>
      </c>
      <c r="AB149" s="93">
        <v>0</v>
      </c>
      <c r="AC149" s="93">
        <f t="shared" si="379"/>
        <v>0</v>
      </c>
      <c r="AD149" s="93">
        <v>0</v>
      </c>
      <c r="AE149" s="93">
        <f t="shared" si="380"/>
        <v>0</v>
      </c>
      <c r="AF149" s="93">
        <v>0</v>
      </c>
      <c r="AG149" s="93">
        <f t="shared" si="381"/>
        <v>0</v>
      </c>
      <c r="AI149" s="319"/>
    </row>
    <row r="150" spans="1:61" s="3" customFormat="1" ht="19.5" hidden="1" customHeight="1" outlineLevel="1" x14ac:dyDescent="0.2">
      <c r="B150" s="155" t="s">
        <v>14</v>
      </c>
      <c r="C150" s="141"/>
      <c r="D150" s="8"/>
      <c r="E150" s="11">
        <f t="shared" ref="E150:F150" si="382">SUM(E144:E149)+E137</f>
        <v>0</v>
      </c>
      <c r="F150" s="11">
        <f t="shared" si="382"/>
        <v>0</v>
      </c>
      <c r="G150" s="11">
        <f t="shared" si="368"/>
        <v>0</v>
      </c>
      <c r="H150" s="11">
        <f t="shared" ref="H150:J150" si="383">SUM(H144:H149)+H137</f>
        <v>0</v>
      </c>
      <c r="I150" s="11">
        <f t="shared" si="369"/>
        <v>0</v>
      </c>
      <c r="J150" s="11">
        <f t="shared" si="383"/>
        <v>0</v>
      </c>
      <c r="K150" s="11">
        <f t="shared" si="370"/>
        <v>0</v>
      </c>
      <c r="L150" s="11">
        <f t="shared" ref="L150:N150" si="384">SUM(L144:L149)+L137</f>
        <v>0</v>
      </c>
      <c r="M150" s="11">
        <f t="shared" si="371"/>
        <v>0</v>
      </c>
      <c r="N150" s="11">
        <f t="shared" si="384"/>
        <v>0</v>
      </c>
      <c r="O150" s="11">
        <f t="shared" si="372"/>
        <v>0</v>
      </c>
      <c r="P150" s="11">
        <f t="shared" ref="P150" si="385">SUM(P144:P149)+P137</f>
        <v>0</v>
      </c>
      <c r="Q150" s="11">
        <f t="shared" si="373"/>
        <v>0</v>
      </c>
      <c r="R150" s="69"/>
      <c r="S150" s="156" t="s">
        <v>18</v>
      </c>
      <c r="T150" s="157"/>
      <c r="U150" s="62">
        <f t="shared" ref="U150:V150" si="386">+U148+U143+U137+U147+U149</f>
        <v>0</v>
      </c>
      <c r="V150" s="62">
        <f t="shared" si="386"/>
        <v>0</v>
      </c>
      <c r="W150" s="62">
        <f t="shared" si="366"/>
        <v>0</v>
      </c>
      <c r="X150" s="62">
        <f t="shared" ref="X150" si="387">+X148+X143+X137+X147+X149</f>
        <v>0</v>
      </c>
      <c r="Y150" s="62">
        <f t="shared" si="367"/>
        <v>0</v>
      </c>
      <c r="Z150" s="62">
        <f t="shared" ref="Z150:AB150" si="388">+Z148+Z143+Z137+Z147+Z149</f>
        <v>0</v>
      </c>
      <c r="AA150" s="62">
        <f>+AA149+AA148+AA147+AA143+AA137</f>
        <v>0</v>
      </c>
      <c r="AB150" s="62">
        <f t="shared" si="388"/>
        <v>0</v>
      </c>
      <c r="AC150" s="62">
        <f>+AC149+AC148+AC147+AC143+AC137</f>
        <v>0</v>
      </c>
      <c r="AD150" s="62">
        <f t="shared" ref="AD150:AF150" si="389">+AD148+AD143+AD137+AD147+AD149</f>
        <v>0</v>
      </c>
      <c r="AE150" s="62">
        <f>+AE149+AE148+AE147+AE143+AE137</f>
        <v>0</v>
      </c>
      <c r="AF150" s="62">
        <f t="shared" si="389"/>
        <v>0</v>
      </c>
      <c r="AG150" s="62">
        <f>+AG149+AG148+AG147+AG143+AG137</f>
        <v>0</v>
      </c>
      <c r="AH150" s="14"/>
      <c r="AI150" s="321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</row>
    <row r="151" spans="1:61" s="3" customFormat="1" ht="25.5" customHeight="1" collapsed="1" x14ac:dyDescent="0.2">
      <c r="B151" s="159" t="s">
        <v>106</v>
      </c>
      <c r="C151" s="128" t="s">
        <v>55</v>
      </c>
      <c r="D151" s="129"/>
      <c r="E151" s="128"/>
      <c r="F151" s="128"/>
      <c r="G151" s="128"/>
      <c r="H151" s="128"/>
      <c r="I151" s="128"/>
      <c r="J151" s="128"/>
      <c r="K151" s="128"/>
      <c r="L151" s="128"/>
      <c r="M151" s="128"/>
      <c r="N151" s="128"/>
      <c r="O151" s="128"/>
      <c r="P151" s="128"/>
      <c r="Q151" s="128"/>
      <c r="R151" s="128"/>
      <c r="S151" s="129"/>
      <c r="T151" s="185"/>
      <c r="U151" s="185"/>
      <c r="V151" s="185"/>
      <c r="W151" s="185"/>
      <c r="X151" s="185"/>
      <c r="Y151" s="185"/>
      <c r="Z151" s="185"/>
      <c r="AA151" s="185"/>
      <c r="AB151" s="185"/>
      <c r="AC151" s="185"/>
      <c r="AD151" s="185"/>
      <c r="AE151" s="185"/>
      <c r="AF151" s="185"/>
      <c r="AG151" s="185"/>
      <c r="AI151" s="321"/>
    </row>
    <row r="152" spans="1:61" ht="40.5" customHeight="1" x14ac:dyDescent="0.2">
      <c r="B152" s="100" t="s">
        <v>0</v>
      </c>
      <c r="C152" s="26"/>
      <c r="D152" s="101"/>
      <c r="E152" s="36" t="str">
        <f t="shared" ref="E152:Q152" si="390">+E$6</f>
        <v>Eredeti előirányzat
2024. év</v>
      </c>
      <c r="F152" s="36" t="str">
        <f t="shared" si="390"/>
        <v>1 Módosítás</v>
      </c>
      <c r="G152" s="36" t="str">
        <f t="shared" si="390"/>
        <v>Módosított előirányzat 1
2024. év</v>
      </c>
      <c r="H152" s="36" t="str">
        <f t="shared" si="390"/>
        <v>2 Módosítás</v>
      </c>
      <c r="I152" s="36" t="str">
        <f t="shared" si="390"/>
        <v>Módosított előirányzat</v>
      </c>
      <c r="J152" s="36" t="str">
        <f t="shared" si="390"/>
        <v>3 Módosítás</v>
      </c>
      <c r="K152" s="36" t="str">
        <f t="shared" si="390"/>
        <v>Módosított előirányzat</v>
      </c>
      <c r="L152" s="36" t="str">
        <f t="shared" si="390"/>
        <v>4 Módosítás</v>
      </c>
      <c r="M152" s="36" t="str">
        <f t="shared" si="390"/>
        <v>4. Módosított előirányzat</v>
      </c>
      <c r="N152" s="36" t="str">
        <f t="shared" si="390"/>
        <v>5 Módosítás</v>
      </c>
      <c r="O152" s="36" t="str">
        <f t="shared" si="390"/>
        <v>Módosított előirányzat 5.</v>
      </c>
      <c r="P152" s="36" t="str">
        <f t="shared" si="390"/>
        <v>6 Módosítás</v>
      </c>
      <c r="Q152" s="36" t="str">
        <f t="shared" si="390"/>
        <v>Módosított előirányzat</v>
      </c>
      <c r="R152" s="51"/>
      <c r="S152" s="57" t="s">
        <v>1</v>
      </c>
      <c r="T152" s="102"/>
      <c r="U152" s="36" t="str">
        <f t="shared" ref="U152:AG152" si="391">+U$6</f>
        <v>Eredeti előirányzat
2024. év</v>
      </c>
      <c r="V152" s="36" t="str">
        <f t="shared" si="391"/>
        <v>1 Módosítás</v>
      </c>
      <c r="W152" s="36" t="str">
        <f t="shared" si="391"/>
        <v>Módosított előirányzat 1
2024. év</v>
      </c>
      <c r="X152" s="36" t="str">
        <f t="shared" si="391"/>
        <v>2 Módosítás</v>
      </c>
      <c r="Y152" s="36" t="str">
        <f t="shared" si="391"/>
        <v>Módosított előirányzat</v>
      </c>
      <c r="Z152" s="36" t="str">
        <f t="shared" si="391"/>
        <v>3 Módosítás</v>
      </c>
      <c r="AA152" s="36" t="str">
        <f t="shared" si="391"/>
        <v>Módosított előirányzat</v>
      </c>
      <c r="AB152" s="36" t="str">
        <f t="shared" si="391"/>
        <v>4 Módosítás</v>
      </c>
      <c r="AC152" s="36" t="str">
        <f t="shared" si="391"/>
        <v>4. Módosított előirányzat</v>
      </c>
      <c r="AD152" s="36" t="str">
        <f t="shared" si="391"/>
        <v>5 Módosítás</v>
      </c>
      <c r="AE152" s="36" t="str">
        <f t="shared" si="391"/>
        <v>Módosított előirányzat 5</v>
      </c>
      <c r="AF152" s="36" t="str">
        <f t="shared" si="391"/>
        <v>6 Módosítás</v>
      </c>
      <c r="AG152" s="36" t="str">
        <f t="shared" si="391"/>
        <v>Módosított előirányzat</v>
      </c>
      <c r="AI152" s="319"/>
    </row>
    <row r="153" spans="1:61" ht="19.5" customHeight="1" x14ac:dyDescent="0.2">
      <c r="B153" s="140"/>
      <c r="C153" s="141" t="s">
        <v>2</v>
      </c>
      <c r="D153" s="142"/>
      <c r="E153" s="143">
        <f t="shared" ref="E153:I153" si="392">+E154+E155+E156+E157</f>
        <v>242663</v>
      </c>
      <c r="F153" s="143">
        <f t="shared" si="392"/>
        <v>0</v>
      </c>
      <c r="G153" s="143">
        <f t="shared" si="392"/>
        <v>242663</v>
      </c>
      <c r="H153" s="143">
        <f t="shared" si="392"/>
        <v>0</v>
      </c>
      <c r="I153" s="143">
        <f t="shared" si="392"/>
        <v>242663</v>
      </c>
      <c r="J153" s="143">
        <f t="shared" ref="J153:K153" si="393">+J154+J155+J156+J157</f>
        <v>0</v>
      </c>
      <c r="K153" s="143">
        <f t="shared" si="393"/>
        <v>242663</v>
      </c>
      <c r="L153" s="143">
        <f t="shared" ref="L153:M153" si="394">+L154+L155+L156+L157</f>
        <v>0</v>
      </c>
      <c r="M153" s="143">
        <f t="shared" si="394"/>
        <v>242663</v>
      </c>
      <c r="N153" s="143">
        <f t="shared" ref="N153:O153" si="395">+N154+N155+N156+N157</f>
        <v>3262</v>
      </c>
      <c r="O153" s="143">
        <f t="shared" si="395"/>
        <v>245925</v>
      </c>
      <c r="P153" s="143">
        <f t="shared" ref="P153:Q153" si="396">+P154+P155+P156+P157</f>
        <v>0</v>
      </c>
      <c r="Q153" s="143">
        <f t="shared" si="396"/>
        <v>245925</v>
      </c>
      <c r="R153" s="46"/>
      <c r="S153" s="144" t="s">
        <v>3</v>
      </c>
      <c r="T153" s="145"/>
      <c r="U153" s="76">
        <f t="shared" ref="U153:V153" si="397">SUM(U154:U158)</f>
        <v>0</v>
      </c>
      <c r="V153" s="76">
        <f t="shared" si="397"/>
        <v>0</v>
      </c>
      <c r="W153" s="76">
        <f>+U153+V153</f>
        <v>0</v>
      </c>
      <c r="X153" s="76">
        <f t="shared" ref="X153" si="398">SUM(X154:X158)</f>
        <v>0</v>
      </c>
      <c r="Y153" s="76">
        <f>+W153+X153</f>
        <v>0</v>
      </c>
      <c r="Z153" s="76">
        <f t="shared" ref="Z153:AB153" si="399">SUM(Z154:Z158)</f>
        <v>0</v>
      </c>
      <c r="AA153" s="76">
        <f>SUM(AA154:AA158)</f>
        <v>0</v>
      </c>
      <c r="AB153" s="76">
        <f t="shared" si="399"/>
        <v>0</v>
      </c>
      <c r="AC153" s="76">
        <f>SUM(AC154:AC158)</f>
        <v>0</v>
      </c>
      <c r="AD153" s="76">
        <f t="shared" ref="AD153:AF153" si="400">SUM(AD154:AD158)</f>
        <v>0</v>
      </c>
      <c r="AE153" s="76">
        <f>SUM(AE154:AE158)</f>
        <v>0</v>
      </c>
      <c r="AF153" s="76">
        <f t="shared" si="400"/>
        <v>0</v>
      </c>
      <c r="AG153" s="76">
        <f>SUM(AG154:AG158)</f>
        <v>0</v>
      </c>
      <c r="AI153" s="319"/>
    </row>
    <row r="154" spans="1:61" ht="19.5" customHeight="1" x14ac:dyDescent="0.2">
      <c r="B154" s="146"/>
      <c r="C154" s="147" t="s">
        <v>4</v>
      </c>
      <c r="D154" s="147"/>
      <c r="E154" s="148"/>
      <c r="F154" s="148">
        <v>0</v>
      </c>
      <c r="G154" s="148"/>
      <c r="H154" s="148"/>
      <c r="I154" s="148"/>
      <c r="J154" s="148"/>
      <c r="K154" s="148"/>
      <c r="L154" s="148"/>
      <c r="M154" s="148"/>
      <c r="N154" s="148"/>
      <c r="O154" s="148"/>
      <c r="P154" s="148"/>
      <c r="Q154" s="148"/>
      <c r="R154" s="48"/>
      <c r="S154" s="149"/>
      <c r="T154" s="150" t="s">
        <v>6</v>
      </c>
      <c r="U154" s="151">
        <v>0</v>
      </c>
      <c r="V154" s="151">
        <v>0</v>
      </c>
      <c r="W154" s="151">
        <f t="shared" ref="W154:W166" si="401">+U154+V154</f>
        <v>0</v>
      </c>
      <c r="X154" s="151">
        <v>0</v>
      </c>
      <c r="Y154" s="151">
        <f t="shared" ref="Y154:Y166" si="402">+W154+X154</f>
        <v>0</v>
      </c>
      <c r="Z154" s="151">
        <v>0</v>
      </c>
      <c r="AA154" s="151">
        <f>+Y154+Z154</f>
        <v>0</v>
      </c>
      <c r="AB154" s="151">
        <v>0</v>
      </c>
      <c r="AC154" s="151">
        <f>+AA154+AB154</f>
        <v>0</v>
      </c>
      <c r="AD154" s="151">
        <v>0</v>
      </c>
      <c r="AE154" s="151">
        <f>+AC154+AD154</f>
        <v>0</v>
      </c>
      <c r="AF154" s="151">
        <v>0</v>
      </c>
      <c r="AG154" s="151">
        <f>+AE154+AF154</f>
        <v>0</v>
      </c>
      <c r="AI154" s="319"/>
    </row>
    <row r="155" spans="1:61" ht="23.25" customHeight="1" x14ac:dyDescent="0.2">
      <c r="A155" s="249"/>
      <c r="B155" s="104"/>
      <c r="C155" s="17" t="s">
        <v>5</v>
      </c>
      <c r="D155" s="18"/>
      <c r="E155" s="5">
        <v>242663</v>
      </c>
      <c r="F155" s="5">
        <v>0</v>
      </c>
      <c r="G155" s="5">
        <f>+E155+F155</f>
        <v>242663</v>
      </c>
      <c r="H155" s="5">
        <v>0</v>
      </c>
      <c r="I155" s="5">
        <f>+G155+H155</f>
        <v>242663</v>
      </c>
      <c r="J155" s="5">
        <v>0</v>
      </c>
      <c r="K155" s="5">
        <f>+I155+J155</f>
        <v>242663</v>
      </c>
      <c r="L155" s="5">
        <v>0</v>
      </c>
      <c r="M155" s="5">
        <f>+K155+L155</f>
        <v>242663</v>
      </c>
      <c r="N155" s="5">
        <v>3262</v>
      </c>
      <c r="O155" s="5">
        <f>+M155+N155</f>
        <v>245925</v>
      </c>
      <c r="P155" s="5"/>
      <c r="Q155" s="5">
        <f>+O155+P155</f>
        <v>245925</v>
      </c>
      <c r="R155" s="48"/>
      <c r="S155" s="55"/>
      <c r="T155" s="19" t="s">
        <v>8</v>
      </c>
      <c r="U155" s="82">
        <v>0</v>
      </c>
      <c r="V155" s="82">
        <v>0</v>
      </c>
      <c r="W155" s="82">
        <f t="shared" si="401"/>
        <v>0</v>
      </c>
      <c r="X155" s="82">
        <v>0</v>
      </c>
      <c r="Y155" s="82">
        <f t="shared" si="402"/>
        <v>0</v>
      </c>
      <c r="Z155" s="82">
        <v>0</v>
      </c>
      <c r="AA155" s="82">
        <f>+Y155+Z155</f>
        <v>0</v>
      </c>
      <c r="AB155" s="82">
        <v>0</v>
      </c>
      <c r="AC155" s="82">
        <f>+AA155+AB155</f>
        <v>0</v>
      </c>
      <c r="AD155" s="82">
        <v>0</v>
      </c>
      <c r="AE155" s="82">
        <f>+AC155+AD155</f>
        <v>0</v>
      </c>
      <c r="AF155" s="82">
        <v>0</v>
      </c>
      <c r="AG155" s="82">
        <f>+AE155+AF155</f>
        <v>0</v>
      </c>
      <c r="AI155" s="319"/>
    </row>
    <row r="156" spans="1:61" ht="19.5" customHeight="1" x14ac:dyDescent="0.2">
      <c r="A156" s="249"/>
      <c r="B156" s="104"/>
      <c r="C156" s="17" t="s">
        <v>7</v>
      </c>
      <c r="D156" s="18"/>
      <c r="E156" s="5"/>
      <c r="F156" s="5">
        <v>0</v>
      </c>
      <c r="G156" s="5">
        <f t="shared" ref="G156:G166" si="403">+E156+F156</f>
        <v>0</v>
      </c>
      <c r="H156" s="5">
        <v>0</v>
      </c>
      <c r="I156" s="5">
        <f t="shared" ref="I156:I166" si="404">+G156+H156</f>
        <v>0</v>
      </c>
      <c r="J156" s="5">
        <v>0</v>
      </c>
      <c r="K156" s="5">
        <f t="shared" ref="K156:K166" si="405">+I156+J156</f>
        <v>0</v>
      </c>
      <c r="L156" s="5">
        <v>0</v>
      </c>
      <c r="M156" s="5">
        <f t="shared" ref="M156:M166" si="406">+K156+L156</f>
        <v>0</v>
      </c>
      <c r="N156" s="5">
        <v>0</v>
      </c>
      <c r="O156" s="5">
        <f t="shared" ref="O156:O166" si="407">+M156+N156</f>
        <v>0</v>
      </c>
      <c r="P156" s="5">
        <v>0</v>
      </c>
      <c r="Q156" s="5">
        <f t="shared" ref="Q156:Q166" si="408">+O156+P156</f>
        <v>0</v>
      </c>
      <c r="R156" s="48"/>
      <c r="S156" s="55"/>
      <c r="T156" s="20" t="s">
        <v>9</v>
      </c>
      <c r="U156" s="82">
        <v>0</v>
      </c>
      <c r="V156" s="82">
        <v>0</v>
      </c>
      <c r="W156" s="82">
        <f t="shared" si="401"/>
        <v>0</v>
      </c>
      <c r="X156" s="82">
        <v>0</v>
      </c>
      <c r="Y156" s="82">
        <f t="shared" si="402"/>
        <v>0</v>
      </c>
      <c r="Z156" s="82">
        <v>0</v>
      </c>
      <c r="AA156" s="82">
        <f>+Y156+Z156</f>
        <v>0</v>
      </c>
      <c r="AB156" s="82">
        <v>0</v>
      </c>
      <c r="AC156" s="82">
        <f>+AA156+AB156</f>
        <v>0</v>
      </c>
      <c r="AD156" s="82">
        <v>0</v>
      </c>
      <c r="AE156" s="82">
        <f>+AC156+AD156</f>
        <v>0</v>
      </c>
      <c r="AF156" s="82">
        <v>0</v>
      </c>
      <c r="AG156" s="82">
        <f>+AE156+AF156</f>
        <v>0</v>
      </c>
      <c r="AI156" s="319"/>
    </row>
    <row r="157" spans="1:61" ht="19.5" customHeight="1" x14ac:dyDescent="0.2">
      <c r="A157" s="249"/>
      <c r="B157" s="104"/>
      <c r="C157" s="17" t="s">
        <v>21</v>
      </c>
      <c r="D157" s="18"/>
      <c r="E157" s="5"/>
      <c r="F157" s="5">
        <v>0</v>
      </c>
      <c r="G157" s="5">
        <f t="shared" si="403"/>
        <v>0</v>
      </c>
      <c r="H157" s="5">
        <v>0</v>
      </c>
      <c r="I157" s="5">
        <f t="shared" si="404"/>
        <v>0</v>
      </c>
      <c r="J157" s="5">
        <v>0</v>
      </c>
      <c r="K157" s="5">
        <f t="shared" si="405"/>
        <v>0</v>
      </c>
      <c r="L157" s="5">
        <v>0</v>
      </c>
      <c r="M157" s="5">
        <f t="shared" si="406"/>
        <v>0</v>
      </c>
      <c r="N157" s="5">
        <v>0</v>
      </c>
      <c r="O157" s="5">
        <f t="shared" si="407"/>
        <v>0</v>
      </c>
      <c r="P157" s="5">
        <v>0</v>
      </c>
      <c r="Q157" s="5">
        <f t="shared" si="408"/>
        <v>0</v>
      </c>
      <c r="R157" s="48"/>
      <c r="S157" s="55"/>
      <c r="T157" s="20" t="s">
        <v>11</v>
      </c>
      <c r="U157" s="82"/>
      <c r="V157" s="82">
        <v>0</v>
      </c>
      <c r="W157" s="82">
        <f t="shared" si="401"/>
        <v>0</v>
      </c>
      <c r="X157" s="82">
        <v>0</v>
      </c>
      <c r="Y157" s="82">
        <f t="shared" si="402"/>
        <v>0</v>
      </c>
      <c r="Z157" s="82">
        <v>0</v>
      </c>
      <c r="AA157" s="82">
        <f>+Y157+Z157</f>
        <v>0</v>
      </c>
      <c r="AB157" s="82">
        <v>0</v>
      </c>
      <c r="AC157" s="82">
        <f>+AA157+AB157</f>
        <v>0</v>
      </c>
      <c r="AD157" s="82">
        <v>0</v>
      </c>
      <c r="AE157" s="82">
        <f>+AC157+AD157</f>
        <v>0</v>
      </c>
      <c r="AF157" s="82">
        <v>0</v>
      </c>
      <c r="AG157" s="82">
        <f>+AE157+AF157</f>
        <v>0</v>
      </c>
      <c r="AI157" s="319"/>
    </row>
    <row r="158" spans="1:61" ht="19.5" customHeight="1" x14ac:dyDescent="0.2">
      <c r="A158" s="249"/>
      <c r="B158" s="105"/>
      <c r="C158" s="21"/>
      <c r="D158" s="21"/>
      <c r="E158" s="106"/>
      <c r="F158" s="106">
        <v>0</v>
      </c>
      <c r="G158" s="5">
        <f t="shared" si="403"/>
        <v>0</v>
      </c>
      <c r="H158" s="106">
        <v>0</v>
      </c>
      <c r="I158" s="5">
        <f t="shared" si="404"/>
        <v>0</v>
      </c>
      <c r="J158" s="106">
        <v>0</v>
      </c>
      <c r="K158" s="5">
        <f t="shared" si="405"/>
        <v>0</v>
      </c>
      <c r="L158" s="106">
        <v>0</v>
      </c>
      <c r="M158" s="5">
        <f t="shared" si="406"/>
        <v>0</v>
      </c>
      <c r="N158" s="106">
        <v>0</v>
      </c>
      <c r="O158" s="5">
        <f t="shared" si="407"/>
        <v>0</v>
      </c>
      <c r="P158" s="106">
        <v>0</v>
      </c>
      <c r="Q158" s="5">
        <f t="shared" si="408"/>
        <v>0</v>
      </c>
      <c r="R158" s="52"/>
      <c r="S158" s="56"/>
      <c r="T158" s="23" t="s">
        <v>12</v>
      </c>
      <c r="U158" s="83"/>
      <c r="V158" s="83">
        <v>0</v>
      </c>
      <c r="W158" s="83">
        <f t="shared" si="401"/>
        <v>0</v>
      </c>
      <c r="X158" s="83">
        <v>0</v>
      </c>
      <c r="Y158" s="83">
        <f t="shared" si="402"/>
        <v>0</v>
      </c>
      <c r="Z158" s="83">
        <v>0</v>
      </c>
      <c r="AA158" s="83">
        <f>+Y158+Z158</f>
        <v>0</v>
      </c>
      <c r="AB158" s="83">
        <v>0</v>
      </c>
      <c r="AC158" s="83">
        <f>+AA158+AB158</f>
        <v>0</v>
      </c>
      <c r="AD158" s="83">
        <v>0</v>
      </c>
      <c r="AE158" s="83">
        <f>+AC158+AD158</f>
        <v>0</v>
      </c>
      <c r="AF158" s="83">
        <v>0</v>
      </c>
      <c r="AG158" s="83">
        <f>+AE158+AF158</f>
        <v>0</v>
      </c>
      <c r="AI158" s="319"/>
    </row>
    <row r="159" spans="1:61" ht="19.5" customHeight="1" x14ac:dyDescent="0.2">
      <c r="A159" s="249"/>
      <c r="B159" s="105"/>
      <c r="C159" s="21"/>
      <c r="D159" s="21"/>
      <c r="E159" s="106"/>
      <c r="F159" s="106">
        <v>0</v>
      </c>
      <c r="G159" s="5">
        <f t="shared" si="403"/>
        <v>0</v>
      </c>
      <c r="H159" s="106">
        <v>0</v>
      </c>
      <c r="I159" s="5">
        <f t="shared" si="404"/>
        <v>0</v>
      </c>
      <c r="J159" s="106">
        <v>0</v>
      </c>
      <c r="K159" s="5">
        <f t="shared" si="405"/>
        <v>0</v>
      </c>
      <c r="L159" s="106">
        <v>0</v>
      </c>
      <c r="M159" s="5">
        <f t="shared" si="406"/>
        <v>0</v>
      </c>
      <c r="N159" s="106">
        <v>0</v>
      </c>
      <c r="O159" s="5">
        <f t="shared" si="407"/>
        <v>0</v>
      </c>
      <c r="P159" s="106">
        <v>0</v>
      </c>
      <c r="Q159" s="5">
        <f t="shared" si="408"/>
        <v>0</v>
      </c>
      <c r="R159" s="29"/>
      <c r="S159" s="144" t="s">
        <v>13</v>
      </c>
      <c r="T159" s="145"/>
      <c r="U159" s="62">
        <f t="shared" ref="U159:V159" si="409">SUM(U160:U162)</f>
        <v>242663</v>
      </c>
      <c r="V159" s="62">
        <f t="shared" si="409"/>
        <v>0</v>
      </c>
      <c r="W159" s="62">
        <f t="shared" si="401"/>
        <v>242663</v>
      </c>
      <c r="X159" s="62">
        <f t="shared" ref="X159" si="410">SUM(X160:X162)</f>
        <v>0</v>
      </c>
      <c r="Y159" s="62">
        <f t="shared" si="402"/>
        <v>242663</v>
      </c>
      <c r="Z159" s="62">
        <f t="shared" ref="Z159:AB159" si="411">SUM(Z160:Z162)</f>
        <v>0</v>
      </c>
      <c r="AA159" s="76">
        <f>SUM(AA160:AA162)</f>
        <v>242663</v>
      </c>
      <c r="AB159" s="62">
        <f t="shared" si="411"/>
        <v>0</v>
      </c>
      <c r="AC159" s="76">
        <f>SUM(AC160:AC162)</f>
        <v>242663</v>
      </c>
      <c r="AD159" s="62">
        <f t="shared" ref="AD159:AF159" si="412">SUM(AD160:AD162)</f>
        <v>3262</v>
      </c>
      <c r="AE159" s="76">
        <f>SUM(AE160:AE162)</f>
        <v>245925</v>
      </c>
      <c r="AF159" s="62">
        <f t="shared" si="412"/>
        <v>0</v>
      </c>
      <c r="AG159" s="76">
        <f>SUM(AG160:AG162)</f>
        <v>245925</v>
      </c>
      <c r="AI159" s="319"/>
    </row>
    <row r="160" spans="1:61" ht="19.5" customHeight="1" x14ac:dyDescent="0.2">
      <c r="A160" s="249"/>
      <c r="B160" s="140"/>
      <c r="C160" s="141" t="s">
        <v>10</v>
      </c>
      <c r="D160" s="8"/>
      <c r="E160" s="9">
        <f>149-149</f>
        <v>0</v>
      </c>
      <c r="F160" s="9">
        <v>0</v>
      </c>
      <c r="G160" s="9">
        <f t="shared" si="403"/>
        <v>0</v>
      </c>
      <c r="H160" s="9">
        <v>0</v>
      </c>
      <c r="I160" s="9">
        <f t="shared" si="404"/>
        <v>0</v>
      </c>
      <c r="J160" s="9">
        <v>0</v>
      </c>
      <c r="K160" s="9">
        <f t="shared" si="405"/>
        <v>0</v>
      </c>
      <c r="L160" s="9">
        <v>0</v>
      </c>
      <c r="M160" s="9">
        <f t="shared" si="406"/>
        <v>0</v>
      </c>
      <c r="N160" s="9">
        <v>0</v>
      </c>
      <c r="O160" s="9">
        <f t="shared" si="407"/>
        <v>0</v>
      </c>
      <c r="P160" s="9">
        <v>0</v>
      </c>
      <c r="Q160" s="9">
        <f t="shared" si="408"/>
        <v>0</v>
      </c>
      <c r="R160" s="46"/>
      <c r="S160" s="149"/>
      <c r="T160" s="150" t="s">
        <v>15</v>
      </c>
      <c r="U160" s="151"/>
      <c r="V160" s="151">
        <v>0</v>
      </c>
      <c r="W160" s="151">
        <f t="shared" si="401"/>
        <v>0</v>
      </c>
      <c r="X160" s="151">
        <v>0</v>
      </c>
      <c r="Y160" s="151">
        <f t="shared" si="402"/>
        <v>0</v>
      </c>
      <c r="Z160" s="151">
        <v>0</v>
      </c>
      <c r="AA160" s="151">
        <f t="shared" ref="AA160:AA165" si="413">+Y160+Z160</f>
        <v>0</v>
      </c>
      <c r="AB160" s="151">
        <v>0</v>
      </c>
      <c r="AC160" s="151">
        <f t="shared" ref="AC160:AC165" si="414">+AA160+AB160</f>
        <v>0</v>
      </c>
      <c r="AD160" s="151">
        <v>0</v>
      </c>
      <c r="AE160" s="151">
        <f t="shared" ref="AE160:AE165" si="415">+AC160+AD160</f>
        <v>0</v>
      </c>
      <c r="AF160" s="151">
        <v>0</v>
      </c>
      <c r="AG160" s="151">
        <f t="shared" ref="AG160:AG165" si="416">+AE160+AF160</f>
        <v>0</v>
      </c>
      <c r="AI160" s="319"/>
    </row>
    <row r="161" spans="1:61" ht="19.5" customHeight="1" x14ac:dyDescent="0.2">
      <c r="A161" s="249"/>
      <c r="B161" s="140"/>
      <c r="C161" s="141" t="s">
        <v>23</v>
      </c>
      <c r="D161" s="8"/>
      <c r="E161" s="11">
        <v>0</v>
      </c>
      <c r="F161" s="11">
        <v>0</v>
      </c>
      <c r="G161" s="11">
        <f t="shared" si="403"/>
        <v>0</v>
      </c>
      <c r="H161" s="11">
        <v>0</v>
      </c>
      <c r="I161" s="11">
        <f t="shared" si="404"/>
        <v>0</v>
      </c>
      <c r="J161" s="11">
        <v>0</v>
      </c>
      <c r="K161" s="11">
        <f t="shared" si="405"/>
        <v>0</v>
      </c>
      <c r="L161" s="11">
        <v>0</v>
      </c>
      <c r="M161" s="11">
        <f t="shared" si="406"/>
        <v>0</v>
      </c>
      <c r="N161" s="11">
        <v>0</v>
      </c>
      <c r="O161" s="11">
        <f t="shared" si="407"/>
        <v>0</v>
      </c>
      <c r="P161" s="11">
        <v>0</v>
      </c>
      <c r="Q161" s="11">
        <f t="shared" si="408"/>
        <v>0</v>
      </c>
      <c r="R161" s="47"/>
      <c r="S161" s="55"/>
      <c r="T161" s="20" t="s">
        <v>16</v>
      </c>
      <c r="U161" s="82"/>
      <c r="V161" s="82">
        <v>0</v>
      </c>
      <c r="W161" s="82">
        <f t="shared" si="401"/>
        <v>0</v>
      </c>
      <c r="X161" s="82">
        <v>0</v>
      </c>
      <c r="Y161" s="82">
        <f t="shared" si="402"/>
        <v>0</v>
      </c>
      <c r="Z161" s="82">
        <v>0</v>
      </c>
      <c r="AA161" s="82">
        <f t="shared" si="413"/>
        <v>0</v>
      </c>
      <c r="AB161" s="82">
        <v>0</v>
      </c>
      <c r="AC161" s="82">
        <f t="shared" si="414"/>
        <v>0</v>
      </c>
      <c r="AD161" s="82">
        <v>0</v>
      </c>
      <c r="AE161" s="82">
        <f t="shared" si="415"/>
        <v>0</v>
      </c>
      <c r="AF161" s="82">
        <v>0</v>
      </c>
      <c r="AG161" s="82">
        <f t="shared" si="416"/>
        <v>0</v>
      </c>
      <c r="AI161" s="319"/>
    </row>
    <row r="162" spans="1:61" ht="19.5" customHeight="1" x14ac:dyDescent="0.2">
      <c r="A162" s="249"/>
      <c r="B162" s="140"/>
      <c r="C162" s="141" t="s">
        <v>22</v>
      </c>
      <c r="D162" s="8"/>
      <c r="E162" s="60"/>
      <c r="F162" s="60">
        <v>0</v>
      </c>
      <c r="G162" s="60">
        <f t="shared" si="403"/>
        <v>0</v>
      </c>
      <c r="H162" s="60">
        <v>0</v>
      </c>
      <c r="I162" s="60">
        <f t="shared" si="404"/>
        <v>0</v>
      </c>
      <c r="J162" s="60">
        <v>0</v>
      </c>
      <c r="K162" s="60">
        <f t="shared" si="405"/>
        <v>0</v>
      </c>
      <c r="L162" s="60">
        <v>0</v>
      </c>
      <c r="M162" s="60">
        <f t="shared" si="406"/>
        <v>0</v>
      </c>
      <c r="N162" s="60">
        <v>0</v>
      </c>
      <c r="O162" s="60">
        <f t="shared" si="407"/>
        <v>0</v>
      </c>
      <c r="P162" s="60">
        <v>0</v>
      </c>
      <c r="Q162" s="60">
        <f t="shared" si="408"/>
        <v>0</v>
      </c>
      <c r="S162" s="107"/>
      <c r="T162" s="108" t="s">
        <v>17</v>
      </c>
      <c r="U162" s="84">
        <v>242663</v>
      </c>
      <c r="V162" s="84">
        <v>0</v>
      </c>
      <c r="W162" s="84">
        <f t="shared" si="401"/>
        <v>242663</v>
      </c>
      <c r="X162" s="84">
        <v>0</v>
      </c>
      <c r="Y162" s="84">
        <f t="shared" si="402"/>
        <v>242663</v>
      </c>
      <c r="Z162" s="84">
        <v>0</v>
      </c>
      <c r="AA162" s="84">
        <f t="shared" si="413"/>
        <v>242663</v>
      </c>
      <c r="AB162" s="84">
        <v>0</v>
      </c>
      <c r="AC162" s="84">
        <f t="shared" si="414"/>
        <v>242663</v>
      </c>
      <c r="AD162" s="84">
        <v>3262</v>
      </c>
      <c r="AE162" s="84">
        <f t="shared" si="415"/>
        <v>245925</v>
      </c>
      <c r="AF162" s="84">
        <v>0</v>
      </c>
      <c r="AG162" s="84">
        <f t="shared" si="416"/>
        <v>245925</v>
      </c>
      <c r="AI162" s="319"/>
    </row>
    <row r="163" spans="1:61" ht="19.5" customHeight="1" x14ac:dyDescent="0.2">
      <c r="A163" s="249"/>
      <c r="B163" s="140"/>
      <c r="C163" s="141" t="s">
        <v>46</v>
      </c>
      <c r="D163" s="8"/>
      <c r="E163" s="11"/>
      <c r="F163" s="11">
        <v>0</v>
      </c>
      <c r="G163" s="11">
        <f t="shared" si="403"/>
        <v>0</v>
      </c>
      <c r="H163" s="11">
        <v>0</v>
      </c>
      <c r="I163" s="11">
        <f t="shared" si="404"/>
        <v>0</v>
      </c>
      <c r="J163" s="11">
        <v>0</v>
      </c>
      <c r="K163" s="11">
        <f t="shared" si="405"/>
        <v>0</v>
      </c>
      <c r="L163" s="11">
        <v>0</v>
      </c>
      <c r="M163" s="11">
        <f t="shared" si="406"/>
        <v>0</v>
      </c>
      <c r="N163" s="11">
        <v>0</v>
      </c>
      <c r="O163" s="11">
        <f t="shared" si="407"/>
        <v>0</v>
      </c>
      <c r="P163" s="11">
        <v>0</v>
      </c>
      <c r="Q163" s="11">
        <f t="shared" si="408"/>
        <v>0</v>
      </c>
      <c r="R163" s="47"/>
      <c r="S163" s="153" t="s">
        <v>43</v>
      </c>
      <c r="T163" s="10"/>
      <c r="U163" s="62"/>
      <c r="V163" s="62">
        <v>0</v>
      </c>
      <c r="W163" s="62">
        <f t="shared" si="401"/>
        <v>0</v>
      </c>
      <c r="X163" s="62">
        <v>0</v>
      </c>
      <c r="Y163" s="62">
        <f t="shared" si="402"/>
        <v>0</v>
      </c>
      <c r="Z163" s="62">
        <v>0</v>
      </c>
      <c r="AA163" s="62">
        <f t="shared" si="413"/>
        <v>0</v>
      </c>
      <c r="AB163" s="62">
        <v>0</v>
      </c>
      <c r="AC163" s="62">
        <f t="shared" si="414"/>
        <v>0</v>
      </c>
      <c r="AD163" s="62">
        <v>0</v>
      </c>
      <c r="AE163" s="62">
        <f t="shared" si="415"/>
        <v>0</v>
      </c>
      <c r="AF163" s="62">
        <v>0</v>
      </c>
      <c r="AG163" s="62">
        <f t="shared" si="416"/>
        <v>0</v>
      </c>
      <c r="AI163" s="319"/>
    </row>
    <row r="164" spans="1:61" ht="19.5" customHeight="1" x14ac:dyDescent="0.2">
      <c r="B164" s="140"/>
      <c r="C164" s="141" t="s">
        <v>52</v>
      </c>
      <c r="D164" s="8"/>
      <c r="E164" s="60"/>
      <c r="F164" s="60">
        <v>0</v>
      </c>
      <c r="G164" s="60">
        <f t="shared" si="403"/>
        <v>0</v>
      </c>
      <c r="H164" s="60">
        <v>0</v>
      </c>
      <c r="I164" s="60">
        <f t="shared" si="404"/>
        <v>0</v>
      </c>
      <c r="J164" s="60">
        <v>0</v>
      </c>
      <c r="K164" s="60">
        <f t="shared" si="405"/>
        <v>0</v>
      </c>
      <c r="L164" s="60">
        <v>0</v>
      </c>
      <c r="M164" s="60">
        <f t="shared" si="406"/>
        <v>0</v>
      </c>
      <c r="N164" s="60">
        <v>0</v>
      </c>
      <c r="O164" s="60">
        <f t="shared" si="407"/>
        <v>0</v>
      </c>
      <c r="P164" s="60">
        <v>0</v>
      </c>
      <c r="Q164" s="60">
        <f t="shared" si="408"/>
        <v>0</v>
      </c>
      <c r="R164" s="29"/>
      <c r="S164" s="57" t="s">
        <v>38</v>
      </c>
      <c r="T164" s="28"/>
      <c r="U164" s="62">
        <v>0</v>
      </c>
      <c r="V164" s="62">
        <v>0</v>
      </c>
      <c r="W164" s="62">
        <f t="shared" si="401"/>
        <v>0</v>
      </c>
      <c r="X164" s="62">
        <v>0</v>
      </c>
      <c r="Y164" s="62">
        <f t="shared" si="402"/>
        <v>0</v>
      </c>
      <c r="Z164" s="62">
        <v>0</v>
      </c>
      <c r="AA164" s="62">
        <f t="shared" si="413"/>
        <v>0</v>
      </c>
      <c r="AB164" s="62">
        <v>0</v>
      </c>
      <c r="AC164" s="62">
        <f t="shared" si="414"/>
        <v>0</v>
      </c>
      <c r="AD164" s="62">
        <v>0</v>
      </c>
      <c r="AE164" s="62">
        <f t="shared" si="415"/>
        <v>0</v>
      </c>
      <c r="AF164" s="62">
        <v>0</v>
      </c>
      <c r="AG164" s="62">
        <f t="shared" si="416"/>
        <v>0</v>
      </c>
      <c r="AI164" s="319"/>
    </row>
    <row r="165" spans="1:61" ht="19.5" customHeight="1" thickBot="1" x14ac:dyDescent="0.25">
      <c r="B165" s="109"/>
      <c r="C165" s="37" t="s">
        <v>149</v>
      </c>
      <c r="D165" s="37"/>
      <c r="E165" s="61"/>
      <c r="F165" s="61">
        <v>0</v>
      </c>
      <c r="G165" s="61">
        <f t="shared" si="403"/>
        <v>0</v>
      </c>
      <c r="H165" s="61">
        <v>0</v>
      </c>
      <c r="I165" s="61">
        <f t="shared" si="404"/>
        <v>0</v>
      </c>
      <c r="J165" s="61">
        <v>0</v>
      </c>
      <c r="K165" s="61">
        <f t="shared" si="405"/>
        <v>0</v>
      </c>
      <c r="L165" s="61">
        <v>0</v>
      </c>
      <c r="M165" s="61">
        <f t="shared" si="406"/>
        <v>0</v>
      </c>
      <c r="N165" s="61">
        <v>0</v>
      </c>
      <c r="O165" s="61">
        <f t="shared" si="407"/>
        <v>0</v>
      </c>
      <c r="P165" s="61">
        <v>0</v>
      </c>
      <c r="Q165" s="61">
        <f t="shared" si="408"/>
        <v>0</v>
      </c>
      <c r="R165" s="29"/>
      <c r="S165" s="154" t="s">
        <v>149</v>
      </c>
      <c r="T165" s="138"/>
      <c r="U165" s="93"/>
      <c r="V165" s="93">
        <v>0</v>
      </c>
      <c r="W165" s="93">
        <f t="shared" si="401"/>
        <v>0</v>
      </c>
      <c r="X165" s="93">
        <v>0</v>
      </c>
      <c r="Y165" s="93">
        <f t="shared" si="402"/>
        <v>0</v>
      </c>
      <c r="Z165" s="93">
        <v>0</v>
      </c>
      <c r="AA165" s="93">
        <f t="shared" si="413"/>
        <v>0</v>
      </c>
      <c r="AB165" s="93">
        <v>0</v>
      </c>
      <c r="AC165" s="93">
        <f t="shared" si="414"/>
        <v>0</v>
      </c>
      <c r="AD165" s="93">
        <v>0</v>
      </c>
      <c r="AE165" s="93">
        <f t="shared" si="415"/>
        <v>0</v>
      </c>
      <c r="AF165" s="93">
        <v>0</v>
      </c>
      <c r="AG165" s="93">
        <f t="shared" si="416"/>
        <v>0</v>
      </c>
      <c r="AI165" s="319"/>
    </row>
    <row r="166" spans="1:61" s="3" customFormat="1" ht="19.5" customHeight="1" thickBot="1" x14ac:dyDescent="0.25">
      <c r="B166" s="155" t="s">
        <v>14</v>
      </c>
      <c r="C166" s="141"/>
      <c r="D166" s="8"/>
      <c r="E166" s="11">
        <f t="shared" ref="E166:F166" si="417">SUM(E160:E165)+E153</f>
        <v>242663</v>
      </c>
      <c r="F166" s="11">
        <f t="shared" si="417"/>
        <v>0</v>
      </c>
      <c r="G166" s="11">
        <f t="shared" si="403"/>
        <v>242663</v>
      </c>
      <c r="H166" s="11">
        <f t="shared" ref="H166:J166" si="418">SUM(H160:H165)+H153</f>
        <v>0</v>
      </c>
      <c r="I166" s="11">
        <f t="shared" si="404"/>
        <v>242663</v>
      </c>
      <c r="J166" s="11">
        <f t="shared" si="418"/>
        <v>0</v>
      </c>
      <c r="K166" s="11">
        <f t="shared" si="405"/>
        <v>242663</v>
      </c>
      <c r="L166" s="11">
        <f t="shared" ref="L166:N166" si="419">SUM(L160:L165)+L153</f>
        <v>0</v>
      </c>
      <c r="M166" s="11">
        <f t="shared" si="406"/>
        <v>242663</v>
      </c>
      <c r="N166" s="11">
        <f t="shared" si="419"/>
        <v>3262</v>
      </c>
      <c r="O166" s="11">
        <f t="shared" si="407"/>
        <v>245925</v>
      </c>
      <c r="P166" s="11">
        <f t="shared" ref="P166" si="420">SUM(P160:P165)+P153</f>
        <v>0</v>
      </c>
      <c r="Q166" s="11">
        <f t="shared" si="408"/>
        <v>245925</v>
      </c>
      <c r="R166" s="69"/>
      <c r="S166" s="156" t="s">
        <v>18</v>
      </c>
      <c r="T166" s="157"/>
      <c r="U166" s="62">
        <f t="shared" ref="U166:V166" si="421">+U164+U159+U153+U163+U165</f>
        <v>242663</v>
      </c>
      <c r="V166" s="62">
        <f t="shared" si="421"/>
        <v>0</v>
      </c>
      <c r="W166" s="62">
        <f t="shared" si="401"/>
        <v>242663</v>
      </c>
      <c r="X166" s="62">
        <f t="shared" ref="X166" si="422">+X164+X159+X153+X163+X165</f>
        <v>0</v>
      </c>
      <c r="Y166" s="62">
        <f t="shared" si="402"/>
        <v>242663</v>
      </c>
      <c r="Z166" s="62">
        <f t="shared" ref="Z166:AB166" si="423">+Z164+Z159+Z153+Z163+Z165</f>
        <v>0</v>
      </c>
      <c r="AA166" s="62">
        <f>+AA165+AA164+AA163+AA159+AA153</f>
        <v>242663</v>
      </c>
      <c r="AB166" s="62">
        <f t="shared" si="423"/>
        <v>0</v>
      </c>
      <c r="AC166" s="62">
        <f>+AC165+AC164+AC163+AC159+AC153</f>
        <v>242663</v>
      </c>
      <c r="AD166" s="62">
        <f t="shared" ref="AD166:AF166" si="424">+AD164+AD159+AD153+AD163+AD165</f>
        <v>3262</v>
      </c>
      <c r="AE166" s="62">
        <f>+AE165+AE164+AE163+AE159+AE153</f>
        <v>245925</v>
      </c>
      <c r="AF166" s="62">
        <f t="shared" si="424"/>
        <v>0</v>
      </c>
      <c r="AG166" s="62">
        <f>+AG165+AG164+AG163+AG159+AG153</f>
        <v>245925</v>
      </c>
      <c r="AH166" s="14"/>
      <c r="AI166" s="321"/>
      <c r="AJ166" s="250">
        <f>+AG166-Q166</f>
        <v>0</v>
      </c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  <c r="BA166" s="14"/>
      <c r="BB166" s="14"/>
      <c r="BC166" s="14"/>
      <c r="BD166" s="14"/>
      <c r="BE166" s="14"/>
      <c r="BF166" s="14"/>
      <c r="BG166" s="14"/>
      <c r="BH166" s="14"/>
      <c r="BI166" s="14"/>
    </row>
    <row r="167" spans="1:61" s="3" customFormat="1" ht="31.5" hidden="1" customHeight="1" outlineLevel="1" x14ac:dyDescent="0.2">
      <c r="B167" s="159" t="s">
        <v>69</v>
      </c>
      <c r="C167" s="128" t="s">
        <v>56</v>
      </c>
      <c r="D167" s="128"/>
      <c r="E167" s="128"/>
      <c r="F167" s="128"/>
      <c r="G167" s="128"/>
      <c r="H167" s="128"/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128"/>
      <c r="T167" s="185"/>
      <c r="U167" s="185"/>
      <c r="V167" s="185"/>
      <c r="W167" s="185"/>
      <c r="X167" s="185"/>
      <c r="Y167" s="185"/>
      <c r="Z167" s="185"/>
      <c r="AA167" s="185"/>
      <c r="AB167" s="185"/>
      <c r="AC167" s="185"/>
      <c r="AD167" s="185"/>
      <c r="AE167" s="185"/>
      <c r="AF167" s="185"/>
      <c r="AG167" s="185"/>
      <c r="AI167" s="321"/>
    </row>
    <row r="168" spans="1:61" ht="40.5" hidden="1" customHeight="1" outlineLevel="1" x14ac:dyDescent="0.2">
      <c r="B168" s="100" t="s">
        <v>0</v>
      </c>
      <c r="C168" s="26"/>
      <c r="D168" s="101"/>
      <c r="E168" s="36" t="str">
        <f t="shared" ref="E168:Q168" si="425">+E$6</f>
        <v>Eredeti előirányzat
2024. év</v>
      </c>
      <c r="F168" s="36" t="str">
        <f t="shared" si="425"/>
        <v>1 Módosítás</v>
      </c>
      <c r="G168" s="36" t="str">
        <f t="shared" si="425"/>
        <v>Módosított előirányzat 1
2024. év</v>
      </c>
      <c r="H168" s="36" t="str">
        <f t="shared" si="425"/>
        <v>2 Módosítás</v>
      </c>
      <c r="I168" s="36" t="str">
        <f t="shared" si="425"/>
        <v>Módosított előirányzat</v>
      </c>
      <c r="J168" s="36" t="str">
        <f t="shared" si="425"/>
        <v>3 Módosítás</v>
      </c>
      <c r="K168" s="36" t="str">
        <f t="shared" si="425"/>
        <v>Módosított előirányzat</v>
      </c>
      <c r="L168" s="36" t="str">
        <f t="shared" si="425"/>
        <v>4 Módosítás</v>
      </c>
      <c r="M168" s="36" t="str">
        <f t="shared" si="425"/>
        <v>4. Módosított előirányzat</v>
      </c>
      <c r="N168" s="36" t="str">
        <f t="shared" si="425"/>
        <v>5 Módosítás</v>
      </c>
      <c r="O168" s="36" t="str">
        <f t="shared" si="425"/>
        <v>Módosított előirányzat 5.</v>
      </c>
      <c r="P168" s="36" t="str">
        <f t="shared" si="425"/>
        <v>6 Módosítás</v>
      </c>
      <c r="Q168" s="36" t="str">
        <f t="shared" si="425"/>
        <v>Módosított előirányzat</v>
      </c>
      <c r="R168" s="51"/>
      <c r="S168" s="57" t="s">
        <v>1</v>
      </c>
      <c r="T168" s="102"/>
      <c r="U168" s="36" t="str">
        <f t="shared" ref="U168:AG168" si="426">+U$6</f>
        <v>Eredeti előirányzat
2024. év</v>
      </c>
      <c r="V168" s="36" t="str">
        <f t="shared" si="426"/>
        <v>1 Módosítás</v>
      </c>
      <c r="W168" s="36" t="str">
        <f t="shared" si="426"/>
        <v>Módosított előirányzat 1
2024. év</v>
      </c>
      <c r="X168" s="36" t="str">
        <f t="shared" si="426"/>
        <v>2 Módosítás</v>
      </c>
      <c r="Y168" s="36" t="str">
        <f t="shared" si="426"/>
        <v>Módosított előirányzat</v>
      </c>
      <c r="Z168" s="36" t="str">
        <f t="shared" si="426"/>
        <v>3 Módosítás</v>
      </c>
      <c r="AA168" s="36" t="str">
        <f t="shared" si="426"/>
        <v>Módosított előirányzat</v>
      </c>
      <c r="AB168" s="36" t="str">
        <f t="shared" si="426"/>
        <v>4 Módosítás</v>
      </c>
      <c r="AC168" s="36" t="str">
        <f t="shared" si="426"/>
        <v>4. Módosított előirányzat</v>
      </c>
      <c r="AD168" s="36" t="str">
        <f t="shared" si="426"/>
        <v>5 Módosítás</v>
      </c>
      <c r="AE168" s="36" t="str">
        <f t="shared" si="426"/>
        <v>Módosított előirányzat 5</v>
      </c>
      <c r="AF168" s="36" t="str">
        <f t="shared" si="426"/>
        <v>6 Módosítás</v>
      </c>
      <c r="AG168" s="36" t="str">
        <f t="shared" si="426"/>
        <v>Módosított előirányzat</v>
      </c>
      <c r="AI168" s="319"/>
    </row>
    <row r="169" spans="1:61" ht="19.5" hidden="1" customHeight="1" outlineLevel="1" x14ac:dyDescent="0.2">
      <c r="B169" s="140"/>
      <c r="C169" s="141" t="s">
        <v>2</v>
      </c>
      <c r="D169" s="142"/>
      <c r="E169" s="143">
        <f t="shared" ref="E169:I169" si="427">+E170+E171+E172+E173</f>
        <v>0</v>
      </c>
      <c r="F169" s="143">
        <f t="shared" si="427"/>
        <v>0</v>
      </c>
      <c r="G169" s="143">
        <f t="shared" si="427"/>
        <v>0</v>
      </c>
      <c r="H169" s="143">
        <f t="shared" si="427"/>
        <v>0</v>
      </c>
      <c r="I169" s="143">
        <f t="shared" si="427"/>
        <v>0</v>
      </c>
      <c r="J169" s="143">
        <f t="shared" ref="J169:K169" si="428">+J170+J171+J172+J173</f>
        <v>0</v>
      </c>
      <c r="K169" s="143">
        <f t="shared" si="428"/>
        <v>0</v>
      </c>
      <c r="L169" s="143">
        <f t="shared" ref="L169:M169" si="429">+L170+L171+L172+L173</f>
        <v>0</v>
      </c>
      <c r="M169" s="143">
        <f t="shared" si="429"/>
        <v>0</v>
      </c>
      <c r="N169" s="143">
        <f t="shared" ref="N169:O169" si="430">+N170+N171+N172+N173</f>
        <v>0</v>
      </c>
      <c r="O169" s="143">
        <f t="shared" si="430"/>
        <v>0</v>
      </c>
      <c r="P169" s="143">
        <f t="shared" ref="P169:Q169" si="431">+P170+P171+P172+P173</f>
        <v>0</v>
      </c>
      <c r="Q169" s="143">
        <f t="shared" si="431"/>
        <v>0</v>
      </c>
      <c r="R169" s="46"/>
      <c r="S169" s="144" t="s">
        <v>3</v>
      </c>
      <c r="T169" s="145"/>
      <c r="U169" s="76">
        <f t="shared" ref="U169:Y169" si="432">SUM(U170:U174)</f>
        <v>0</v>
      </c>
      <c r="V169" s="76">
        <f t="shared" si="432"/>
        <v>0</v>
      </c>
      <c r="W169" s="76">
        <f t="shared" si="432"/>
        <v>0</v>
      </c>
      <c r="X169" s="76">
        <f t="shared" si="432"/>
        <v>0</v>
      </c>
      <c r="Y169" s="76">
        <f t="shared" si="432"/>
        <v>0</v>
      </c>
      <c r="Z169" s="76">
        <f t="shared" ref="Z169:AA169" si="433">SUM(Z170:Z174)</f>
        <v>0</v>
      </c>
      <c r="AA169" s="76">
        <f t="shared" si="433"/>
        <v>0</v>
      </c>
      <c r="AB169" s="76">
        <f t="shared" ref="AB169:AC169" si="434">SUM(AB170:AB174)</f>
        <v>0</v>
      </c>
      <c r="AC169" s="76">
        <f t="shared" si="434"/>
        <v>0</v>
      </c>
      <c r="AD169" s="76">
        <f t="shared" ref="AD169:AE169" si="435">SUM(AD170:AD174)</f>
        <v>0</v>
      </c>
      <c r="AE169" s="76">
        <f t="shared" si="435"/>
        <v>0</v>
      </c>
      <c r="AF169" s="76">
        <f t="shared" ref="AF169:AG169" si="436">SUM(AF170:AF174)</f>
        <v>0</v>
      </c>
      <c r="AG169" s="76">
        <f t="shared" si="436"/>
        <v>0</v>
      </c>
      <c r="AI169" s="319"/>
    </row>
    <row r="170" spans="1:61" ht="19.5" hidden="1" customHeight="1" outlineLevel="1" x14ac:dyDescent="0.2">
      <c r="B170" s="146"/>
      <c r="C170" s="147" t="s">
        <v>4</v>
      </c>
      <c r="D170" s="147"/>
      <c r="E170" s="148"/>
      <c r="F170" s="148"/>
      <c r="G170" s="148"/>
      <c r="H170" s="148"/>
      <c r="I170" s="148"/>
      <c r="J170" s="148"/>
      <c r="K170" s="148"/>
      <c r="L170" s="148"/>
      <c r="M170" s="148"/>
      <c r="N170" s="148"/>
      <c r="O170" s="148"/>
      <c r="P170" s="148"/>
      <c r="Q170" s="148"/>
      <c r="R170" s="48"/>
      <c r="S170" s="149"/>
      <c r="T170" s="150" t="s">
        <v>6</v>
      </c>
      <c r="U170" s="151">
        <v>0</v>
      </c>
      <c r="V170" s="151">
        <v>0</v>
      </c>
      <c r="W170" s="151">
        <v>0</v>
      </c>
      <c r="X170" s="151">
        <v>0</v>
      </c>
      <c r="Y170" s="151">
        <v>0</v>
      </c>
      <c r="Z170" s="151">
        <v>0</v>
      </c>
      <c r="AA170" s="151">
        <v>0</v>
      </c>
      <c r="AB170" s="151">
        <v>0</v>
      </c>
      <c r="AC170" s="151">
        <v>0</v>
      </c>
      <c r="AD170" s="151">
        <v>0</v>
      </c>
      <c r="AE170" s="151">
        <v>0</v>
      </c>
      <c r="AF170" s="151">
        <v>0</v>
      </c>
      <c r="AG170" s="151">
        <v>0</v>
      </c>
      <c r="AI170" s="319"/>
    </row>
    <row r="171" spans="1:61" ht="23.25" hidden="1" customHeight="1" outlineLevel="1" x14ac:dyDescent="0.2">
      <c r="A171" s="249"/>
      <c r="B171" s="104"/>
      <c r="C171" s="17" t="s">
        <v>5</v>
      </c>
      <c r="D171" s="18"/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48"/>
      <c r="S171" s="55"/>
      <c r="T171" s="19" t="s">
        <v>8</v>
      </c>
      <c r="U171" s="82">
        <v>0</v>
      </c>
      <c r="V171" s="82">
        <v>0</v>
      </c>
      <c r="W171" s="82">
        <v>0</v>
      </c>
      <c r="X171" s="82">
        <v>0</v>
      </c>
      <c r="Y171" s="82">
        <v>0</v>
      </c>
      <c r="Z171" s="82">
        <v>0</v>
      </c>
      <c r="AA171" s="82">
        <v>0</v>
      </c>
      <c r="AB171" s="82">
        <v>0</v>
      </c>
      <c r="AC171" s="82">
        <v>0</v>
      </c>
      <c r="AD171" s="82">
        <v>0</v>
      </c>
      <c r="AE171" s="82">
        <v>0</v>
      </c>
      <c r="AF171" s="82">
        <v>0</v>
      </c>
      <c r="AG171" s="82">
        <v>0</v>
      </c>
      <c r="AI171" s="319"/>
    </row>
    <row r="172" spans="1:61" ht="19.5" hidden="1" customHeight="1" outlineLevel="1" x14ac:dyDescent="0.2">
      <c r="A172" s="249"/>
      <c r="B172" s="104"/>
      <c r="C172" s="17" t="s">
        <v>7</v>
      </c>
      <c r="D172" s="18"/>
      <c r="E172" s="5"/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48"/>
      <c r="S172" s="55"/>
      <c r="T172" s="20" t="s">
        <v>9</v>
      </c>
      <c r="U172" s="82">
        <v>0</v>
      </c>
      <c r="V172" s="82">
        <v>0</v>
      </c>
      <c r="W172" s="82">
        <v>0</v>
      </c>
      <c r="X172" s="82">
        <v>0</v>
      </c>
      <c r="Y172" s="82">
        <v>0</v>
      </c>
      <c r="Z172" s="82">
        <v>0</v>
      </c>
      <c r="AA172" s="82">
        <v>0</v>
      </c>
      <c r="AB172" s="82">
        <v>0</v>
      </c>
      <c r="AC172" s="82">
        <v>0</v>
      </c>
      <c r="AD172" s="82">
        <v>0</v>
      </c>
      <c r="AE172" s="82">
        <v>0</v>
      </c>
      <c r="AF172" s="82">
        <v>0</v>
      </c>
      <c r="AG172" s="82">
        <v>0</v>
      </c>
      <c r="AI172" s="319"/>
    </row>
    <row r="173" spans="1:61" ht="19.5" hidden="1" customHeight="1" outlineLevel="1" x14ac:dyDescent="0.2">
      <c r="A173" s="249"/>
      <c r="B173" s="104"/>
      <c r="C173" s="17" t="s">
        <v>21</v>
      </c>
      <c r="D173" s="18"/>
      <c r="E173" s="5"/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48"/>
      <c r="S173" s="55"/>
      <c r="T173" s="20" t="s">
        <v>11</v>
      </c>
      <c r="U173" s="82"/>
      <c r="V173" s="82">
        <v>0</v>
      </c>
      <c r="W173" s="82">
        <v>0</v>
      </c>
      <c r="X173" s="82">
        <v>0</v>
      </c>
      <c r="Y173" s="82">
        <v>0</v>
      </c>
      <c r="Z173" s="82">
        <v>0</v>
      </c>
      <c r="AA173" s="82">
        <v>0</v>
      </c>
      <c r="AB173" s="82">
        <v>0</v>
      </c>
      <c r="AC173" s="82">
        <v>0</v>
      </c>
      <c r="AD173" s="82">
        <v>0</v>
      </c>
      <c r="AE173" s="82">
        <v>0</v>
      </c>
      <c r="AF173" s="82">
        <v>0</v>
      </c>
      <c r="AG173" s="82">
        <v>0</v>
      </c>
      <c r="AI173" s="319"/>
    </row>
    <row r="174" spans="1:61" ht="19.5" hidden="1" customHeight="1" outlineLevel="1" x14ac:dyDescent="0.2">
      <c r="A174" s="249"/>
      <c r="B174" s="105"/>
      <c r="C174" s="21"/>
      <c r="D174" s="21"/>
      <c r="E174" s="106"/>
      <c r="F174" s="106">
        <v>0</v>
      </c>
      <c r="G174" s="106">
        <v>0</v>
      </c>
      <c r="H174" s="106">
        <v>0</v>
      </c>
      <c r="I174" s="106">
        <v>0</v>
      </c>
      <c r="J174" s="106">
        <v>0</v>
      </c>
      <c r="K174" s="106">
        <v>0</v>
      </c>
      <c r="L174" s="106">
        <v>0</v>
      </c>
      <c r="M174" s="106">
        <v>0</v>
      </c>
      <c r="N174" s="106">
        <v>0</v>
      </c>
      <c r="O174" s="106">
        <v>0</v>
      </c>
      <c r="P174" s="106">
        <v>0</v>
      </c>
      <c r="Q174" s="106">
        <v>0</v>
      </c>
      <c r="R174" s="52"/>
      <c r="S174" s="56"/>
      <c r="T174" s="23" t="s">
        <v>12</v>
      </c>
      <c r="U174" s="83"/>
      <c r="V174" s="83">
        <v>0</v>
      </c>
      <c r="W174" s="83">
        <v>0</v>
      </c>
      <c r="X174" s="83">
        <v>0</v>
      </c>
      <c r="Y174" s="83">
        <v>0</v>
      </c>
      <c r="Z174" s="83">
        <v>0</v>
      </c>
      <c r="AA174" s="83">
        <v>0</v>
      </c>
      <c r="AB174" s="83">
        <v>0</v>
      </c>
      <c r="AC174" s="83">
        <v>0</v>
      </c>
      <c r="AD174" s="83">
        <v>0</v>
      </c>
      <c r="AE174" s="83">
        <v>0</v>
      </c>
      <c r="AF174" s="83">
        <v>0</v>
      </c>
      <c r="AG174" s="83">
        <v>0</v>
      </c>
      <c r="AI174" s="319"/>
    </row>
    <row r="175" spans="1:61" ht="19.5" hidden="1" customHeight="1" outlineLevel="1" x14ac:dyDescent="0.2">
      <c r="A175" s="249"/>
      <c r="B175" s="105"/>
      <c r="C175" s="21"/>
      <c r="D175" s="21"/>
      <c r="E175" s="106"/>
      <c r="F175" s="106">
        <v>0</v>
      </c>
      <c r="G175" s="106">
        <v>0</v>
      </c>
      <c r="H175" s="106">
        <v>0</v>
      </c>
      <c r="I175" s="106">
        <v>0</v>
      </c>
      <c r="J175" s="106">
        <v>0</v>
      </c>
      <c r="K175" s="106">
        <v>0</v>
      </c>
      <c r="L175" s="106">
        <v>0</v>
      </c>
      <c r="M175" s="106">
        <v>0</v>
      </c>
      <c r="N175" s="106">
        <v>0</v>
      </c>
      <c r="O175" s="106">
        <v>0</v>
      </c>
      <c r="P175" s="106">
        <v>0</v>
      </c>
      <c r="Q175" s="106">
        <v>0</v>
      </c>
      <c r="R175" s="29"/>
      <c r="S175" s="144" t="s">
        <v>13</v>
      </c>
      <c r="T175" s="145"/>
      <c r="U175" s="62">
        <f t="shared" ref="U175:Y175" si="437">SUM(U176:U178)</f>
        <v>0</v>
      </c>
      <c r="V175" s="62">
        <f t="shared" si="437"/>
        <v>0</v>
      </c>
      <c r="W175" s="62">
        <f t="shared" si="437"/>
        <v>0</v>
      </c>
      <c r="X175" s="62">
        <f t="shared" si="437"/>
        <v>0</v>
      </c>
      <c r="Y175" s="62">
        <f t="shared" si="437"/>
        <v>0</v>
      </c>
      <c r="Z175" s="62">
        <f t="shared" ref="Z175:AA175" si="438">SUM(Z176:Z178)</f>
        <v>0</v>
      </c>
      <c r="AA175" s="62">
        <f t="shared" si="438"/>
        <v>0</v>
      </c>
      <c r="AB175" s="62">
        <f t="shared" ref="AB175:AC175" si="439">SUM(AB176:AB178)</f>
        <v>0</v>
      </c>
      <c r="AC175" s="62">
        <f t="shared" si="439"/>
        <v>0</v>
      </c>
      <c r="AD175" s="62">
        <f t="shared" ref="AD175:AE175" si="440">SUM(AD176:AD178)</f>
        <v>0</v>
      </c>
      <c r="AE175" s="62">
        <f t="shared" si="440"/>
        <v>0</v>
      </c>
      <c r="AF175" s="62">
        <f t="shared" ref="AF175:AG175" si="441">SUM(AF176:AF178)</f>
        <v>0</v>
      </c>
      <c r="AG175" s="62">
        <f t="shared" si="441"/>
        <v>0</v>
      </c>
      <c r="AI175" s="319"/>
    </row>
    <row r="176" spans="1:61" ht="19.5" hidden="1" customHeight="1" outlineLevel="1" x14ac:dyDescent="0.2">
      <c r="A176" s="249"/>
      <c r="B176" s="140"/>
      <c r="C176" s="141" t="s">
        <v>10</v>
      </c>
      <c r="D176" s="8"/>
      <c r="E176" s="9">
        <f>149-149</f>
        <v>0</v>
      </c>
      <c r="F176" s="9">
        <v>0</v>
      </c>
      <c r="G176" s="9">
        <v>0</v>
      </c>
      <c r="H176" s="9">
        <v>0</v>
      </c>
      <c r="I176" s="9">
        <v>0</v>
      </c>
      <c r="J176" s="9">
        <v>0</v>
      </c>
      <c r="K176" s="9">
        <v>0</v>
      </c>
      <c r="L176" s="9">
        <v>0</v>
      </c>
      <c r="M176" s="9">
        <v>0</v>
      </c>
      <c r="N176" s="9">
        <v>0</v>
      </c>
      <c r="O176" s="9">
        <v>0</v>
      </c>
      <c r="P176" s="9">
        <v>0</v>
      </c>
      <c r="Q176" s="9">
        <v>0</v>
      </c>
      <c r="R176" s="46"/>
      <c r="S176" s="149"/>
      <c r="T176" s="150" t="s">
        <v>15</v>
      </c>
      <c r="U176" s="151"/>
      <c r="V176" s="151"/>
      <c r="W176" s="151">
        <v>0</v>
      </c>
      <c r="X176" s="151">
        <v>0</v>
      </c>
      <c r="Y176" s="151">
        <v>0</v>
      </c>
      <c r="Z176" s="151">
        <v>0</v>
      </c>
      <c r="AA176" s="151">
        <v>0</v>
      </c>
      <c r="AB176" s="151">
        <v>0</v>
      </c>
      <c r="AC176" s="151">
        <v>0</v>
      </c>
      <c r="AD176" s="151">
        <v>0</v>
      </c>
      <c r="AE176" s="151">
        <v>0</v>
      </c>
      <c r="AF176" s="151">
        <v>0</v>
      </c>
      <c r="AG176" s="151">
        <v>0</v>
      </c>
      <c r="AI176" s="319"/>
    </row>
    <row r="177" spans="1:61" ht="19.5" hidden="1" customHeight="1" outlineLevel="1" x14ac:dyDescent="0.2">
      <c r="A177" s="249"/>
      <c r="B177" s="140"/>
      <c r="C177" s="141" t="s">
        <v>23</v>
      </c>
      <c r="D177" s="8"/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1">
        <v>0</v>
      </c>
      <c r="N177" s="11">
        <v>0</v>
      </c>
      <c r="O177" s="11">
        <v>0</v>
      </c>
      <c r="P177" s="11">
        <v>0</v>
      </c>
      <c r="Q177" s="11">
        <v>0</v>
      </c>
      <c r="R177" s="47"/>
      <c r="S177" s="55"/>
      <c r="T177" s="20" t="s">
        <v>16</v>
      </c>
      <c r="U177" s="82"/>
      <c r="V177" s="82"/>
      <c r="W177" s="82">
        <v>0</v>
      </c>
      <c r="X177" s="82">
        <v>0</v>
      </c>
      <c r="Y177" s="82">
        <v>0</v>
      </c>
      <c r="Z177" s="82">
        <v>0</v>
      </c>
      <c r="AA177" s="82">
        <v>0</v>
      </c>
      <c r="AB177" s="82">
        <v>0</v>
      </c>
      <c r="AC177" s="82">
        <v>0</v>
      </c>
      <c r="AD177" s="82">
        <v>0</v>
      </c>
      <c r="AE177" s="82">
        <v>0</v>
      </c>
      <c r="AF177" s="82">
        <v>0</v>
      </c>
      <c r="AG177" s="82">
        <v>0</v>
      </c>
      <c r="AI177" s="319"/>
    </row>
    <row r="178" spans="1:61" ht="19.5" hidden="1" customHeight="1" outlineLevel="1" x14ac:dyDescent="0.2">
      <c r="A178" s="249"/>
      <c r="B178" s="140"/>
      <c r="C178" s="141" t="s">
        <v>22</v>
      </c>
      <c r="D178" s="8"/>
      <c r="E178" s="60"/>
      <c r="F178" s="60">
        <v>0</v>
      </c>
      <c r="G178" s="60">
        <v>0</v>
      </c>
      <c r="H178" s="60">
        <v>0</v>
      </c>
      <c r="I178" s="60">
        <v>0</v>
      </c>
      <c r="J178" s="60">
        <v>0</v>
      </c>
      <c r="K178" s="60">
        <v>0</v>
      </c>
      <c r="L178" s="60">
        <v>0</v>
      </c>
      <c r="M178" s="60">
        <v>0</v>
      </c>
      <c r="N178" s="60">
        <v>0</v>
      </c>
      <c r="O178" s="60">
        <v>0</v>
      </c>
      <c r="P178" s="60">
        <v>0</v>
      </c>
      <c r="Q178" s="60">
        <v>0</v>
      </c>
      <c r="S178" s="107"/>
      <c r="T178" s="108" t="s">
        <v>17</v>
      </c>
      <c r="U178" s="84"/>
      <c r="V178" s="84"/>
      <c r="W178" s="84">
        <v>0</v>
      </c>
      <c r="X178" s="84">
        <v>0</v>
      </c>
      <c r="Y178" s="84">
        <v>0</v>
      </c>
      <c r="Z178" s="84">
        <v>0</v>
      </c>
      <c r="AA178" s="84">
        <v>0</v>
      </c>
      <c r="AB178" s="84">
        <v>0</v>
      </c>
      <c r="AC178" s="84">
        <v>0</v>
      </c>
      <c r="AD178" s="84">
        <v>0</v>
      </c>
      <c r="AE178" s="84">
        <v>0</v>
      </c>
      <c r="AF178" s="84">
        <v>0</v>
      </c>
      <c r="AG178" s="84">
        <v>0</v>
      </c>
      <c r="AI178" s="319"/>
    </row>
    <row r="179" spans="1:61" ht="19.5" hidden="1" customHeight="1" outlineLevel="1" x14ac:dyDescent="0.2">
      <c r="A179" s="249"/>
      <c r="B179" s="140"/>
      <c r="C179" s="141" t="s">
        <v>46</v>
      </c>
      <c r="D179" s="8"/>
      <c r="E179" s="11"/>
      <c r="F179" s="11"/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1">
        <v>0</v>
      </c>
      <c r="N179" s="11">
        <v>0</v>
      </c>
      <c r="O179" s="11">
        <v>0</v>
      </c>
      <c r="P179" s="11">
        <v>0</v>
      </c>
      <c r="Q179" s="11">
        <v>0</v>
      </c>
      <c r="R179" s="47"/>
      <c r="S179" s="153" t="s">
        <v>43</v>
      </c>
      <c r="T179" s="10"/>
      <c r="U179" s="62"/>
      <c r="V179" s="62"/>
      <c r="W179" s="62">
        <v>0</v>
      </c>
      <c r="X179" s="62">
        <v>0</v>
      </c>
      <c r="Y179" s="62">
        <v>0</v>
      </c>
      <c r="Z179" s="62">
        <v>0</v>
      </c>
      <c r="AA179" s="62">
        <v>0</v>
      </c>
      <c r="AB179" s="62">
        <v>0</v>
      </c>
      <c r="AC179" s="62">
        <v>0</v>
      </c>
      <c r="AD179" s="62">
        <v>0</v>
      </c>
      <c r="AE179" s="62">
        <v>0</v>
      </c>
      <c r="AF179" s="62">
        <v>0</v>
      </c>
      <c r="AG179" s="62">
        <v>0</v>
      </c>
      <c r="AI179" s="319"/>
    </row>
    <row r="180" spans="1:61" ht="19.5" hidden="1" customHeight="1" outlineLevel="1" x14ac:dyDescent="0.2">
      <c r="B180" s="140"/>
      <c r="C180" s="141" t="s">
        <v>52</v>
      </c>
      <c r="D180" s="8"/>
      <c r="E180" s="60"/>
      <c r="F180" s="60">
        <v>0</v>
      </c>
      <c r="G180" s="60">
        <v>0</v>
      </c>
      <c r="H180" s="60">
        <v>0</v>
      </c>
      <c r="I180" s="60">
        <v>0</v>
      </c>
      <c r="J180" s="60">
        <v>0</v>
      </c>
      <c r="K180" s="60">
        <v>0</v>
      </c>
      <c r="L180" s="60">
        <v>0</v>
      </c>
      <c r="M180" s="60">
        <v>0</v>
      </c>
      <c r="N180" s="60">
        <v>0</v>
      </c>
      <c r="O180" s="60">
        <v>0</v>
      </c>
      <c r="P180" s="60">
        <v>0</v>
      </c>
      <c r="Q180" s="60">
        <v>0</v>
      </c>
      <c r="R180" s="29"/>
      <c r="S180" s="57" t="s">
        <v>38</v>
      </c>
      <c r="T180" s="28"/>
      <c r="U180" s="62"/>
      <c r="V180" s="62"/>
      <c r="W180" s="62">
        <v>0</v>
      </c>
      <c r="X180" s="62">
        <v>0</v>
      </c>
      <c r="Y180" s="62">
        <v>0</v>
      </c>
      <c r="Z180" s="62">
        <v>0</v>
      </c>
      <c r="AA180" s="62">
        <v>0</v>
      </c>
      <c r="AB180" s="62">
        <v>0</v>
      </c>
      <c r="AC180" s="62">
        <v>0</v>
      </c>
      <c r="AD180" s="62">
        <v>0</v>
      </c>
      <c r="AE180" s="62">
        <v>0</v>
      </c>
      <c r="AF180" s="62">
        <v>0</v>
      </c>
      <c r="AG180" s="62">
        <v>0</v>
      </c>
      <c r="AI180" s="319"/>
    </row>
    <row r="181" spans="1:61" ht="19.5" hidden="1" customHeight="1" outlineLevel="1" x14ac:dyDescent="0.2">
      <c r="B181" s="109"/>
      <c r="C181" s="37" t="s">
        <v>149</v>
      </c>
      <c r="D181" s="37"/>
      <c r="E181" s="61"/>
      <c r="F181" s="61"/>
      <c r="G181" s="61">
        <v>0</v>
      </c>
      <c r="H181" s="61">
        <v>0</v>
      </c>
      <c r="I181" s="61">
        <v>0</v>
      </c>
      <c r="J181" s="61">
        <v>0</v>
      </c>
      <c r="K181" s="61">
        <v>0</v>
      </c>
      <c r="L181" s="61">
        <v>0</v>
      </c>
      <c r="M181" s="61">
        <v>0</v>
      </c>
      <c r="N181" s="61">
        <v>0</v>
      </c>
      <c r="O181" s="61">
        <v>0</v>
      </c>
      <c r="P181" s="61">
        <v>0</v>
      </c>
      <c r="Q181" s="61">
        <v>0</v>
      </c>
      <c r="R181" s="29"/>
      <c r="S181" s="154" t="s">
        <v>149</v>
      </c>
      <c r="T181" s="138"/>
      <c r="U181" s="93"/>
      <c r="V181" s="93"/>
      <c r="W181" s="93">
        <v>0</v>
      </c>
      <c r="X181" s="93">
        <v>0</v>
      </c>
      <c r="Y181" s="93">
        <v>0</v>
      </c>
      <c r="Z181" s="93">
        <v>0</v>
      </c>
      <c r="AA181" s="93">
        <v>0</v>
      </c>
      <c r="AB181" s="93">
        <v>0</v>
      </c>
      <c r="AC181" s="93">
        <v>0</v>
      </c>
      <c r="AD181" s="93">
        <v>0</v>
      </c>
      <c r="AE181" s="93">
        <v>0</v>
      </c>
      <c r="AF181" s="93">
        <v>0</v>
      </c>
      <c r="AG181" s="93">
        <v>0</v>
      </c>
      <c r="AI181" s="319"/>
    </row>
    <row r="182" spans="1:61" s="3" customFormat="1" ht="19.5" hidden="1" customHeight="1" outlineLevel="1" x14ac:dyDescent="0.2">
      <c r="B182" s="155" t="s">
        <v>14</v>
      </c>
      <c r="C182" s="141"/>
      <c r="D182" s="8"/>
      <c r="E182" s="11">
        <f t="shared" ref="E182" si="442">SUM(E176:E181)+E169</f>
        <v>0</v>
      </c>
      <c r="F182" s="11">
        <f t="shared" ref="F182" si="443">SUM(F176:F181)+F169</f>
        <v>0</v>
      </c>
      <c r="G182" s="11">
        <f t="shared" ref="G182:I182" si="444">SUM(G176:G181)+G169</f>
        <v>0</v>
      </c>
      <c r="H182" s="11">
        <f t="shared" si="444"/>
        <v>0</v>
      </c>
      <c r="I182" s="11">
        <f t="shared" si="444"/>
        <v>0</v>
      </c>
      <c r="J182" s="11">
        <f t="shared" ref="J182:K182" si="445">SUM(J176:J181)+J169</f>
        <v>0</v>
      </c>
      <c r="K182" s="11">
        <f t="shared" si="445"/>
        <v>0</v>
      </c>
      <c r="L182" s="11">
        <f t="shared" ref="L182:M182" si="446">SUM(L176:L181)+L169</f>
        <v>0</v>
      </c>
      <c r="M182" s="11">
        <f t="shared" si="446"/>
        <v>0</v>
      </c>
      <c r="N182" s="11">
        <f t="shared" ref="N182:O182" si="447">SUM(N176:N181)+N169</f>
        <v>0</v>
      </c>
      <c r="O182" s="11">
        <f t="shared" si="447"/>
        <v>0</v>
      </c>
      <c r="P182" s="11">
        <f t="shared" ref="P182:Q182" si="448">SUM(P176:P181)+P169</f>
        <v>0</v>
      </c>
      <c r="Q182" s="11">
        <f t="shared" si="448"/>
        <v>0</v>
      </c>
      <c r="R182" s="69"/>
      <c r="S182" s="156" t="s">
        <v>18</v>
      </c>
      <c r="T182" s="157"/>
      <c r="U182" s="62">
        <f t="shared" ref="U182:V182" si="449">+U180+U175+U169+U179+U181</f>
        <v>0</v>
      </c>
      <c r="V182" s="62">
        <f t="shared" si="449"/>
        <v>0</v>
      </c>
      <c r="W182" s="62">
        <f>+W180+W175+W169+W179+W181</f>
        <v>0</v>
      </c>
      <c r="X182" s="62">
        <f t="shared" ref="X182:Y182" si="450">+X180+X175+X169+X179+X181</f>
        <v>0</v>
      </c>
      <c r="Y182" s="62">
        <f t="shared" si="450"/>
        <v>0</v>
      </c>
      <c r="Z182" s="62">
        <f t="shared" ref="Z182:AA182" si="451">+Z180+Z175+Z169+Z179+Z181</f>
        <v>0</v>
      </c>
      <c r="AA182" s="62">
        <f t="shared" si="451"/>
        <v>0</v>
      </c>
      <c r="AB182" s="62">
        <f t="shared" ref="AB182:AC182" si="452">+AB180+AB175+AB169+AB179+AB181</f>
        <v>0</v>
      </c>
      <c r="AC182" s="62">
        <f t="shared" si="452"/>
        <v>0</v>
      </c>
      <c r="AD182" s="62">
        <f t="shared" ref="AD182:AE182" si="453">+AD180+AD175+AD169+AD179+AD181</f>
        <v>0</v>
      </c>
      <c r="AE182" s="62">
        <f t="shared" si="453"/>
        <v>0</v>
      </c>
      <c r="AF182" s="62">
        <f t="shared" ref="AF182:AG182" si="454">+AF180+AF175+AF169+AF179+AF181</f>
        <v>0</v>
      </c>
      <c r="AG182" s="62">
        <f t="shared" si="454"/>
        <v>0</v>
      </c>
      <c r="AH182" s="14"/>
      <c r="AI182" s="321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  <c r="BA182" s="14"/>
      <c r="BB182" s="14"/>
      <c r="BC182" s="14"/>
      <c r="BD182" s="14"/>
      <c r="BE182" s="14"/>
      <c r="BF182" s="14"/>
      <c r="BG182" s="14"/>
      <c r="BH182" s="14"/>
      <c r="BI182" s="14"/>
    </row>
    <row r="183" spans="1:61" ht="21" hidden="1" customHeight="1" outlineLevel="1" x14ac:dyDescent="0.2">
      <c r="A183" s="249"/>
      <c r="B183" s="112" t="s">
        <v>39</v>
      </c>
      <c r="C183" s="64" t="s">
        <v>40</v>
      </c>
      <c r="D183" s="64"/>
      <c r="E183" s="64"/>
      <c r="F183" s="64"/>
      <c r="G183" s="64"/>
      <c r="H183" s="64"/>
      <c r="I183" s="64"/>
      <c r="J183" s="64"/>
      <c r="K183" s="64"/>
      <c r="L183" s="64"/>
      <c r="M183" s="64"/>
      <c r="N183" s="64"/>
      <c r="O183" s="64"/>
      <c r="P183" s="64"/>
      <c r="Q183" s="64"/>
      <c r="R183" s="50"/>
      <c r="S183" s="6"/>
      <c r="T183" s="64"/>
      <c r="U183" s="87"/>
      <c r="V183" s="87"/>
      <c r="W183" s="87"/>
      <c r="X183" s="87"/>
      <c r="Y183" s="87"/>
      <c r="Z183" s="87"/>
      <c r="AA183" s="87"/>
      <c r="AB183" s="87"/>
      <c r="AC183" s="87"/>
      <c r="AD183" s="87"/>
      <c r="AE183" s="87"/>
      <c r="AF183" s="87"/>
      <c r="AG183" s="87"/>
      <c r="AH183" s="3"/>
      <c r="AI183" s="319"/>
    </row>
    <row r="184" spans="1:61" ht="28.5" hidden="1" customHeight="1" outlineLevel="1" x14ac:dyDescent="0.2">
      <c r="A184" s="249"/>
      <c r="B184" s="42" t="s">
        <v>0</v>
      </c>
      <c r="C184" s="63"/>
      <c r="D184" s="63"/>
      <c r="E184" s="1" t="str">
        <f t="shared" ref="E184:Q184" si="455">+E$6</f>
        <v>Eredeti előirányzat
2024. év</v>
      </c>
      <c r="F184" s="1" t="str">
        <f t="shared" si="455"/>
        <v>1 Módosítás</v>
      </c>
      <c r="G184" s="1" t="str">
        <f t="shared" si="455"/>
        <v>Módosított előirányzat 1
2024. év</v>
      </c>
      <c r="H184" s="1" t="str">
        <f t="shared" si="455"/>
        <v>2 Módosítás</v>
      </c>
      <c r="I184" s="1" t="str">
        <f t="shared" si="455"/>
        <v>Módosított előirányzat</v>
      </c>
      <c r="J184" s="1" t="str">
        <f t="shared" si="455"/>
        <v>3 Módosítás</v>
      </c>
      <c r="K184" s="1" t="str">
        <f t="shared" si="455"/>
        <v>Módosított előirányzat</v>
      </c>
      <c r="L184" s="1" t="str">
        <f t="shared" si="455"/>
        <v>4 Módosítás</v>
      </c>
      <c r="M184" s="1" t="str">
        <f t="shared" si="455"/>
        <v>4. Módosított előirányzat</v>
      </c>
      <c r="N184" s="1" t="str">
        <f t="shared" si="455"/>
        <v>5 Módosítás</v>
      </c>
      <c r="O184" s="1" t="str">
        <f t="shared" si="455"/>
        <v>Módosított előirányzat 5.</v>
      </c>
      <c r="P184" s="1" t="str">
        <f t="shared" si="455"/>
        <v>6 Módosítás</v>
      </c>
      <c r="Q184" s="1" t="str">
        <f t="shared" si="455"/>
        <v>Módosított előirányzat</v>
      </c>
      <c r="R184" s="113"/>
      <c r="S184" s="88" t="s">
        <v>1</v>
      </c>
      <c r="T184" s="58"/>
      <c r="U184" s="36" t="str">
        <f t="shared" ref="U184:AG184" si="456">+U$6</f>
        <v>Eredeti előirányzat
2024. év</v>
      </c>
      <c r="V184" s="36" t="str">
        <f t="shared" si="456"/>
        <v>1 Módosítás</v>
      </c>
      <c r="W184" s="36" t="str">
        <f t="shared" si="456"/>
        <v>Módosított előirányzat 1
2024. év</v>
      </c>
      <c r="X184" s="36" t="str">
        <f t="shared" si="456"/>
        <v>2 Módosítás</v>
      </c>
      <c r="Y184" s="36" t="str">
        <f t="shared" si="456"/>
        <v>Módosított előirányzat</v>
      </c>
      <c r="Z184" s="36" t="str">
        <f t="shared" si="456"/>
        <v>3 Módosítás</v>
      </c>
      <c r="AA184" s="36" t="str">
        <f t="shared" si="456"/>
        <v>Módosított előirányzat</v>
      </c>
      <c r="AB184" s="36" t="str">
        <f t="shared" si="456"/>
        <v>4 Módosítás</v>
      </c>
      <c r="AC184" s="36" t="str">
        <f t="shared" si="456"/>
        <v>4. Módosított előirányzat</v>
      </c>
      <c r="AD184" s="36" t="str">
        <f t="shared" si="456"/>
        <v>5 Módosítás</v>
      </c>
      <c r="AE184" s="36" t="str">
        <f t="shared" si="456"/>
        <v>Módosított előirányzat 5</v>
      </c>
      <c r="AF184" s="36" t="str">
        <f t="shared" si="456"/>
        <v>6 Módosítás</v>
      </c>
      <c r="AG184" s="36" t="str">
        <f t="shared" si="456"/>
        <v>Módosított előirányzat</v>
      </c>
      <c r="AI184" s="319"/>
    </row>
    <row r="185" spans="1:61" ht="21" hidden="1" customHeight="1" outlineLevel="1" x14ac:dyDescent="0.2">
      <c r="A185" s="249"/>
      <c r="B185" s="38"/>
      <c r="C185" s="63" t="s">
        <v>2</v>
      </c>
      <c r="D185" s="73"/>
      <c r="E185" s="4">
        <f t="shared" ref="E185:I185" si="457">+E186+E187+E188+E189</f>
        <v>0</v>
      </c>
      <c r="F185" s="4">
        <f t="shared" si="457"/>
        <v>0</v>
      </c>
      <c r="G185" s="4">
        <f t="shared" si="457"/>
        <v>0</v>
      </c>
      <c r="H185" s="4">
        <f t="shared" si="457"/>
        <v>0</v>
      </c>
      <c r="I185" s="4">
        <f t="shared" si="457"/>
        <v>0</v>
      </c>
      <c r="J185" s="4">
        <f t="shared" ref="J185:K185" si="458">+J186+J187+J188+J189</f>
        <v>0</v>
      </c>
      <c r="K185" s="4">
        <f t="shared" si="458"/>
        <v>0</v>
      </c>
      <c r="L185" s="4">
        <f t="shared" ref="L185:M185" si="459">+L186+L187+L188+L189</f>
        <v>0</v>
      </c>
      <c r="M185" s="4">
        <f t="shared" si="459"/>
        <v>0</v>
      </c>
      <c r="N185" s="4">
        <f t="shared" ref="N185:O185" si="460">+N186+N187+N188+N189</f>
        <v>0</v>
      </c>
      <c r="O185" s="4">
        <f t="shared" si="460"/>
        <v>0</v>
      </c>
      <c r="P185" s="4">
        <f t="shared" ref="P185:Q185" si="461">+P186+P187+P188+P189</f>
        <v>0</v>
      </c>
      <c r="Q185" s="4">
        <f t="shared" si="461"/>
        <v>0</v>
      </c>
      <c r="R185" s="46"/>
      <c r="S185" s="74" t="s">
        <v>3</v>
      </c>
      <c r="T185" s="75"/>
      <c r="U185" s="76">
        <f t="shared" ref="U185:Y185" si="462">SUM(U186:U190)</f>
        <v>0</v>
      </c>
      <c r="V185" s="76">
        <f t="shared" si="462"/>
        <v>0</v>
      </c>
      <c r="W185" s="76">
        <f t="shared" si="462"/>
        <v>0</v>
      </c>
      <c r="X185" s="76">
        <f t="shared" si="462"/>
        <v>0</v>
      </c>
      <c r="Y185" s="76">
        <f t="shared" si="462"/>
        <v>0</v>
      </c>
      <c r="Z185" s="76">
        <f t="shared" ref="Z185:AA185" si="463">SUM(Z186:Z190)</f>
        <v>0</v>
      </c>
      <c r="AA185" s="76">
        <f t="shared" si="463"/>
        <v>0</v>
      </c>
      <c r="AB185" s="76">
        <f t="shared" ref="AB185:AC185" si="464">SUM(AB186:AB190)</f>
        <v>0</v>
      </c>
      <c r="AC185" s="76">
        <f t="shared" si="464"/>
        <v>0</v>
      </c>
      <c r="AD185" s="76">
        <f t="shared" ref="AD185:AE185" si="465">SUM(AD186:AD190)</f>
        <v>0</v>
      </c>
      <c r="AE185" s="76">
        <f t="shared" si="465"/>
        <v>0</v>
      </c>
      <c r="AF185" s="76">
        <f t="shared" ref="AF185:AG185" si="466">SUM(AF186:AF190)</f>
        <v>0</v>
      </c>
      <c r="AG185" s="76">
        <f t="shared" si="466"/>
        <v>0</v>
      </c>
      <c r="AI185" s="319"/>
    </row>
    <row r="186" spans="1:61" ht="21" hidden="1" customHeight="1" outlineLevel="1" x14ac:dyDescent="0.2">
      <c r="A186" s="249"/>
      <c r="B186" s="89"/>
      <c r="C186" s="77" t="s">
        <v>4</v>
      </c>
      <c r="D186" s="77"/>
      <c r="E186" s="78"/>
      <c r="F186" s="78"/>
      <c r="G186" s="78"/>
      <c r="H186" s="78"/>
      <c r="I186" s="78"/>
      <c r="J186" s="78"/>
      <c r="K186" s="78"/>
      <c r="L186" s="78"/>
      <c r="M186" s="78"/>
      <c r="N186" s="78"/>
      <c r="O186" s="78"/>
      <c r="P186" s="78"/>
      <c r="Q186" s="78"/>
      <c r="R186" s="47"/>
      <c r="S186" s="79"/>
      <c r="T186" s="80" t="s">
        <v>6</v>
      </c>
      <c r="U186" s="81"/>
      <c r="V186" s="81"/>
      <c r="W186" s="81"/>
      <c r="X186" s="81"/>
      <c r="Y186" s="81"/>
      <c r="Z186" s="81"/>
      <c r="AA186" s="81"/>
      <c r="AB186" s="81"/>
      <c r="AC186" s="81"/>
      <c r="AD186" s="81"/>
      <c r="AE186" s="81"/>
      <c r="AF186" s="81"/>
      <c r="AG186" s="81"/>
      <c r="AI186" s="319"/>
    </row>
    <row r="187" spans="1:61" ht="21" hidden="1" customHeight="1" outlineLevel="1" x14ac:dyDescent="0.2">
      <c r="B187" s="39"/>
      <c r="C187" s="17" t="s">
        <v>5</v>
      </c>
      <c r="D187" s="18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47"/>
      <c r="S187" s="55"/>
      <c r="T187" s="19" t="s">
        <v>8</v>
      </c>
      <c r="U187" s="82"/>
      <c r="V187" s="82"/>
      <c r="W187" s="82"/>
      <c r="X187" s="82"/>
      <c r="Y187" s="82"/>
      <c r="Z187" s="82"/>
      <c r="AA187" s="82"/>
      <c r="AB187" s="82"/>
      <c r="AC187" s="82"/>
      <c r="AD187" s="82"/>
      <c r="AE187" s="82"/>
      <c r="AF187" s="82"/>
      <c r="AG187" s="82"/>
      <c r="AI187" s="319"/>
    </row>
    <row r="188" spans="1:61" s="3" customFormat="1" ht="21" hidden="1" customHeight="1" outlineLevel="1" collapsed="1" x14ac:dyDescent="0.2">
      <c r="B188" s="39"/>
      <c r="C188" s="17" t="s">
        <v>7</v>
      </c>
      <c r="D188" s="18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47"/>
      <c r="S188" s="55"/>
      <c r="T188" s="20" t="s">
        <v>9</v>
      </c>
      <c r="U188" s="82"/>
      <c r="V188" s="82"/>
      <c r="W188" s="82"/>
      <c r="X188" s="82"/>
      <c r="Y188" s="82"/>
      <c r="Z188" s="82"/>
      <c r="AA188" s="82"/>
      <c r="AB188" s="82"/>
      <c r="AC188" s="82"/>
      <c r="AD188" s="82"/>
      <c r="AE188" s="82"/>
      <c r="AF188" s="82"/>
      <c r="AG188" s="82"/>
      <c r="AH188" s="14"/>
      <c r="AI188" s="321"/>
    </row>
    <row r="189" spans="1:61" ht="21" hidden="1" customHeight="1" outlineLevel="1" x14ac:dyDescent="0.2">
      <c r="B189" s="39"/>
      <c r="C189" s="17" t="s">
        <v>21</v>
      </c>
      <c r="D189" s="18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47"/>
      <c r="S189" s="55"/>
      <c r="T189" s="20" t="s">
        <v>11</v>
      </c>
      <c r="U189" s="82"/>
      <c r="V189" s="82"/>
      <c r="W189" s="82"/>
      <c r="X189" s="82"/>
      <c r="Y189" s="82"/>
      <c r="Z189" s="82"/>
      <c r="AA189" s="82"/>
      <c r="AB189" s="82"/>
      <c r="AC189" s="82"/>
      <c r="AD189" s="82"/>
      <c r="AE189" s="82"/>
      <c r="AF189" s="82"/>
      <c r="AG189" s="82"/>
      <c r="AI189" s="319"/>
    </row>
    <row r="190" spans="1:61" ht="21" hidden="1" customHeight="1" outlineLevel="1" x14ac:dyDescent="0.2">
      <c r="B190" s="40"/>
      <c r="C190" s="21"/>
      <c r="D190" s="21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114"/>
      <c r="S190" s="56"/>
      <c r="T190" s="23" t="s">
        <v>12</v>
      </c>
      <c r="U190" s="83"/>
      <c r="V190" s="83"/>
      <c r="W190" s="83"/>
      <c r="X190" s="83"/>
      <c r="Y190" s="83"/>
      <c r="Z190" s="83"/>
      <c r="AA190" s="83"/>
      <c r="AB190" s="83"/>
      <c r="AC190" s="83"/>
      <c r="AD190" s="83"/>
      <c r="AE190" s="83"/>
      <c r="AF190" s="83"/>
      <c r="AG190" s="83"/>
      <c r="AI190" s="319"/>
    </row>
    <row r="191" spans="1:61" ht="21" hidden="1" customHeight="1" outlineLevel="1" x14ac:dyDescent="0.2">
      <c r="B191" s="38"/>
      <c r="C191" s="63" t="s">
        <v>10</v>
      </c>
      <c r="D191" s="8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29"/>
      <c r="S191" s="74" t="s">
        <v>13</v>
      </c>
      <c r="T191" s="75"/>
      <c r="U191" s="90">
        <f t="shared" ref="U191:Y191" si="467">SUM(U192:U194)</f>
        <v>0</v>
      </c>
      <c r="V191" s="90">
        <f t="shared" si="467"/>
        <v>0</v>
      </c>
      <c r="W191" s="90">
        <f t="shared" si="467"/>
        <v>0</v>
      </c>
      <c r="X191" s="90">
        <f t="shared" si="467"/>
        <v>0</v>
      </c>
      <c r="Y191" s="90">
        <f t="shared" si="467"/>
        <v>0</v>
      </c>
      <c r="Z191" s="90">
        <f t="shared" ref="Z191:AA191" si="468">SUM(Z192:Z194)</f>
        <v>0</v>
      </c>
      <c r="AA191" s="90">
        <f t="shared" si="468"/>
        <v>0</v>
      </c>
      <c r="AB191" s="90">
        <f t="shared" ref="AB191:AC191" si="469">SUM(AB192:AB194)</f>
        <v>0</v>
      </c>
      <c r="AC191" s="90">
        <f t="shared" si="469"/>
        <v>0</v>
      </c>
      <c r="AD191" s="90">
        <f t="shared" ref="AD191:AE191" si="470">SUM(AD192:AD194)</f>
        <v>0</v>
      </c>
      <c r="AE191" s="90">
        <f t="shared" si="470"/>
        <v>0</v>
      </c>
      <c r="AF191" s="90">
        <f t="shared" ref="AF191:AG191" si="471">SUM(AF192:AF194)</f>
        <v>0</v>
      </c>
      <c r="AG191" s="90">
        <f t="shared" si="471"/>
        <v>0</v>
      </c>
      <c r="AI191" s="319"/>
    </row>
    <row r="192" spans="1:61" ht="21" hidden="1" customHeight="1" outlineLevel="1" x14ac:dyDescent="0.2">
      <c r="A192" s="249"/>
      <c r="B192" s="38"/>
      <c r="C192" s="63" t="s">
        <v>23</v>
      </c>
      <c r="D192" s="8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46"/>
      <c r="S192" s="79"/>
      <c r="T192" s="80" t="s">
        <v>15</v>
      </c>
      <c r="U192" s="81"/>
      <c r="V192" s="81"/>
      <c r="W192" s="81"/>
      <c r="X192" s="81"/>
      <c r="Y192" s="81"/>
      <c r="Z192" s="81"/>
      <c r="AA192" s="81"/>
      <c r="AB192" s="81"/>
      <c r="AC192" s="81"/>
      <c r="AD192" s="81"/>
      <c r="AE192" s="81"/>
      <c r="AF192" s="81"/>
      <c r="AG192" s="81"/>
      <c r="AI192" s="319"/>
    </row>
    <row r="193" spans="1:35" ht="21" hidden="1" customHeight="1" outlineLevel="1" x14ac:dyDescent="0.2">
      <c r="A193" s="249"/>
      <c r="B193" s="38"/>
      <c r="C193" s="63" t="s">
        <v>22</v>
      </c>
      <c r="D193" s="8"/>
      <c r="E193" s="110"/>
      <c r="F193" s="110"/>
      <c r="G193" s="110"/>
      <c r="H193" s="110"/>
      <c r="I193" s="110"/>
      <c r="J193" s="110"/>
      <c r="K193" s="110"/>
      <c r="L193" s="110"/>
      <c r="M193" s="110"/>
      <c r="N193" s="110"/>
      <c r="O193" s="110"/>
      <c r="P193" s="110"/>
      <c r="Q193" s="110"/>
      <c r="R193" s="47"/>
      <c r="S193" s="55"/>
      <c r="T193" s="20" t="s">
        <v>16</v>
      </c>
      <c r="U193" s="82"/>
      <c r="V193" s="82"/>
      <c r="W193" s="82"/>
      <c r="X193" s="82"/>
      <c r="Y193" s="82"/>
      <c r="Z193" s="82"/>
      <c r="AA193" s="82"/>
      <c r="AB193" s="82"/>
      <c r="AC193" s="82"/>
      <c r="AD193" s="82"/>
      <c r="AE193" s="82"/>
      <c r="AF193" s="82"/>
      <c r="AG193" s="82"/>
      <c r="AI193" s="319"/>
    </row>
    <row r="194" spans="1:35" ht="21" hidden="1" customHeight="1" outlineLevel="1" x14ac:dyDescent="0.2">
      <c r="A194" s="249"/>
      <c r="B194" s="38"/>
      <c r="C194" s="63"/>
      <c r="D194" s="8"/>
      <c r="E194" s="111"/>
      <c r="F194" s="111"/>
      <c r="G194" s="111"/>
      <c r="H194" s="111"/>
      <c r="I194" s="111"/>
      <c r="J194" s="111"/>
      <c r="K194" s="111"/>
      <c r="L194" s="111"/>
      <c r="M194" s="111"/>
      <c r="N194" s="111"/>
      <c r="O194" s="111"/>
      <c r="P194" s="111"/>
      <c r="Q194" s="111"/>
      <c r="R194" s="47"/>
      <c r="S194" s="55"/>
      <c r="T194" s="20" t="s">
        <v>17</v>
      </c>
      <c r="U194" s="84"/>
      <c r="V194" s="84"/>
      <c r="W194" s="84"/>
      <c r="X194" s="84"/>
      <c r="Y194" s="84"/>
      <c r="Z194" s="84"/>
      <c r="AA194" s="84"/>
      <c r="AB194" s="84"/>
      <c r="AC194" s="84"/>
      <c r="AD194" s="84"/>
      <c r="AE194" s="84"/>
      <c r="AF194" s="84"/>
      <c r="AG194" s="84"/>
      <c r="AI194" s="319"/>
    </row>
    <row r="195" spans="1:35" ht="21" hidden="1" customHeight="1" outlineLevel="1" x14ac:dyDescent="0.2">
      <c r="A195" s="249"/>
      <c r="B195" s="41"/>
      <c r="C195" s="37"/>
      <c r="D195" s="27"/>
      <c r="E195" s="115"/>
      <c r="F195" s="115"/>
      <c r="G195" s="115"/>
      <c r="H195" s="115"/>
      <c r="I195" s="115"/>
      <c r="J195" s="115"/>
      <c r="K195" s="115"/>
      <c r="L195" s="115"/>
      <c r="M195" s="115"/>
      <c r="N195" s="115"/>
      <c r="O195" s="115"/>
      <c r="P195" s="115"/>
      <c r="Q195" s="115"/>
      <c r="R195" s="29"/>
      <c r="S195" s="74" t="s">
        <v>38</v>
      </c>
      <c r="T195" s="75"/>
      <c r="U195" s="62"/>
      <c r="V195" s="62"/>
      <c r="W195" s="62"/>
      <c r="X195" s="62"/>
      <c r="Y195" s="62"/>
      <c r="Z195" s="62"/>
      <c r="AA195" s="62"/>
      <c r="AB195" s="62"/>
      <c r="AC195" s="62"/>
      <c r="AD195" s="62"/>
      <c r="AE195" s="62"/>
      <c r="AF195" s="62"/>
      <c r="AG195" s="62"/>
      <c r="AI195" s="319"/>
    </row>
    <row r="196" spans="1:35" ht="21" hidden="1" customHeight="1" outlineLevel="1" x14ac:dyDescent="0.2">
      <c r="A196" s="249"/>
      <c r="B196" s="42" t="s">
        <v>14</v>
      </c>
      <c r="C196" s="63"/>
      <c r="D196" s="8"/>
      <c r="E196" s="62">
        <f t="shared" ref="E196:I196" si="472">+E192+E185+E193+E194+E191+E195</f>
        <v>0</v>
      </c>
      <c r="F196" s="62">
        <f t="shared" si="472"/>
        <v>0</v>
      </c>
      <c r="G196" s="62">
        <f t="shared" si="472"/>
        <v>0</v>
      </c>
      <c r="H196" s="62">
        <f t="shared" si="472"/>
        <v>0</v>
      </c>
      <c r="I196" s="62">
        <f t="shared" si="472"/>
        <v>0</v>
      </c>
      <c r="J196" s="62">
        <f t="shared" ref="J196:K196" si="473">+J192+J185+J193+J194+J191+J195</f>
        <v>0</v>
      </c>
      <c r="K196" s="62">
        <f t="shared" si="473"/>
        <v>0</v>
      </c>
      <c r="L196" s="62">
        <f t="shared" ref="L196:M196" si="474">+L192+L185+L193+L194+L191+L195</f>
        <v>0</v>
      </c>
      <c r="M196" s="62">
        <f t="shared" si="474"/>
        <v>0</v>
      </c>
      <c r="N196" s="62">
        <f t="shared" ref="N196:O196" si="475">+N192+N185+N193+N194+N191+N195</f>
        <v>0</v>
      </c>
      <c r="O196" s="62">
        <f t="shared" si="475"/>
        <v>0</v>
      </c>
      <c r="P196" s="62">
        <f t="shared" ref="P196:Q196" si="476">+P192+P185+P193+P194+P191+P195</f>
        <v>0</v>
      </c>
      <c r="Q196" s="62">
        <f t="shared" si="476"/>
        <v>0</v>
      </c>
      <c r="R196" s="29"/>
      <c r="S196" s="85" t="s">
        <v>18</v>
      </c>
      <c r="T196" s="86"/>
      <c r="U196" s="43">
        <f t="shared" ref="U196:Y196" si="477">+U195+U191+U185</f>
        <v>0</v>
      </c>
      <c r="V196" s="43">
        <f t="shared" si="477"/>
        <v>0</v>
      </c>
      <c r="W196" s="43">
        <f t="shared" si="477"/>
        <v>0</v>
      </c>
      <c r="X196" s="43">
        <f t="shared" si="477"/>
        <v>0</v>
      </c>
      <c r="Y196" s="43">
        <f t="shared" si="477"/>
        <v>0</v>
      </c>
      <c r="Z196" s="43">
        <f t="shared" ref="Z196:AA196" si="478">+Z195+Z191+Z185</f>
        <v>0</v>
      </c>
      <c r="AA196" s="43">
        <f t="shared" si="478"/>
        <v>0</v>
      </c>
      <c r="AB196" s="43">
        <f t="shared" ref="AB196:AC196" si="479">+AB195+AB191+AB185</f>
        <v>0</v>
      </c>
      <c r="AC196" s="43">
        <f t="shared" si="479"/>
        <v>0</v>
      </c>
      <c r="AD196" s="43">
        <f t="shared" ref="AD196:AE196" si="480">+AD195+AD191+AD185</f>
        <v>0</v>
      </c>
      <c r="AE196" s="43">
        <f t="shared" si="480"/>
        <v>0</v>
      </c>
      <c r="AF196" s="43">
        <f t="shared" ref="AF196:AG196" si="481">+AF195+AF191+AF185</f>
        <v>0</v>
      </c>
      <c r="AG196" s="43">
        <f t="shared" si="481"/>
        <v>0</v>
      </c>
      <c r="AI196" s="319"/>
    </row>
    <row r="197" spans="1:35" ht="15.75" hidden="1" customHeight="1" outlineLevel="1" x14ac:dyDescent="0.2">
      <c r="A197" s="249"/>
      <c r="B197" s="112" t="s">
        <v>39</v>
      </c>
      <c r="C197" s="64" t="s">
        <v>40</v>
      </c>
      <c r="D197" s="64"/>
      <c r="E197" s="64"/>
      <c r="F197" s="64"/>
      <c r="G197" s="64"/>
      <c r="H197" s="64"/>
      <c r="I197" s="64"/>
      <c r="J197" s="64"/>
      <c r="K197" s="64"/>
      <c r="L197" s="64"/>
      <c r="M197" s="64"/>
      <c r="N197" s="64"/>
      <c r="O197" s="64"/>
      <c r="P197" s="64"/>
      <c r="Q197" s="64"/>
      <c r="R197" s="50"/>
      <c r="S197" s="6"/>
      <c r="T197" s="64"/>
      <c r="U197" s="87"/>
      <c r="V197" s="87"/>
      <c r="W197" s="87"/>
      <c r="X197" s="87"/>
      <c r="Y197" s="87"/>
      <c r="Z197" s="87"/>
      <c r="AA197" s="87"/>
      <c r="AB197" s="87"/>
      <c r="AC197" s="87"/>
      <c r="AD197" s="87"/>
      <c r="AE197" s="87"/>
      <c r="AF197" s="87"/>
      <c r="AG197" s="87"/>
      <c r="AH197" s="3"/>
      <c r="AI197" s="319"/>
    </row>
    <row r="198" spans="1:35" ht="28.5" hidden="1" customHeight="1" outlineLevel="1" x14ac:dyDescent="0.2">
      <c r="A198" s="249"/>
      <c r="B198" s="42" t="s">
        <v>0</v>
      </c>
      <c r="C198" s="63"/>
      <c r="D198" s="8"/>
      <c r="E198" s="24" t="str">
        <f t="shared" ref="E198:Q198" si="482">+E$6</f>
        <v>Eredeti előirányzat
2024. év</v>
      </c>
      <c r="F198" s="24" t="str">
        <f t="shared" si="482"/>
        <v>1 Módosítás</v>
      </c>
      <c r="G198" s="24" t="str">
        <f t="shared" si="482"/>
        <v>Módosított előirányzat 1
2024. év</v>
      </c>
      <c r="H198" s="24" t="str">
        <f t="shared" si="482"/>
        <v>2 Módosítás</v>
      </c>
      <c r="I198" s="24" t="str">
        <f t="shared" si="482"/>
        <v>Módosított előirányzat</v>
      </c>
      <c r="J198" s="24" t="str">
        <f t="shared" si="482"/>
        <v>3 Módosítás</v>
      </c>
      <c r="K198" s="24" t="str">
        <f t="shared" si="482"/>
        <v>Módosított előirányzat</v>
      </c>
      <c r="L198" s="24" t="str">
        <f t="shared" si="482"/>
        <v>4 Módosítás</v>
      </c>
      <c r="M198" s="24" t="str">
        <f t="shared" si="482"/>
        <v>4. Módosított előirányzat</v>
      </c>
      <c r="N198" s="24" t="str">
        <f t="shared" si="482"/>
        <v>5 Módosítás</v>
      </c>
      <c r="O198" s="24" t="str">
        <f t="shared" si="482"/>
        <v>Módosított előirányzat 5.</v>
      </c>
      <c r="P198" s="24" t="str">
        <f t="shared" si="482"/>
        <v>6 Módosítás</v>
      </c>
      <c r="Q198" s="24" t="str">
        <f t="shared" si="482"/>
        <v>Módosított előirányzat</v>
      </c>
      <c r="R198" s="53"/>
      <c r="S198" s="88" t="s">
        <v>1</v>
      </c>
      <c r="T198" s="58"/>
      <c r="U198" s="36" t="str">
        <f t="shared" ref="U198:AG198" si="483">+U$6</f>
        <v>Eredeti előirányzat
2024. év</v>
      </c>
      <c r="V198" s="36" t="str">
        <f t="shared" si="483"/>
        <v>1 Módosítás</v>
      </c>
      <c r="W198" s="36" t="str">
        <f t="shared" si="483"/>
        <v>Módosított előirányzat 1
2024. év</v>
      </c>
      <c r="X198" s="36" t="str">
        <f t="shared" si="483"/>
        <v>2 Módosítás</v>
      </c>
      <c r="Y198" s="36" t="str">
        <f t="shared" si="483"/>
        <v>Módosított előirányzat</v>
      </c>
      <c r="Z198" s="36" t="str">
        <f t="shared" si="483"/>
        <v>3 Módosítás</v>
      </c>
      <c r="AA198" s="36" t="str">
        <f t="shared" si="483"/>
        <v>Módosított előirányzat</v>
      </c>
      <c r="AB198" s="36" t="str">
        <f t="shared" si="483"/>
        <v>4 Módosítás</v>
      </c>
      <c r="AC198" s="36" t="str">
        <f t="shared" si="483"/>
        <v>4. Módosított előirányzat</v>
      </c>
      <c r="AD198" s="36" t="str">
        <f t="shared" si="483"/>
        <v>5 Módosítás</v>
      </c>
      <c r="AE198" s="36" t="str">
        <f t="shared" si="483"/>
        <v>Módosított előirányzat 5</v>
      </c>
      <c r="AF198" s="36" t="str">
        <f t="shared" si="483"/>
        <v>6 Módosítás</v>
      </c>
      <c r="AG198" s="36" t="str">
        <f t="shared" si="483"/>
        <v>Módosított előirányzat</v>
      </c>
      <c r="AI198" s="319"/>
    </row>
    <row r="199" spans="1:35" ht="20.25" hidden="1" customHeight="1" outlineLevel="1" x14ac:dyDescent="0.2">
      <c r="A199" s="249"/>
      <c r="B199" s="38"/>
      <c r="C199" s="63" t="s">
        <v>2</v>
      </c>
      <c r="D199" s="73"/>
      <c r="E199" s="103">
        <f t="shared" ref="E199:I199" si="484">+E200+E201+E202+E203</f>
        <v>0</v>
      </c>
      <c r="F199" s="103">
        <f t="shared" si="484"/>
        <v>0</v>
      </c>
      <c r="G199" s="103">
        <f t="shared" si="484"/>
        <v>0</v>
      </c>
      <c r="H199" s="103">
        <f t="shared" si="484"/>
        <v>0</v>
      </c>
      <c r="I199" s="103">
        <f t="shared" si="484"/>
        <v>0</v>
      </c>
      <c r="J199" s="103">
        <f t="shared" ref="J199:K199" si="485">+J200+J201+J202+J203</f>
        <v>0</v>
      </c>
      <c r="K199" s="103">
        <f t="shared" si="485"/>
        <v>0</v>
      </c>
      <c r="L199" s="103">
        <f t="shared" ref="L199:M199" si="486">+L200+L201+L202+L203</f>
        <v>0</v>
      </c>
      <c r="M199" s="103">
        <f t="shared" si="486"/>
        <v>0</v>
      </c>
      <c r="N199" s="103">
        <f t="shared" ref="N199:O199" si="487">+N200+N201+N202+N203</f>
        <v>0</v>
      </c>
      <c r="O199" s="103">
        <f t="shared" si="487"/>
        <v>0</v>
      </c>
      <c r="P199" s="103">
        <f t="shared" ref="P199:Q199" si="488">+P200+P201+P202+P203</f>
        <v>0</v>
      </c>
      <c r="Q199" s="103">
        <f t="shared" si="488"/>
        <v>0</v>
      </c>
      <c r="R199" s="46"/>
      <c r="S199" s="74" t="s">
        <v>3</v>
      </c>
      <c r="T199" s="75"/>
      <c r="U199" s="76">
        <f t="shared" ref="U199:Y199" si="489">SUM(U200:U204)</f>
        <v>0</v>
      </c>
      <c r="V199" s="76">
        <f t="shared" si="489"/>
        <v>0</v>
      </c>
      <c r="W199" s="76">
        <f t="shared" si="489"/>
        <v>0</v>
      </c>
      <c r="X199" s="76">
        <f t="shared" si="489"/>
        <v>0</v>
      </c>
      <c r="Y199" s="76">
        <f t="shared" si="489"/>
        <v>0</v>
      </c>
      <c r="Z199" s="76">
        <f t="shared" ref="Z199:AA199" si="490">SUM(Z200:Z204)</f>
        <v>0</v>
      </c>
      <c r="AA199" s="76">
        <f t="shared" si="490"/>
        <v>0</v>
      </c>
      <c r="AB199" s="76">
        <f t="shared" ref="AB199:AC199" si="491">SUM(AB200:AB204)</f>
        <v>0</v>
      </c>
      <c r="AC199" s="76">
        <f t="shared" si="491"/>
        <v>0</v>
      </c>
      <c r="AD199" s="76">
        <f t="shared" ref="AD199:AE199" si="492">SUM(AD200:AD204)</f>
        <v>0</v>
      </c>
      <c r="AE199" s="76">
        <f t="shared" si="492"/>
        <v>0</v>
      </c>
      <c r="AF199" s="76">
        <f t="shared" ref="AF199:AG199" si="493">SUM(AF200:AF204)</f>
        <v>0</v>
      </c>
      <c r="AG199" s="76">
        <f t="shared" si="493"/>
        <v>0</v>
      </c>
      <c r="AI199" s="319"/>
    </row>
    <row r="200" spans="1:35" ht="20.25" hidden="1" customHeight="1" outlineLevel="1" x14ac:dyDescent="0.2">
      <c r="B200" s="89"/>
      <c r="C200" s="77" t="s">
        <v>4</v>
      </c>
      <c r="D200" s="77"/>
      <c r="E200" s="78"/>
      <c r="F200" s="78"/>
      <c r="G200" s="78"/>
      <c r="H200" s="78"/>
      <c r="I200" s="78"/>
      <c r="J200" s="78"/>
      <c r="K200" s="78"/>
      <c r="L200" s="78"/>
      <c r="M200" s="78"/>
      <c r="N200" s="78"/>
      <c r="O200" s="78"/>
      <c r="P200" s="78"/>
      <c r="Q200" s="78"/>
      <c r="R200" s="47"/>
      <c r="S200" s="79"/>
      <c r="T200" s="80" t="s">
        <v>6</v>
      </c>
      <c r="U200" s="81"/>
      <c r="V200" s="81"/>
      <c r="W200" s="81"/>
      <c r="X200" s="81"/>
      <c r="Y200" s="81"/>
      <c r="Z200" s="81"/>
      <c r="AA200" s="81"/>
      <c r="AB200" s="81"/>
      <c r="AC200" s="81"/>
      <c r="AD200" s="81"/>
      <c r="AE200" s="81"/>
      <c r="AF200" s="81"/>
      <c r="AG200" s="81"/>
      <c r="AI200" s="319"/>
    </row>
    <row r="201" spans="1:35" s="3" customFormat="1" ht="20.25" hidden="1" customHeight="1" outlineLevel="1" x14ac:dyDescent="0.2">
      <c r="B201" s="39"/>
      <c r="C201" s="17" t="s">
        <v>5</v>
      </c>
      <c r="D201" s="18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47"/>
      <c r="S201" s="55"/>
      <c r="T201" s="19" t="s">
        <v>8</v>
      </c>
      <c r="U201" s="82"/>
      <c r="V201" s="82"/>
      <c r="W201" s="82"/>
      <c r="X201" s="82"/>
      <c r="Y201" s="82"/>
      <c r="Z201" s="82"/>
      <c r="AA201" s="82"/>
      <c r="AB201" s="82"/>
      <c r="AC201" s="82"/>
      <c r="AD201" s="82"/>
      <c r="AE201" s="82"/>
      <c r="AF201" s="82"/>
      <c r="AG201" s="82"/>
      <c r="AH201" s="14"/>
      <c r="AI201" s="321"/>
    </row>
    <row r="202" spans="1:35" ht="20.25" hidden="1" customHeight="1" outlineLevel="1" x14ac:dyDescent="0.2">
      <c r="B202" s="39"/>
      <c r="C202" s="17" t="s">
        <v>7</v>
      </c>
      <c r="D202" s="18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47"/>
      <c r="S202" s="55"/>
      <c r="T202" s="20" t="s">
        <v>9</v>
      </c>
      <c r="U202" s="82"/>
      <c r="V202" s="82"/>
      <c r="W202" s="82"/>
      <c r="X202" s="82"/>
      <c r="Y202" s="82"/>
      <c r="Z202" s="82"/>
      <c r="AA202" s="82"/>
      <c r="AB202" s="82"/>
      <c r="AC202" s="82"/>
      <c r="AD202" s="82"/>
      <c r="AE202" s="82"/>
      <c r="AF202" s="82"/>
      <c r="AG202" s="82"/>
      <c r="AI202" s="319"/>
    </row>
    <row r="203" spans="1:35" ht="20.25" hidden="1" customHeight="1" outlineLevel="1" x14ac:dyDescent="0.2">
      <c r="B203" s="39"/>
      <c r="C203" s="17" t="s">
        <v>21</v>
      </c>
      <c r="D203" s="18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47"/>
      <c r="S203" s="55"/>
      <c r="T203" s="20" t="s">
        <v>11</v>
      </c>
      <c r="U203" s="82"/>
      <c r="V203" s="82"/>
      <c r="W203" s="82"/>
      <c r="X203" s="82"/>
      <c r="Y203" s="82"/>
      <c r="Z203" s="82"/>
      <c r="AA203" s="82"/>
      <c r="AB203" s="82"/>
      <c r="AC203" s="82"/>
      <c r="AD203" s="82"/>
      <c r="AE203" s="82"/>
      <c r="AF203" s="82"/>
      <c r="AG203" s="82"/>
      <c r="AI203" s="319"/>
    </row>
    <row r="204" spans="1:35" ht="20.25" hidden="1" customHeight="1" outlineLevel="1" x14ac:dyDescent="0.2">
      <c r="B204" s="40"/>
      <c r="C204" s="21"/>
      <c r="D204" s="21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54"/>
      <c r="S204" s="56"/>
      <c r="T204" s="23" t="s">
        <v>12</v>
      </c>
      <c r="U204" s="83"/>
      <c r="V204" s="83"/>
      <c r="W204" s="83"/>
      <c r="X204" s="83"/>
      <c r="Y204" s="83"/>
      <c r="Z204" s="83"/>
      <c r="AA204" s="83"/>
      <c r="AB204" s="83"/>
      <c r="AC204" s="83"/>
      <c r="AD204" s="83"/>
      <c r="AE204" s="83"/>
      <c r="AF204" s="83"/>
      <c r="AG204" s="83"/>
      <c r="AI204" s="319"/>
    </row>
    <row r="205" spans="1:35" ht="20.25" hidden="1" customHeight="1" outlineLevel="1" x14ac:dyDescent="0.2">
      <c r="A205" s="249"/>
      <c r="B205" s="38"/>
      <c r="C205" s="63" t="s">
        <v>10</v>
      </c>
      <c r="D205" s="8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29"/>
      <c r="S205" s="74" t="s">
        <v>13</v>
      </c>
      <c r="T205" s="75"/>
      <c r="U205" s="90">
        <f t="shared" ref="U205:Y205" si="494">SUM(U206:U208)</f>
        <v>0</v>
      </c>
      <c r="V205" s="90">
        <f t="shared" si="494"/>
        <v>0</v>
      </c>
      <c r="W205" s="90">
        <f t="shared" si="494"/>
        <v>0</v>
      </c>
      <c r="X205" s="90">
        <f t="shared" si="494"/>
        <v>0</v>
      </c>
      <c r="Y205" s="90">
        <f t="shared" si="494"/>
        <v>0</v>
      </c>
      <c r="Z205" s="90">
        <f t="shared" ref="Z205:AA205" si="495">SUM(Z206:Z208)</f>
        <v>0</v>
      </c>
      <c r="AA205" s="90">
        <f t="shared" si="495"/>
        <v>0</v>
      </c>
      <c r="AB205" s="90">
        <f t="shared" ref="AB205:AC205" si="496">SUM(AB206:AB208)</f>
        <v>0</v>
      </c>
      <c r="AC205" s="90">
        <f t="shared" si="496"/>
        <v>0</v>
      </c>
      <c r="AD205" s="90">
        <f t="shared" ref="AD205:AE205" si="497">SUM(AD206:AD208)</f>
        <v>0</v>
      </c>
      <c r="AE205" s="90">
        <f t="shared" si="497"/>
        <v>0</v>
      </c>
      <c r="AF205" s="90">
        <f t="shared" ref="AF205:AG205" si="498">SUM(AF206:AF208)</f>
        <v>0</v>
      </c>
      <c r="AG205" s="90">
        <f t="shared" si="498"/>
        <v>0</v>
      </c>
      <c r="AI205" s="319"/>
    </row>
    <row r="206" spans="1:35" ht="20.25" hidden="1" customHeight="1" outlineLevel="1" x14ac:dyDescent="0.2">
      <c r="A206" s="249"/>
      <c r="B206" s="38"/>
      <c r="C206" s="63" t="s">
        <v>23</v>
      </c>
      <c r="D206" s="8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46"/>
      <c r="S206" s="79"/>
      <c r="T206" s="80" t="s">
        <v>15</v>
      </c>
      <c r="U206" s="81"/>
      <c r="V206" s="81"/>
      <c r="W206" s="81"/>
      <c r="X206" s="81"/>
      <c r="Y206" s="81"/>
      <c r="Z206" s="81"/>
      <c r="AA206" s="81"/>
      <c r="AB206" s="81"/>
      <c r="AC206" s="81"/>
      <c r="AD206" s="81"/>
      <c r="AE206" s="81"/>
      <c r="AF206" s="81"/>
      <c r="AG206" s="81"/>
      <c r="AI206" s="319"/>
    </row>
    <row r="207" spans="1:35" ht="20.25" hidden="1" customHeight="1" outlineLevel="1" x14ac:dyDescent="0.2">
      <c r="A207" s="249"/>
      <c r="B207" s="38"/>
      <c r="C207" s="63" t="s">
        <v>22</v>
      </c>
      <c r="D207" s="8"/>
      <c r="E207" s="110"/>
      <c r="F207" s="110"/>
      <c r="G207" s="110"/>
      <c r="H207" s="110"/>
      <c r="I207" s="110"/>
      <c r="J207" s="110"/>
      <c r="K207" s="110"/>
      <c r="L207" s="110"/>
      <c r="M207" s="110"/>
      <c r="N207" s="110"/>
      <c r="O207" s="110"/>
      <c r="P207" s="110"/>
      <c r="Q207" s="110"/>
      <c r="R207" s="47"/>
      <c r="S207" s="55"/>
      <c r="T207" s="20" t="s">
        <v>16</v>
      </c>
      <c r="U207" s="82"/>
      <c r="V207" s="82"/>
      <c r="W207" s="82"/>
      <c r="X207" s="82"/>
      <c r="Y207" s="82"/>
      <c r="Z207" s="82"/>
      <c r="AA207" s="82"/>
      <c r="AB207" s="82"/>
      <c r="AC207" s="82"/>
      <c r="AD207" s="82"/>
      <c r="AE207" s="82"/>
      <c r="AF207" s="82"/>
      <c r="AG207" s="82"/>
      <c r="AI207" s="319"/>
    </row>
    <row r="208" spans="1:35" ht="20.25" hidden="1" customHeight="1" outlineLevel="1" x14ac:dyDescent="0.2">
      <c r="A208" s="249"/>
      <c r="B208" s="38"/>
      <c r="C208" s="63"/>
      <c r="D208" s="8"/>
      <c r="E208" s="111"/>
      <c r="F208" s="111"/>
      <c r="G208" s="111"/>
      <c r="H208" s="111"/>
      <c r="I208" s="111"/>
      <c r="J208" s="111"/>
      <c r="K208" s="111"/>
      <c r="L208" s="111"/>
      <c r="M208" s="111"/>
      <c r="N208" s="111"/>
      <c r="O208" s="111"/>
      <c r="P208" s="111"/>
      <c r="Q208" s="111"/>
      <c r="R208" s="47"/>
      <c r="S208" s="55"/>
      <c r="T208" s="20" t="s">
        <v>17</v>
      </c>
      <c r="U208" s="84"/>
      <c r="V208" s="84"/>
      <c r="W208" s="84"/>
      <c r="X208" s="84"/>
      <c r="Y208" s="84"/>
      <c r="Z208" s="84"/>
      <c r="AA208" s="84"/>
      <c r="AB208" s="84"/>
      <c r="AC208" s="84"/>
      <c r="AD208" s="84"/>
      <c r="AE208" s="84"/>
      <c r="AF208" s="84"/>
      <c r="AG208" s="84"/>
      <c r="AI208" s="319"/>
    </row>
    <row r="209" spans="1:35" ht="20.25" hidden="1" customHeight="1" outlineLevel="1" x14ac:dyDescent="0.2">
      <c r="A209" s="249"/>
      <c r="B209" s="42" t="s">
        <v>14</v>
      </c>
      <c r="C209" s="63"/>
      <c r="D209" s="8"/>
      <c r="E209" s="115">
        <f t="shared" ref="E209:I209" si="499">+E205+E199+E206+E207</f>
        <v>0</v>
      </c>
      <c r="F209" s="115">
        <f t="shared" si="499"/>
        <v>0</v>
      </c>
      <c r="G209" s="115">
        <f t="shared" si="499"/>
        <v>0</v>
      </c>
      <c r="H209" s="115">
        <f t="shared" si="499"/>
        <v>0</v>
      </c>
      <c r="I209" s="115">
        <f t="shared" si="499"/>
        <v>0</v>
      </c>
      <c r="J209" s="115">
        <f t="shared" ref="J209:K209" si="500">+J205+J199+J206+J207</f>
        <v>0</v>
      </c>
      <c r="K209" s="115">
        <f t="shared" si="500"/>
        <v>0</v>
      </c>
      <c r="L209" s="115">
        <f t="shared" ref="L209:M209" si="501">+L205+L199+L206+L207</f>
        <v>0</v>
      </c>
      <c r="M209" s="115">
        <f t="shared" si="501"/>
        <v>0</v>
      </c>
      <c r="N209" s="115">
        <f t="shared" ref="N209:O209" si="502">+N205+N199+N206+N207</f>
        <v>0</v>
      </c>
      <c r="O209" s="115">
        <f t="shared" si="502"/>
        <v>0</v>
      </c>
      <c r="P209" s="115">
        <f t="shared" ref="P209:Q209" si="503">+P205+P199+P206+P207</f>
        <v>0</v>
      </c>
      <c r="Q209" s="115">
        <f t="shared" si="503"/>
        <v>0</v>
      </c>
      <c r="R209" s="29"/>
      <c r="S209" s="116" t="s">
        <v>18</v>
      </c>
      <c r="T209" s="117"/>
      <c r="U209" s="62"/>
      <c r="V209" s="62"/>
      <c r="W209" s="62"/>
      <c r="X209" s="62"/>
      <c r="Y209" s="62"/>
      <c r="Z209" s="62"/>
      <c r="AA209" s="62"/>
      <c r="AB209" s="62"/>
      <c r="AC209" s="62"/>
      <c r="AD209" s="62"/>
      <c r="AE209" s="62"/>
      <c r="AF209" s="62"/>
      <c r="AG209" s="62"/>
      <c r="AI209" s="319"/>
    </row>
    <row r="210" spans="1:35" s="3" customFormat="1" ht="30.75" hidden="1" customHeight="1" outlineLevel="1" x14ac:dyDescent="0.2">
      <c r="B210" s="159" t="s">
        <v>70</v>
      </c>
      <c r="C210" s="128" t="s">
        <v>57</v>
      </c>
      <c r="D210" s="128"/>
      <c r="E210" s="128"/>
      <c r="F210" s="128"/>
      <c r="G210" s="128"/>
      <c r="H210" s="128"/>
      <c r="I210" s="128"/>
      <c r="J210" s="128"/>
      <c r="K210" s="128"/>
      <c r="L210" s="128"/>
      <c r="M210" s="128"/>
      <c r="N210" s="128"/>
      <c r="O210" s="128"/>
      <c r="P210" s="128"/>
      <c r="Q210" s="128"/>
      <c r="R210" s="128"/>
      <c r="S210" s="128"/>
      <c r="T210" s="185"/>
      <c r="U210" s="185"/>
      <c r="V210" s="185"/>
      <c r="W210" s="185"/>
      <c r="X210" s="185"/>
      <c r="Y210" s="185"/>
      <c r="Z210" s="185"/>
      <c r="AA210" s="185"/>
      <c r="AB210" s="185"/>
      <c r="AC210" s="185"/>
      <c r="AD210" s="185"/>
      <c r="AE210" s="185"/>
      <c r="AF210" s="185"/>
      <c r="AG210" s="185"/>
      <c r="AI210" s="321"/>
    </row>
    <row r="211" spans="1:35" ht="40.5" hidden="1" customHeight="1" outlineLevel="1" x14ac:dyDescent="0.2">
      <c r="B211" s="100" t="s">
        <v>0</v>
      </c>
      <c r="C211" s="26"/>
      <c r="D211" s="101"/>
      <c r="E211" s="36" t="str">
        <f t="shared" ref="E211:Q211" si="504">+E$6</f>
        <v>Eredeti előirányzat
2024. év</v>
      </c>
      <c r="F211" s="36" t="str">
        <f t="shared" si="504"/>
        <v>1 Módosítás</v>
      </c>
      <c r="G211" s="36" t="str">
        <f t="shared" si="504"/>
        <v>Módosított előirányzat 1
2024. év</v>
      </c>
      <c r="H211" s="36" t="str">
        <f t="shared" si="504"/>
        <v>2 Módosítás</v>
      </c>
      <c r="I211" s="36" t="str">
        <f t="shared" si="504"/>
        <v>Módosított előirányzat</v>
      </c>
      <c r="J211" s="36" t="str">
        <f t="shared" si="504"/>
        <v>3 Módosítás</v>
      </c>
      <c r="K211" s="36" t="str">
        <f t="shared" si="504"/>
        <v>Módosított előirányzat</v>
      </c>
      <c r="L211" s="36" t="str">
        <f t="shared" si="504"/>
        <v>4 Módosítás</v>
      </c>
      <c r="M211" s="36" t="str">
        <f t="shared" si="504"/>
        <v>4. Módosított előirányzat</v>
      </c>
      <c r="N211" s="36" t="str">
        <f t="shared" si="504"/>
        <v>5 Módosítás</v>
      </c>
      <c r="O211" s="36" t="str">
        <f t="shared" si="504"/>
        <v>Módosított előirányzat 5.</v>
      </c>
      <c r="P211" s="36" t="str">
        <f t="shared" si="504"/>
        <v>6 Módosítás</v>
      </c>
      <c r="Q211" s="36" t="str">
        <f t="shared" si="504"/>
        <v>Módosított előirányzat</v>
      </c>
      <c r="R211" s="51"/>
      <c r="S211" s="57" t="s">
        <v>1</v>
      </c>
      <c r="T211" s="102"/>
      <c r="U211" s="36" t="str">
        <f t="shared" ref="U211:AG211" si="505">+U$6</f>
        <v>Eredeti előirányzat
2024. év</v>
      </c>
      <c r="V211" s="36" t="str">
        <f t="shared" si="505"/>
        <v>1 Módosítás</v>
      </c>
      <c r="W211" s="36" t="str">
        <f t="shared" si="505"/>
        <v>Módosított előirányzat 1
2024. év</v>
      </c>
      <c r="X211" s="36" t="str">
        <f t="shared" si="505"/>
        <v>2 Módosítás</v>
      </c>
      <c r="Y211" s="36" t="str">
        <f t="shared" si="505"/>
        <v>Módosított előirányzat</v>
      </c>
      <c r="Z211" s="36" t="str">
        <f t="shared" si="505"/>
        <v>3 Módosítás</v>
      </c>
      <c r="AA211" s="36" t="str">
        <f t="shared" si="505"/>
        <v>Módosított előirányzat</v>
      </c>
      <c r="AB211" s="36" t="str">
        <f t="shared" si="505"/>
        <v>4 Módosítás</v>
      </c>
      <c r="AC211" s="36" t="str">
        <f t="shared" si="505"/>
        <v>4. Módosított előirányzat</v>
      </c>
      <c r="AD211" s="36" t="str">
        <f t="shared" si="505"/>
        <v>5 Módosítás</v>
      </c>
      <c r="AE211" s="36" t="str">
        <f t="shared" si="505"/>
        <v>Módosított előirányzat 5</v>
      </c>
      <c r="AF211" s="36" t="str">
        <f t="shared" si="505"/>
        <v>6 Módosítás</v>
      </c>
      <c r="AG211" s="36" t="str">
        <f t="shared" si="505"/>
        <v>Módosított előirányzat</v>
      </c>
      <c r="AI211" s="319"/>
    </row>
    <row r="212" spans="1:35" ht="19.5" hidden="1" customHeight="1" outlineLevel="1" x14ac:dyDescent="0.2">
      <c r="B212" s="140"/>
      <c r="C212" s="141" t="s">
        <v>2</v>
      </c>
      <c r="D212" s="142"/>
      <c r="E212" s="143">
        <f t="shared" ref="E212:I212" si="506">+E213+E214+E215+E216</f>
        <v>0</v>
      </c>
      <c r="F212" s="143">
        <f t="shared" si="506"/>
        <v>0</v>
      </c>
      <c r="G212" s="143">
        <f t="shared" si="506"/>
        <v>0</v>
      </c>
      <c r="H212" s="143">
        <f t="shared" si="506"/>
        <v>0</v>
      </c>
      <c r="I212" s="143">
        <f t="shared" si="506"/>
        <v>0</v>
      </c>
      <c r="J212" s="143">
        <f t="shared" ref="J212:K212" si="507">+J213+J214+J215+J216</f>
        <v>0</v>
      </c>
      <c r="K212" s="143">
        <f t="shared" si="507"/>
        <v>0</v>
      </c>
      <c r="L212" s="143">
        <f t="shared" ref="L212:M212" si="508">+L213+L214+L215+L216</f>
        <v>0</v>
      </c>
      <c r="M212" s="143">
        <f t="shared" si="508"/>
        <v>0</v>
      </c>
      <c r="N212" s="143">
        <f t="shared" ref="N212:O212" si="509">+N213+N214+N215+N216</f>
        <v>0</v>
      </c>
      <c r="O212" s="143">
        <f t="shared" si="509"/>
        <v>0</v>
      </c>
      <c r="P212" s="143">
        <f t="shared" ref="P212:Q212" si="510">+P213+P214+P215+P216</f>
        <v>0</v>
      </c>
      <c r="Q212" s="143">
        <f t="shared" si="510"/>
        <v>0</v>
      </c>
      <c r="R212" s="46"/>
      <c r="S212" s="144" t="s">
        <v>3</v>
      </c>
      <c r="T212" s="145"/>
      <c r="U212" s="76">
        <f t="shared" ref="U212:Y212" si="511">SUM(U213:U217)</f>
        <v>0</v>
      </c>
      <c r="V212" s="76">
        <f t="shared" si="511"/>
        <v>0</v>
      </c>
      <c r="W212" s="76">
        <f t="shared" si="511"/>
        <v>0</v>
      </c>
      <c r="X212" s="76">
        <f t="shared" si="511"/>
        <v>0</v>
      </c>
      <c r="Y212" s="76">
        <f t="shared" si="511"/>
        <v>0</v>
      </c>
      <c r="Z212" s="76">
        <f t="shared" ref="Z212:AA212" si="512">SUM(Z213:Z217)</f>
        <v>0</v>
      </c>
      <c r="AA212" s="76">
        <f t="shared" si="512"/>
        <v>0</v>
      </c>
      <c r="AB212" s="76">
        <f t="shared" ref="AB212:AC212" si="513">SUM(AB213:AB217)</f>
        <v>0</v>
      </c>
      <c r="AC212" s="76">
        <f t="shared" si="513"/>
        <v>0</v>
      </c>
      <c r="AD212" s="76">
        <f t="shared" ref="AD212:AE212" si="514">SUM(AD213:AD217)</f>
        <v>0</v>
      </c>
      <c r="AE212" s="76">
        <f t="shared" si="514"/>
        <v>0</v>
      </c>
      <c r="AF212" s="76">
        <f t="shared" ref="AF212:AG212" si="515">SUM(AF213:AF217)</f>
        <v>0</v>
      </c>
      <c r="AG212" s="76">
        <f t="shared" si="515"/>
        <v>0</v>
      </c>
      <c r="AI212" s="319"/>
    </row>
    <row r="213" spans="1:35" ht="19.5" hidden="1" customHeight="1" outlineLevel="1" x14ac:dyDescent="0.2">
      <c r="B213" s="146"/>
      <c r="C213" s="147" t="s">
        <v>4</v>
      </c>
      <c r="D213" s="147"/>
      <c r="E213" s="148"/>
      <c r="F213" s="148"/>
      <c r="G213" s="148"/>
      <c r="H213" s="148"/>
      <c r="I213" s="148"/>
      <c r="J213" s="148"/>
      <c r="K213" s="148"/>
      <c r="L213" s="148"/>
      <c r="M213" s="148"/>
      <c r="N213" s="148"/>
      <c r="O213" s="148"/>
      <c r="P213" s="148"/>
      <c r="Q213" s="148"/>
      <c r="R213" s="48"/>
      <c r="S213" s="149"/>
      <c r="T213" s="150" t="s">
        <v>6</v>
      </c>
      <c r="U213" s="151">
        <v>0</v>
      </c>
      <c r="V213" s="151">
        <v>0</v>
      </c>
      <c r="W213" s="151">
        <v>0</v>
      </c>
      <c r="X213" s="151">
        <v>0</v>
      </c>
      <c r="Y213" s="151">
        <v>0</v>
      </c>
      <c r="Z213" s="151">
        <v>0</v>
      </c>
      <c r="AA213" s="151">
        <v>0</v>
      </c>
      <c r="AB213" s="151">
        <v>0</v>
      </c>
      <c r="AC213" s="151">
        <v>0</v>
      </c>
      <c r="AD213" s="151">
        <v>0</v>
      </c>
      <c r="AE213" s="151">
        <v>0</v>
      </c>
      <c r="AF213" s="151">
        <v>0</v>
      </c>
      <c r="AG213" s="151">
        <v>0</v>
      </c>
      <c r="AI213" s="319"/>
    </row>
    <row r="214" spans="1:35" ht="23.25" hidden="1" customHeight="1" outlineLevel="1" x14ac:dyDescent="0.2">
      <c r="A214" s="249"/>
      <c r="B214" s="104"/>
      <c r="C214" s="17" t="s">
        <v>5</v>
      </c>
      <c r="D214" s="18"/>
      <c r="E214" s="5">
        <v>0</v>
      </c>
      <c r="F214" s="5">
        <v>0</v>
      </c>
      <c r="G214" s="5">
        <v>0</v>
      </c>
      <c r="H214" s="5">
        <v>0</v>
      </c>
      <c r="I214" s="5">
        <v>0</v>
      </c>
      <c r="J214" s="5">
        <v>0</v>
      </c>
      <c r="K214" s="5">
        <v>0</v>
      </c>
      <c r="L214" s="5">
        <v>0</v>
      </c>
      <c r="M214" s="5">
        <v>0</v>
      </c>
      <c r="N214" s="5">
        <v>0</v>
      </c>
      <c r="O214" s="5">
        <v>0</v>
      </c>
      <c r="P214" s="5">
        <v>0</v>
      </c>
      <c r="Q214" s="5">
        <v>0</v>
      </c>
      <c r="R214" s="48"/>
      <c r="S214" s="55"/>
      <c r="T214" s="19" t="s">
        <v>8</v>
      </c>
      <c r="U214" s="82">
        <v>0</v>
      </c>
      <c r="V214" s="82">
        <v>0</v>
      </c>
      <c r="W214" s="82">
        <v>0</v>
      </c>
      <c r="X214" s="82">
        <v>0</v>
      </c>
      <c r="Y214" s="82">
        <v>0</v>
      </c>
      <c r="Z214" s="82">
        <v>0</v>
      </c>
      <c r="AA214" s="82">
        <v>0</v>
      </c>
      <c r="AB214" s="82">
        <v>0</v>
      </c>
      <c r="AC214" s="82">
        <v>0</v>
      </c>
      <c r="AD214" s="82">
        <v>0</v>
      </c>
      <c r="AE214" s="82">
        <v>0</v>
      </c>
      <c r="AF214" s="82">
        <v>0</v>
      </c>
      <c r="AG214" s="82">
        <v>0</v>
      </c>
      <c r="AI214" s="319"/>
    </row>
    <row r="215" spans="1:35" ht="19.5" hidden="1" customHeight="1" outlineLevel="1" x14ac:dyDescent="0.2">
      <c r="A215" s="249"/>
      <c r="B215" s="104"/>
      <c r="C215" s="17" t="s">
        <v>7</v>
      </c>
      <c r="D215" s="18"/>
      <c r="E215" s="5"/>
      <c r="F215" s="5">
        <v>0</v>
      </c>
      <c r="G215" s="5">
        <v>0</v>
      </c>
      <c r="H215" s="5">
        <v>0</v>
      </c>
      <c r="I215" s="5">
        <v>0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  <c r="O215" s="5">
        <v>0</v>
      </c>
      <c r="P215" s="5">
        <v>0</v>
      </c>
      <c r="Q215" s="5">
        <v>0</v>
      </c>
      <c r="R215" s="48"/>
      <c r="S215" s="55"/>
      <c r="T215" s="20" t="s">
        <v>9</v>
      </c>
      <c r="U215" s="82">
        <v>0</v>
      </c>
      <c r="V215" s="82">
        <v>0</v>
      </c>
      <c r="W215" s="82">
        <v>0</v>
      </c>
      <c r="X215" s="82">
        <v>0</v>
      </c>
      <c r="Y215" s="82">
        <v>0</v>
      </c>
      <c r="Z215" s="82">
        <v>0</v>
      </c>
      <c r="AA215" s="82">
        <v>0</v>
      </c>
      <c r="AB215" s="82">
        <v>0</v>
      </c>
      <c r="AC215" s="82">
        <v>0</v>
      </c>
      <c r="AD215" s="82">
        <v>0</v>
      </c>
      <c r="AE215" s="82">
        <v>0</v>
      </c>
      <c r="AF215" s="82">
        <v>0</v>
      </c>
      <c r="AG215" s="82">
        <v>0</v>
      </c>
      <c r="AI215" s="319"/>
    </row>
    <row r="216" spans="1:35" ht="19.5" hidden="1" customHeight="1" outlineLevel="1" x14ac:dyDescent="0.2">
      <c r="A216" s="249"/>
      <c r="B216" s="104"/>
      <c r="C216" s="17" t="s">
        <v>21</v>
      </c>
      <c r="D216" s="18"/>
      <c r="E216" s="5"/>
      <c r="F216" s="5">
        <v>0</v>
      </c>
      <c r="G216" s="5">
        <v>0</v>
      </c>
      <c r="H216" s="5">
        <v>0</v>
      </c>
      <c r="I216" s="5">
        <v>0</v>
      </c>
      <c r="J216" s="5">
        <v>0</v>
      </c>
      <c r="K216" s="5">
        <v>0</v>
      </c>
      <c r="L216" s="5">
        <v>0</v>
      </c>
      <c r="M216" s="5">
        <v>0</v>
      </c>
      <c r="N216" s="5">
        <v>0</v>
      </c>
      <c r="O216" s="5">
        <v>0</v>
      </c>
      <c r="P216" s="5">
        <v>0</v>
      </c>
      <c r="Q216" s="5">
        <v>0</v>
      </c>
      <c r="R216" s="48"/>
      <c r="S216" s="55"/>
      <c r="T216" s="20" t="s">
        <v>11</v>
      </c>
      <c r="U216" s="82"/>
      <c r="V216" s="82">
        <v>0</v>
      </c>
      <c r="W216" s="82">
        <v>0</v>
      </c>
      <c r="X216" s="82">
        <v>0</v>
      </c>
      <c r="Y216" s="82">
        <v>0</v>
      </c>
      <c r="Z216" s="82">
        <v>0</v>
      </c>
      <c r="AA216" s="82">
        <v>0</v>
      </c>
      <c r="AB216" s="82">
        <v>0</v>
      </c>
      <c r="AC216" s="82">
        <v>0</v>
      </c>
      <c r="AD216" s="82">
        <v>0</v>
      </c>
      <c r="AE216" s="82">
        <v>0</v>
      </c>
      <c r="AF216" s="82">
        <v>0</v>
      </c>
      <c r="AG216" s="82">
        <v>0</v>
      </c>
      <c r="AI216" s="319"/>
    </row>
    <row r="217" spans="1:35" ht="19.5" hidden="1" customHeight="1" outlineLevel="1" x14ac:dyDescent="0.2">
      <c r="A217" s="249"/>
      <c r="B217" s="105"/>
      <c r="C217" s="21"/>
      <c r="D217" s="21"/>
      <c r="E217" s="106"/>
      <c r="F217" s="106">
        <v>0</v>
      </c>
      <c r="G217" s="106">
        <v>0</v>
      </c>
      <c r="H217" s="106">
        <v>0</v>
      </c>
      <c r="I217" s="106">
        <v>0</v>
      </c>
      <c r="J217" s="106">
        <v>0</v>
      </c>
      <c r="K217" s="106">
        <v>0</v>
      </c>
      <c r="L217" s="106">
        <v>0</v>
      </c>
      <c r="M217" s="106">
        <v>0</v>
      </c>
      <c r="N217" s="106">
        <v>0</v>
      </c>
      <c r="O217" s="106">
        <v>0</v>
      </c>
      <c r="P217" s="106">
        <v>0</v>
      </c>
      <c r="Q217" s="106">
        <v>0</v>
      </c>
      <c r="R217" s="52"/>
      <c r="S217" s="56"/>
      <c r="T217" s="23" t="s">
        <v>12</v>
      </c>
      <c r="U217" s="83"/>
      <c r="V217" s="83">
        <v>0</v>
      </c>
      <c r="W217" s="83">
        <v>0</v>
      </c>
      <c r="X217" s="83">
        <v>0</v>
      </c>
      <c r="Y217" s="83">
        <v>0</v>
      </c>
      <c r="Z217" s="83">
        <v>0</v>
      </c>
      <c r="AA217" s="83">
        <v>0</v>
      </c>
      <c r="AB217" s="83">
        <v>0</v>
      </c>
      <c r="AC217" s="83">
        <v>0</v>
      </c>
      <c r="AD217" s="83">
        <v>0</v>
      </c>
      <c r="AE217" s="83">
        <v>0</v>
      </c>
      <c r="AF217" s="83">
        <v>0</v>
      </c>
      <c r="AG217" s="83">
        <v>0</v>
      </c>
      <c r="AI217" s="319"/>
    </row>
    <row r="218" spans="1:35" ht="19.5" hidden="1" customHeight="1" outlineLevel="1" x14ac:dyDescent="0.2">
      <c r="A218" s="249"/>
      <c r="B218" s="105"/>
      <c r="C218" s="21"/>
      <c r="D218" s="21"/>
      <c r="E218" s="106"/>
      <c r="F218" s="106">
        <v>0</v>
      </c>
      <c r="G218" s="106">
        <v>0</v>
      </c>
      <c r="H218" s="106">
        <v>0</v>
      </c>
      <c r="I218" s="106">
        <v>0</v>
      </c>
      <c r="J218" s="106">
        <v>0</v>
      </c>
      <c r="K218" s="106">
        <v>0</v>
      </c>
      <c r="L218" s="106">
        <v>0</v>
      </c>
      <c r="M218" s="106">
        <v>0</v>
      </c>
      <c r="N218" s="106">
        <v>0</v>
      </c>
      <c r="O218" s="106">
        <v>0</v>
      </c>
      <c r="P218" s="106">
        <v>0</v>
      </c>
      <c r="Q218" s="106">
        <v>0</v>
      </c>
      <c r="R218" s="29"/>
      <c r="S218" s="144" t="s">
        <v>13</v>
      </c>
      <c r="T218" s="145"/>
      <c r="U218" s="62">
        <f t="shared" ref="U218:Y218" si="516">SUM(U219:U221)</f>
        <v>0</v>
      </c>
      <c r="V218" s="62">
        <f t="shared" si="516"/>
        <v>0</v>
      </c>
      <c r="W218" s="62">
        <f t="shared" si="516"/>
        <v>0</v>
      </c>
      <c r="X218" s="62">
        <f t="shared" si="516"/>
        <v>0</v>
      </c>
      <c r="Y218" s="62">
        <f t="shared" si="516"/>
        <v>0</v>
      </c>
      <c r="Z218" s="62">
        <f t="shared" ref="Z218:AA218" si="517">SUM(Z219:Z221)</f>
        <v>0</v>
      </c>
      <c r="AA218" s="62">
        <f t="shared" si="517"/>
        <v>0</v>
      </c>
      <c r="AB218" s="62">
        <f t="shared" ref="AB218:AC218" si="518">SUM(AB219:AB221)</f>
        <v>0</v>
      </c>
      <c r="AC218" s="62">
        <f t="shared" si="518"/>
        <v>0</v>
      </c>
      <c r="AD218" s="62">
        <f t="shared" ref="AD218:AE218" si="519">SUM(AD219:AD221)</f>
        <v>0</v>
      </c>
      <c r="AE218" s="62">
        <f t="shared" si="519"/>
        <v>0</v>
      </c>
      <c r="AF218" s="62">
        <f t="shared" ref="AF218:AG218" si="520">SUM(AF219:AF221)</f>
        <v>0</v>
      </c>
      <c r="AG218" s="62">
        <f t="shared" si="520"/>
        <v>0</v>
      </c>
      <c r="AI218" s="319"/>
    </row>
    <row r="219" spans="1:35" ht="19.5" hidden="1" customHeight="1" outlineLevel="1" x14ac:dyDescent="0.2">
      <c r="A219" s="249"/>
      <c r="B219" s="140"/>
      <c r="C219" s="141" t="s">
        <v>10</v>
      </c>
      <c r="D219" s="8"/>
      <c r="E219" s="9">
        <f>149-149</f>
        <v>0</v>
      </c>
      <c r="F219" s="9">
        <v>0</v>
      </c>
      <c r="G219" s="9">
        <v>0</v>
      </c>
      <c r="H219" s="9">
        <v>0</v>
      </c>
      <c r="I219" s="9">
        <v>0</v>
      </c>
      <c r="J219" s="9">
        <v>0</v>
      </c>
      <c r="K219" s="9">
        <v>0</v>
      </c>
      <c r="L219" s="9">
        <v>0</v>
      </c>
      <c r="M219" s="9">
        <v>0</v>
      </c>
      <c r="N219" s="9">
        <v>0</v>
      </c>
      <c r="O219" s="9">
        <v>0</v>
      </c>
      <c r="P219" s="9">
        <v>0</v>
      </c>
      <c r="Q219" s="9">
        <v>0</v>
      </c>
      <c r="R219" s="46"/>
      <c r="S219" s="149"/>
      <c r="T219" s="150" t="s">
        <v>15</v>
      </c>
      <c r="U219" s="151"/>
      <c r="V219" s="151"/>
      <c r="W219" s="151">
        <v>0</v>
      </c>
      <c r="X219" s="151">
        <v>0</v>
      </c>
      <c r="Y219" s="151">
        <v>0</v>
      </c>
      <c r="Z219" s="151">
        <v>0</v>
      </c>
      <c r="AA219" s="151">
        <v>0</v>
      </c>
      <c r="AB219" s="151">
        <v>0</v>
      </c>
      <c r="AC219" s="151">
        <v>0</v>
      </c>
      <c r="AD219" s="151">
        <v>0</v>
      </c>
      <c r="AE219" s="151">
        <v>0</v>
      </c>
      <c r="AF219" s="151">
        <v>0</v>
      </c>
      <c r="AG219" s="151">
        <v>0</v>
      </c>
      <c r="AI219" s="319"/>
    </row>
    <row r="220" spans="1:35" ht="19.5" hidden="1" customHeight="1" outlineLevel="1" x14ac:dyDescent="0.2">
      <c r="A220" s="249"/>
      <c r="B220" s="140"/>
      <c r="C220" s="141" t="s">
        <v>23</v>
      </c>
      <c r="D220" s="8"/>
      <c r="E220" s="11">
        <v>0</v>
      </c>
      <c r="F220" s="11">
        <v>0</v>
      </c>
      <c r="G220" s="11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11">
        <v>0</v>
      </c>
      <c r="P220" s="11">
        <v>0</v>
      </c>
      <c r="Q220" s="11">
        <v>0</v>
      </c>
      <c r="R220" s="47"/>
      <c r="S220" s="55"/>
      <c r="T220" s="20" t="s">
        <v>16</v>
      </c>
      <c r="U220" s="82"/>
      <c r="V220" s="82"/>
      <c r="W220" s="82">
        <v>0</v>
      </c>
      <c r="X220" s="82">
        <v>0</v>
      </c>
      <c r="Y220" s="82">
        <v>0</v>
      </c>
      <c r="Z220" s="82">
        <v>0</v>
      </c>
      <c r="AA220" s="82">
        <v>0</v>
      </c>
      <c r="AB220" s="82">
        <v>0</v>
      </c>
      <c r="AC220" s="82">
        <v>0</v>
      </c>
      <c r="AD220" s="82">
        <v>0</v>
      </c>
      <c r="AE220" s="82">
        <v>0</v>
      </c>
      <c r="AF220" s="82">
        <v>0</v>
      </c>
      <c r="AG220" s="82">
        <v>0</v>
      </c>
      <c r="AI220" s="319"/>
    </row>
    <row r="221" spans="1:35" ht="19.5" hidden="1" customHeight="1" outlineLevel="1" x14ac:dyDescent="0.2">
      <c r="A221" s="249"/>
      <c r="B221" s="140"/>
      <c r="C221" s="141" t="s">
        <v>22</v>
      </c>
      <c r="D221" s="8"/>
      <c r="E221" s="60"/>
      <c r="F221" s="60">
        <v>0</v>
      </c>
      <c r="G221" s="60">
        <v>0</v>
      </c>
      <c r="H221" s="60">
        <v>0</v>
      </c>
      <c r="I221" s="60">
        <v>0</v>
      </c>
      <c r="J221" s="60">
        <v>0</v>
      </c>
      <c r="K221" s="60">
        <v>0</v>
      </c>
      <c r="L221" s="60">
        <v>0</v>
      </c>
      <c r="M221" s="60">
        <v>0</v>
      </c>
      <c r="N221" s="60">
        <v>0</v>
      </c>
      <c r="O221" s="60">
        <v>0</v>
      </c>
      <c r="P221" s="60">
        <v>0</v>
      </c>
      <c r="Q221" s="60">
        <v>0</v>
      </c>
      <c r="S221" s="107"/>
      <c r="T221" s="108" t="s">
        <v>17</v>
      </c>
      <c r="U221" s="84"/>
      <c r="V221" s="84"/>
      <c r="W221" s="84">
        <v>0</v>
      </c>
      <c r="X221" s="84">
        <v>0</v>
      </c>
      <c r="Y221" s="84">
        <v>0</v>
      </c>
      <c r="Z221" s="84">
        <v>0</v>
      </c>
      <c r="AA221" s="84">
        <v>0</v>
      </c>
      <c r="AB221" s="84">
        <v>0</v>
      </c>
      <c r="AC221" s="84">
        <v>0</v>
      </c>
      <c r="AD221" s="84">
        <v>0</v>
      </c>
      <c r="AE221" s="84">
        <v>0</v>
      </c>
      <c r="AF221" s="84">
        <v>0</v>
      </c>
      <c r="AG221" s="84">
        <v>0</v>
      </c>
      <c r="AI221" s="319"/>
    </row>
    <row r="222" spans="1:35" ht="19.5" hidden="1" customHeight="1" outlineLevel="1" x14ac:dyDescent="0.2">
      <c r="A222" s="249"/>
      <c r="B222" s="140"/>
      <c r="C222" s="141" t="s">
        <v>46</v>
      </c>
      <c r="D222" s="8"/>
      <c r="E222" s="11"/>
      <c r="F222" s="11"/>
      <c r="G222" s="11">
        <v>0</v>
      </c>
      <c r="H222" s="11">
        <v>0</v>
      </c>
      <c r="I222" s="11">
        <v>0</v>
      </c>
      <c r="J222" s="11">
        <v>0</v>
      </c>
      <c r="K222" s="11">
        <v>0</v>
      </c>
      <c r="L222" s="11">
        <v>0</v>
      </c>
      <c r="M222" s="11">
        <v>0</v>
      </c>
      <c r="N222" s="11">
        <v>0</v>
      </c>
      <c r="O222" s="11">
        <v>0</v>
      </c>
      <c r="P222" s="11">
        <v>0</v>
      </c>
      <c r="Q222" s="11">
        <v>0</v>
      </c>
      <c r="R222" s="47"/>
      <c r="S222" s="153" t="s">
        <v>43</v>
      </c>
      <c r="T222" s="10"/>
      <c r="U222" s="62"/>
      <c r="V222" s="62"/>
      <c r="W222" s="62">
        <v>0</v>
      </c>
      <c r="X222" s="62">
        <v>0</v>
      </c>
      <c r="Y222" s="62">
        <v>0</v>
      </c>
      <c r="Z222" s="62">
        <v>0</v>
      </c>
      <c r="AA222" s="62">
        <v>0</v>
      </c>
      <c r="AB222" s="62">
        <v>0</v>
      </c>
      <c r="AC222" s="62">
        <v>0</v>
      </c>
      <c r="AD222" s="62">
        <v>0</v>
      </c>
      <c r="AE222" s="62">
        <v>0</v>
      </c>
      <c r="AF222" s="62">
        <v>0</v>
      </c>
      <c r="AG222" s="62">
        <v>0</v>
      </c>
      <c r="AI222" s="319"/>
    </row>
    <row r="223" spans="1:35" ht="19.5" hidden="1" customHeight="1" outlineLevel="1" x14ac:dyDescent="0.2">
      <c r="B223" s="140"/>
      <c r="C223" s="141" t="s">
        <v>52</v>
      </c>
      <c r="D223" s="8"/>
      <c r="E223" s="60"/>
      <c r="F223" s="60">
        <v>0</v>
      </c>
      <c r="G223" s="60">
        <v>0</v>
      </c>
      <c r="H223" s="60">
        <v>0</v>
      </c>
      <c r="I223" s="60">
        <v>0</v>
      </c>
      <c r="J223" s="60">
        <v>0</v>
      </c>
      <c r="K223" s="60">
        <v>0</v>
      </c>
      <c r="L223" s="60">
        <v>0</v>
      </c>
      <c r="M223" s="60">
        <v>0</v>
      </c>
      <c r="N223" s="60">
        <v>0</v>
      </c>
      <c r="O223" s="60">
        <v>0</v>
      </c>
      <c r="P223" s="60">
        <v>0</v>
      </c>
      <c r="Q223" s="60">
        <v>0</v>
      </c>
      <c r="R223" s="29"/>
      <c r="S223" s="57" t="s">
        <v>38</v>
      </c>
      <c r="T223" s="28"/>
      <c r="U223" s="62"/>
      <c r="V223" s="62"/>
      <c r="W223" s="62">
        <v>0</v>
      </c>
      <c r="X223" s="62">
        <v>0</v>
      </c>
      <c r="Y223" s="62">
        <v>0</v>
      </c>
      <c r="Z223" s="62">
        <v>0</v>
      </c>
      <c r="AA223" s="62">
        <v>0</v>
      </c>
      <c r="AB223" s="62">
        <v>0</v>
      </c>
      <c r="AC223" s="62">
        <v>0</v>
      </c>
      <c r="AD223" s="62">
        <v>0</v>
      </c>
      <c r="AE223" s="62">
        <v>0</v>
      </c>
      <c r="AF223" s="62">
        <v>0</v>
      </c>
      <c r="AG223" s="62">
        <v>0</v>
      </c>
      <c r="AI223" s="319"/>
    </row>
    <row r="224" spans="1:35" ht="19.5" hidden="1" customHeight="1" outlineLevel="1" x14ac:dyDescent="0.2">
      <c r="B224" s="109"/>
      <c r="C224" s="37" t="s">
        <v>149</v>
      </c>
      <c r="D224" s="37"/>
      <c r="E224" s="61"/>
      <c r="F224" s="61"/>
      <c r="G224" s="61">
        <v>0</v>
      </c>
      <c r="H224" s="61">
        <v>0</v>
      </c>
      <c r="I224" s="61">
        <v>0</v>
      </c>
      <c r="J224" s="61">
        <v>0</v>
      </c>
      <c r="K224" s="61">
        <v>0</v>
      </c>
      <c r="L224" s="61">
        <v>0</v>
      </c>
      <c r="M224" s="61">
        <v>0</v>
      </c>
      <c r="N224" s="61">
        <v>0</v>
      </c>
      <c r="O224" s="61">
        <v>0</v>
      </c>
      <c r="P224" s="61">
        <v>0</v>
      </c>
      <c r="Q224" s="61">
        <v>0</v>
      </c>
      <c r="R224" s="29"/>
      <c r="S224" s="154" t="s">
        <v>149</v>
      </c>
      <c r="T224" s="138"/>
      <c r="U224" s="93"/>
      <c r="V224" s="93"/>
      <c r="W224" s="93">
        <v>0</v>
      </c>
      <c r="X224" s="93">
        <v>0</v>
      </c>
      <c r="Y224" s="93">
        <v>0</v>
      </c>
      <c r="Z224" s="93">
        <v>0</v>
      </c>
      <c r="AA224" s="93">
        <v>0</v>
      </c>
      <c r="AB224" s="93">
        <v>0</v>
      </c>
      <c r="AC224" s="93">
        <v>0</v>
      </c>
      <c r="AD224" s="93">
        <v>0</v>
      </c>
      <c r="AE224" s="93">
        <v>0</v>
      </c>
      <c r="AF224" s="93">
        <v>0</v>
      </c>
      <c r="AG224" s="93">
        <v>0</v>
      </c>
      <c r="AI224" s="319"/>
    </row>
    <row r="225" spans="1:61" s="3" customFormat="1" ht="19.5" hidden="1" customHeight="1" outlineLevel="1" x14ac:dyDescent="0.2">
      <c r="B225" s="155" t="s">
        <v>14</v>
      </c>
      <c r="C225" s="141"/>
      <c r="D225" s="8"/>
      <c r="E225" s="11">
        <f t="shared" ref="E225" si="521">SUM(E219:E224)+E212</f>
        <v>0</v>
      </c>
      <c r="F225" s="11">
        <f t="shared" ref="F225" si="522">SUM(F219:F224)+F212</f>
        <v>0</v>
      </c>
      <c r="G225" s="11">
        <f t="shared" ref="G225:I225" si="523">SUM(G219:G224)+G212</f>
        <v>0</v>
      </c>
      <c r="H225" s="11">
        <f t="shared" si="523"/>
        <v>0</v>
      </c>
      <c r="I225" s="11">
        <f t="shared" si="523"/>
        <v>0</v>
      </c>
      <c r="J225" s="11">
        <f t="shared" ref="J225:K225" si="524">SUM(J219:J224)+J212</f>
        <v>0</v>
      </c>
      <c r="K225" s="11">
        <f t="shared" si="524"/>
        <v>0</v>
      </c>
      <c r="L225" s="11">
        <f t="shared" ref="L225:M225" si="525">SUM(L219:L224)+L212</f>
        <v>0</v>
      </c>
      <c r="M225" s="11">
        <f t="shared" si="525"/>
        <v>0</v>
      </c>
      <c r="N225" s="11">
        <f t="shared" ref="N225:O225" si="526">SUM(N219:N224)+N212</f>
        <v>0</v>
      </c>
      <c r="O225" s="11">
        <f t="shared" si="526"/>
        <v>0</v>
      </c>
      <c r="P225" s="11">
        <f t="shared" ref="P225:Q225" si="527">SUM(P219:P224)+P212</f>
        <v>0</v>
      </c>
      <c r="Q225" s="11">
        <f t="shared" si="527"/>
        <v>0</v>
      </c>
      <c r="R225" s="69"/>
      <c r="S225" s="156" t="s">
        <v>18</v>
      </c>
      <c r="T225" s="157"/>
      <c r="U225" s="62">
        <f t="shared" ref="U225:V225" si="528">+U223+U218+U212+U222+U224</f>
        <v>0</v>
      </c>
      <c r="V225" s="62">
        <f t="shared" si="528"/>
        <v>0</v>
      </c>
      <c r="W225" s="62">
        <f>+W223+W218+W212+W222+W224</f>
        <v>0</v>
      </c>
      <c r="X225" s="62">
        <f t="shared" ref="X225:Y225" si="529">+X223+X218+X212+X222+X224</f>
        <v>0</v>
      </c>
      <c r="Y225" s="62">
        <f t="shared" si="529"/>
        <v>0</v>
      </c>
      <c r="Z225" s="62">
        <f t="shared" ref="Z225:AA225" si="530">+Z223+Z218+Z212+Z222+Z224</f>
        <v>0</v>
      </c>
      <c r="AA225" s="62">
        <f t="shared" si="530"/>
        <v>0</v>
      </c>
      <c r="AB225" s="62">
        <f t="shared" ref="AB225:AC225" si="531">+AB223+AB218+AB212+AB222+AB224</f>
        <v>0</v>
      </c>
      <c r="AC225" s="62">
        <f t="shared" si="531"/>
        <v>0</v>
      </c>
      <c r="AD225" s="62">
        <f t="shared" ref="AD225:AE225" si="532">+AD223+AD218+AD212+AD222+AD224</f>
        <v>0</v>
      </c>
      <c r="AE225" s="62">
        <f t="shared" si="532"/>
        <v>0</v>
      </c>
      <c r="AF225" s="62">
        <f t="shared" ref="AF225:AG225" si="533">+AF223+AF218+AF212+AF222+AF224</f>
        <v>0</v>
      </c>
      <c r="AG225" s="62">
        <f t="shared" si="533"/>
        <v>0</v>
      </c>
      <c r="AH225" s="14"/>
      <c r="AI225" s="321"/>
      <c r="AJ225" s="14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  <c r="AV225" s="14"/>
      <c r="AW225" s="14"/>
      <c r="AX225" s="14"/>
      <c r="AY225" s="14"/>
      <c r="AZ225" s="14"/>
      <c r="BA225" s="14"/>
      <c r="BB225" s="14"/>
      <c r="BC225" s="14"/>
      <c r="BD225" s="14"/>
      <c r="BE225" s="14"/>
      <c r="BF225" s="14"/>
      <c r="BG225" s="14"/>
      <c r="BH225" s="14"/>
      <c r="BI225" s="14"/>
    </row>
    <row r="226" spans="1:61" s="3" customFormat="1" ht="25.5" hidden="1" customHeight="1" outlineLevel="1" x14ac:dyDescent="0.2">
      <c r="B226" s="159" t="s">
        <v>71</v>
      </c>
      <c r="C226" s="128" t="s">
        <v>58</v>
      </c>
      <c r="D226" s="129"/>
      <c r="E226" s="128"/>
      <c r="F226" s="128"/>
      <c r="G226" s="128"/>
      <c r="H226" s="128"/>
      <c r="I226" s="128"/>
      <c r="J226" s="128"/>
      <c r="K226" s="128"/>
      <c r="L226" s="128"/>
      <c r="M226" s="128"/>
      <c r="N226" s="128"/>
      <c r="O226" s="128"/>
      <c r="P226" s="128"/>
      <c r="Q226" s="128"/>
      <c r="R226" s="128"/>
      <c r="S226" s="129"/>
      <c r="T226" s="185"/>
      <c r="U226" s="185"/>
      <c r="V226" s="185"/>
      <c r="W226" s="185"/>
      <c r="X226" s="185"/>
      <c r="Y226" s="185"/>
      <c r="Z226" s="185"/>
      <c r="AA226" s="185"/>
      <c r="AB226" s="185"/>
      <c r="AC226" s="185"/>
      <c r="AD226" s="185"/>
      <c r="AE226" s="185"/>
      <c r="AF226" s="185"/>
      <c r="AG226" s="185"/>
      <c r="AI226" s="321"/>
    </row>
    <row r="227" spans="1:61" ht="40.5" hidden="1" customHeight="1" outlineLevel="1" x14ac:dyDescent="0.2">
      <c r="B227" s="100" t="s">
        <v>0</v>
      </c>
      <c r="C227" s="26"/>
      <c r="D227" s="101"/>
      <c r="E227" s="36" t="str">
        <f t="shared" ref="E227:Q227" si="534">+E$6</f>
        <v>Eredeti előirányzat
2024. év</v>
      </c>
      <c r="F227" s="36" t="str">
        <f t="shared" si="534"/>
        <v>1 Módosítás</v>
      </c>
      <c r="G227" s="36" t="str">
        <f t="shared" si="534"/>
        <v>Módosított előirányzat 1
2024. év</v>
      </c>
      <c r="H227" s="36" t="str">
        <f t="shared" si="534"/>
        <v>2 Módosítás</v>
      </c>
      <c r="I227" s="36" t="str">
        <f t="shared" si="534"/>
        <v>Módosított előirányzat</v>
      </c>
      <c r="J227" s="36" t="str">
        <f t="shared" si="534"/>
        <v>3 Módosítás</v>
      </c>
      <c r="K227" s="36" t="str">
        <f t="shared" si="534"/>
        <v>Módosított előirányzat</v>
      </c>
      <c r="L227" s="36" t="str">
        <f t="shared" si="534"/>
        <v>4 Módosítás</v>
      </c>
      <c r="M227" s="36" t="str">
        <f t="shared" si="534"/>
        <v>4. Módosított előirányzat</v>
      </c>
      <c r="N227" s="36" t="str">
        <f t="shared" si="534"/>
        <v>5 Módosítás</v>
      </c>
      <c r="O227" s="36" t="str">
        <f t="shared" si="534"/>
        <v>Módosított előirányzat 5.</v>
      </c>
      <c r="P227" s="36" t="str">
        <f t="shared" si="534"/>
        <v>6 Módosítás</v>
      </c>
      <c r="Q227" s="36" t="str">
        <f t="shared" si="534"/>
        <v>Módosított előirányzat</v>
      </c>
      <c r="R227" s="51"/>
      <c r="S227" s="57" t="s">
        <v>1</v>
      </c>
      <c r="T227" s="102"/>
      <c r="U227" s="36" t="str">
        <f t="shared" ref="U227:AG227" si="535">+U$6</f>
        <v>Eredeti előirányzat
2024. év</v>
      </c>
      <c r="V227" s="36" t="str">
        <f t="shared" si="535"/>
        <v>1 Módosítás</v>
      </c>
      <c r="W227" s="36" t="str">
        <f t="shared" si="535"/>
        <v>Módosított előirányzat 1
2024. év</v>
      </c>
      <c r="X227" s="36" t="str">
        <f t="shared" si="535"/>
        <v>2 Módosítás</v>
      </c>
      <c r="Y227" s="36" t="str">
        <f t="shared" si="535"/>
        <v>Módosított előirányzat</v>
      </c>
      <c r="Z227" s="36" t="str">
        <f t="shared" si="535"/>
        <v>3 Módosítás</v>
      </c>
      <c r="AA227" s="36" t="str">
        <f t="shared" si="535"/>
        <v>Módosított előirányzat</v>
      </c>
      <c r="AB227" s="36" t="str">
        <f t="shared" si="535"/>
        <v>4 Módosítás</v>
      </c>
      <c r="AC227" s="36" t="str">
        <f t="shared" si="535"/>
        <v>4. Módosított előirányzat</v>
      </c>
      <c r="AD227" s="36" t="str">
        <f t="shared" si="535"/>
        <v>5 Módosítás</v>
      </c>
      <c r="AE227" s="36" t="str">
        <f t="shared" si="535"/>
        <v>Módosított előirányzat 5</v>
      </c>
      <c r="AF227" s="36" t="str">
        <f t="shared" si="535"/>
        <v>6 Módosítás</v>
      </c>
      <c r="AG227" s="36" t="str">
        <f t="shared" si="535"/>
        <v>Módosított előirányzat</v>
      </c>
      <c r="AI227" s="319"/>
    </row>
    <row r="228" spans="1:61" ht="19.5" hidden="1" customHeight="1" outlineLevel="1" x14ac:dyDescent="0.2">
      <c r="B228" s="140"/>
      <c r="C228" s="141" t="s">
        <v>2</v>
      </c>
      <c r="D228" s="142"/>
      <c r="E228" s="143">
        <f t="shared" ref="E228:I228" si="536">+E229+E230+E231+E232</f>
        <v>0</v>
      </c>
      <c r="F228" s="143">
        <f t="shared" si="536"/>
        <v>0</v>
      </c>
      <c r="G228" s="143">
        <f t="shared" si="536"/>
        <v>0</v>
      </c>
      <c r="H228" s="143">
        <f t="shared" si="536"/>
        <v>0</v>
      </c>
      <c r="I228" s="143">
        <f t="shared" si="536"/>
        <v>0</v>
      </c>
      <c r="J228" s="143">
        <f t="shared" ref="J228:K228" si="537">+J229+J230+J231+J232</f>
        <v>0</v>
      </c>
      <c r="K228" s="143">
        <f t="shared" si="537"/>
        <v>0</v>
      </c>
      <c r="L228" s="143">
        <f t="shared" ref="L228:M228" si="538">+L229+L230+L231+L232</f>
        <v>0</v>
      </c>
      <c r="M228" s="143">
        <f t="shared" si="538"/>
        <v>0</v>
      </c>
      <c r="N228" s="143">
        <f t="shared" ref="N228:O228" si="539">+N229+N230+N231+N232</f>
        <v>0</v>
      </c>
      <c r="O228" s="143">
        <f t="shared" si="539"/>
        <v>0</v>
      </c>
      <c r="P228" s="143">
        <f t="shared" ref="P228:Q228" si="540">+P229+P230+P231+P232</f>
        <v>0</v>
      </c>
      <c r="Q228" s="143">
        <f t="shared" si="540"/>
        <v>0</v>
      </c>
      <c r="R228" s="46"/>
      <c r="S228" s="144" t="s">
        <v>3</v>
      </c>
      <c r="T228" s="145"/>
      <c r="U228" s="76">
        <f t="shared" ref="U228:Y228" si="541">SUM(U229:U233)</f>
        <v>0</v>
      </c>
      <c r="V228" s="76">
        <f t="shared" si="541"/>
        <v>0</v>
      </c>
      <c r="W228" s="76">
        <f t="shared" si="541"/>
        <v>0</v>
      </c>
      <c r="X228" s="76">
        <f t="shared" si="541"/>
        <v>0</v>
      </c>
      <c r="Y228" s="76">
        <f t="shared" si="541"/>
        <v>0</v>
      </c>
      <c r="Z228" s="76">
        <f t="shared" ref="Z228:AA228" si="542">SUM(Z229:Z233)</f>
        <v>0</v>
      </c>
      <c r="AA228" s="76">
        <f t="shared" si="542"/>
        <v>0</v>
      </c>
      <c r="AB228" s="76">
        <f t="shared" ref="AB228:AC228" si="543">SUM(AB229:AB233)</f>
        <v>0</v>
      </c>
      <c r="AC228" s="76">
        <f t="shared" si="543"/>
        <v>0</v>
      </c>
      <c r="AD228" s="76">
        <f t="shared" ref="AD228:AE228" si="544">SUM(AD229:AD233)</f>
        <v>0</v>
      </c>
      <c r="AE228" s="76">
        <f t="shared" si="544"/>
        <v>0</v>
      </c>
      <c r="AF228" s="76">
        <f t="shared" ref="AF228:AG228" si="545">SUM(AF229:AF233)</f>
        <v>0</v>
      </c>
      <c r="AG228" s="76">
        <f t="shared" si="545"/>
        <v>0</v>
      </c>
      <c r="AI228" s="319"/>
    </row>
    <row r="229" spans="1:61" ht="19.5" hidden="1" customHeight="1" outlineLevel="1" x14ac:dyDescent="0.2">
      <c r="B229" s="146"/>
      <c r="C229" s="147" t="s">
        <v>4</v>
      </c>
      <c r="D229" s="147"/>
      <c r="E229" s="148"/>
      <c r="F229" s="148"/>
      <c r="G229" s="148"/>
      <c r="H229" s="148"/>
      <c r="I229" s="148"/>
      <c r="J229" s="148"/>
      <c r="K229" s="148"/>
      <c r="L229" s="148"/>
      <c r="M229" s="148"/>
      <c r="N229" s="148"/>
      <c r="O229" s="148"/>
      <c r="P229" s="148"/>
      <c r="Q229" s="148"/>
      <c r="R229" s="48"/>
      <c r="S229" s="149"/>
      <c r="T229" s="150" t="s">
        <v>6</v>
      </c>
      <c r="U229" s="151"/>
      <c r="V229" s="151"/>
      <c r="W229" s="151">
        <v>0</v>
      </c>
      <c r="X229" s="151">
        <v>0</v>
      </c>
      <c r="Y229" s="151">
        <v>0</v>
      </c>
      <c r="Z229" s="151">
        <v>0</v>
      </c>
      <c r="AA229" s="151">
        <v>0</v>
      </c>
      <c r="AB229" s="151">
        <v>0</v>
      </c>
      <c r="AC229" s="151">
        <v>0</v>
      </c>
      <c r="AD229" s="151">
        <v>0</v>
      </c>
      <c r="AE229" s="151">
        <v>0</v>
      </c>
      <c r="AF229" s="151">
        <v>0</v>
      </c>
      <c r="AG229" s="151">
        <v>0</v>
      </c>
      <c r="AI229" s="319"/>
    </row>
    <row r="230" spans="1:61" ht="23.25" hidden="1" customHeight="1" outlineLevel="1" x14ac:dyDescent="0.2">
      <c r="A230" s="249"/>
      <c r="B230" s="104"/>
      <c r="C230" s="17" t="s">
        <v>5</v>
      </c>
      <c r="D230" s="18"/>
      <c r="E230" s="5"/>
      <c r="F230" s="5">
        <v>0</v>
      </c>
      <c r="G230" s="5">
        <v>0</v>
      </c>
      <c r="H230" s="5">
        <v>0</v>
      </c>
      <c r="I230" s="5">
        <v>0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  <c r="O230" s="5">
        <v>0</v>
      </c>
      <c r="P230" s="5">
        <v>0</v>
      </c>
      <c r="Q230" s="5">
        <v>0</v>
      </c>
      <c r="R230" s="48"/>
      <c r="S230" s="55"/>
      <c r="T230" s="19" t="s">
        <v>8</v>
      </c>
      <c r="U230" s="82"/>
      <c r="V230" s="82"/>
      <c r="W230" s="82">
        <v>0</v>
      </c>
      <c r="X230" s="82">
        <v>0</v>
      </c>
      <c r="Y230" s="82">
        <v>0</v>
      </c>
      <c r="Z230" s="82">
        <v>0</v>
      </c>
      <c r="AA230" s="82">
        <v>0</v>
      </c>
      <c r="AB230" s="82">
        <v>0</v>
      </c>
      <c r="AC230" s="82">
        <v>0</v>
      </c>
      <c r="AD230" s="82">
        <v>0</v>
      </c>
      <c r="AE230" s="82">
        <v>0</v>
      </c>
      <c r="AF230" s="82">
        <v>0</v>
      </c>
      <c r="AG230" s="82">
        <v>0</v>
      </c>
      <c r="AI230" s="319"/>
    </row>
    <row r="231" spans="1:61" ht="19.5" hidden="1" customHeight="1" outlineLevel="1" x14ac:dyDescent="0.2">
      <c r="A231" s="249"/>
      <c r="B231" s="104"/>
      <c r="C231" s="17" t="s">
        <v>7</v>
      </c>
      <c r="D231" s="18"/>
      <c r="E231" s="5"/>
      <c r="F231" s="5">
        <v>0</v>
      </c>
      <c r="G231" s="5">
        <v>0</v>
      </c>
      <c r="H231" s="5">
        <v>0</v>
      </c>
      <c r="I231" s="5">
        <v>0</v>
      </c>
      <c r="J231" s="5">
        <v>0</v>
      </c>
      <c r="K231" s="5">
        <v>0</v>
      </c>
      <c r="L231" s="5">
        <v>0</v>
      </c>
      <c r="M231" s="5">
        <v>0</v>
      </c>
      <c r="N231" s="5">
        <v>0</v>
      </c>
      <c r="O231" s="5">
        <v>0</v>
      </c>
      <c r="P231" s="5">
        <v>0</v>
      </c>
      <c r="Q231" s="5">
        <v>0</v>
      </c>
      <c r="R231" s="48"/>
      <c r="S231" s="55"/>
      <c r="T231" s="20" t="s">
        <v>9</v>
      </c>
      <c r="U231" s="82"/>
      <c r="V231" s="82"/>
      <c r="W231" s="82">
        <v>0</v>
      </c>
      <c r="X231" s="82">
        <v>0</v>
      </c>
      <c r="Y231" s="82">
        <v>0</v>
      </c>
      <c r="Z231" s="82">
        <v>0</v>
      </c>
      <c r="AA231" s="82">
        <v>0</v>
      </c>
      <c r="AB231" s="82">
        <v>0</v>
      </c>
      <c r="AC231" s="82">
        <v>0</v>
      </c>
      <c r="AD231" s="82">
        <v>0</v>
      </c>
      <c r="AE231" s="82">
        <v>0</v>
      </c>
      <c r="AF231" s="82">
        <v>0</v>
      </c>
      <c r="AG231" s="82">
        <v>0</v>
      </c>
      <c r="AI231" s="319"/>
    </row>
    <row r="232" spans="1:61" ht="19.5" hidden="1" customHeight="1" outlineLevel="1" x14ac:dyDescent="0.2">
      <c r="A232" s="249"/>
      <c r="B232" s="104"/>
      <c r="C232" s="17" t="s">
        <v>21</v>
      </c>
      <c r="D232" s="18"/>
      <c r="E232" s="5"/>
      <c r="F232" s="5">
        <v>0</v>
      </c>
      <c r="G232" s="5">
        <v>0</v>
      </c>
      <c r="H232" s="5">
        <v>0</v>
      </c>
      <c r="I232" s="5">
        <v>0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  <c r="O232" s="5">
        <v>0</v>
      </c>
      <c r="P232" s="5">
        <v>0</v>
      </c>
      <c r="Q232" s="5">
        <v>0</v>
      </c>
      <c r="R232" s="48"/>
      <c r="S232" s="55"/>
      <c r="T232" s="20" t="s">
        <v>11</v>
      </c>
      <c r="U232" s="82"/>
      <c r="V232" s="82"/>
      <c r="W232" s="82">
        <v>0</v>
      </c>
      <c r="X232" s="82">
        <v>0</v>
      </c>
      <c r="Y232" s="82">
        <v>0</v>
      </c>
      <c r="Z232" s="82">
        <v>0</v>
      </c>
      <c r="AA232" s="82">
        <v>0</v>
      </c>
      <c r="AB232" s="82">
        <v>0</v>
      </c>
      <c r="AC232" s="82">
        <v>0</v>
      </c>
      <c r="AD232" s="82">
        <v>0</v>
      </c>
      <c r="AE232" s="82">
        <v>0</v>
      </c>
      <c r="AF232" s="82">
        <v>0</v>
      </c>
      <c r="AG232" s="82">
        <v>0</v>
      </c>
      <c r="AI232" s="319"/>
    </row>
    <row r="233" spans="1:61" ht="19.5" hidden="1" customHeight="1" outlineLevel="1" x14ac:dyDescent="0.2">
      <c r="A233" s="249"/>
      <c r="B233" s="105"/>
      <c r="C233" s="21"/>
      <c r="D233" s="21"/>
      <c r="E233" s="106"/>
      <c r="F233" s="106">
        <v>0</v>
      </c>
      <c r="G233" s="106">
        <v>0</v>
      </c>
      <c r="H233" s="106">
        <v>0</v>
      </c>
      <c r="I233" s="106">
        <v>0</v>
      </c>
      <c r="J233" s="106">
        <v>0</v>
      </c>
      <c r="K233" s="106">
        <v>0</v>
      </c>
      <c r="L233" s="106">
        <v>0</v>
      </c>
      <c r="M233" s="106">
        <v>0</v>
      </c>
      <c r="N233" s="106">
        <v>0</v>
      </c>
      <c r="O233" s="106">
        <v>0</v>
      </c>
      <c r="P233" s="106">
        <v>0</v>
      </c>
      <c r="Q233" s="106">
        <v>0</v>
      </c>
      <c r="R233" s="52"/>
      <c r="S233" s="56"/>
      <c r="T233" s="23" t="s">
        <v>12</v>
      </c>
      <c r="U233" s="83"/>
      <c r="V233" s="83"/>
      <c r="W233" s="83">
        <v>0</v>
      </c>
      <c r="X233" s="83">
        <v>0</v>
      </c>
      <c r="Y233" s="83">
        <v>0</v>
      </c>
      <c r="Z233" s="83">
        <v>0</v>
      </c>
      <c r="AA233" s="83">
        <v>0</v>
      </c>
      <c r="AB233" s="83">
        <v>0</v>
      </c>
      <c r="AC233" s="83">
        <v>0</v>
      </c>
      <c r="AD233" s="83">
        <v>0</v>
      </c>
      <c r="AE233" s="83">
        <v>0</v>
      </c>
      <c r="AF233" s="83">
        <v>0</v>
      </c>
      <c r="AG233" s="83">
        <v>0</v>
      </c>
      <c r="AI233" s="319"/>
    </row>
    <row r="234" spans="1:61" ht="19.5" hidden="1" customHeight="1" outlineLevel="1" x14ac:dyDescent="0.2">
      <c r="A234" s="249"/>
      <c r="B234" s="105"/>
      <c r="C234" s="21"/>
      <c r="D234" s="21"/>
      <c r="E234" s="106"/>
      <c r="F234" s="106">
        <v>0</v>
      </c>
      <c r="G234" s="106">
        <v>0</v>
      </c>
      <c r="H234" s="106">
        <v>0</v>
      </c>
      <c r="I234" s="106">
        <v>0</v>
      </c>
      <c r="J234" s="106">
        <v>0</v>
      </c>
      <c r="K234" s="106">
        <v>0</v>
      </c>
      <c r="L234" s="106">
        <v>0</v>
      </c>
      <c r="M234" s="106">
        <v>0</v>
      </c>
      <c r="N234" s="106">
        <v>0</v>
      </c>
      <c r="O234" s="106">
        <v>0</v>
      </c>
      <c r="P234" s="106">
        <v>0</v>
      </c>
      <c r="Q234" s="106">
        <v>0</v>
      </c>
      <c r="R234" s="29"/>
      <c r="S234" s="144" t="s">
        <v>13</v>
      </c>
      <c r="T234" s="145"/>
      <c r="U234" s="62">
        <f t="shared" ref="U234" si="546">SUM(U235:U237)</f>
        <v>0</v>
      </c>
      <c r="V234" s="62">
        <f t="shared" ref="V234" si="547">SUM(V235:V237)</f>
        <v>0</v>
      </c>
      <c r="W234" s="62">
        <f t="shared" ref="W234:Y234" si="548">SUM(W235:W237)</f>
        <v>0</v>
      </c>
      <c r="X234" s="62">
        <f t="shared" si="548"/>
        <v>0</v>
      </c>
      <c r="Y234" s="62">
        <f t="shared" si="548"/>
        <v>0</v>
      </c>
      <c r="Z234" s="62">
        <f t="shared" ref="Z234:AA234" si="549">SUM(Z235:Z237)</f>
        <v>0</v>
      </c>
      <c r="AA234" s="62">
        <f t="shared" si="549"/>
        <v>0</v>
      </c>
      <c r="AB234" s="62">
        <f t="shared" ref="AB234:AC234" si="550">SUM(AB235:AB237)</f>
        <v>0</v>
      </c>
      <c r="AC234" s="62">
        <f t="shared" si="550"/>
        <v>0</v>
      </c>
      <c r="AD234" s="62">
        <f t="shared" ref="AD234:AE234" si="551">SUM(AD235:AD237)</f>
        <v>0</v>
      </c>
      <c r="AE234" s="62">
        <f t="shared" si="551"/>
        <v>0</v>
      </c>
      <c r="AF234" s="62">
        <f t="shared" ref="AF234:AG234" si="552">SUM(AF235:AF237)</f>
        <v>0</v>
      </c>
      <c r="AG234" s="62">
        <f t="shared" si="552"/>
        <v>0</v>
      </c>
      <c r="AI234" s="319"/>
    </row>
    <row r="235" spans="1:61" ht="19.5" hidden="1" customHeight="1" outlineLevel="1" x14ac:dyDescent="0.2">
      <c r="A235" s="249"/>
      <c r="B235" s="140"/>
      <c r="C235" s="141" t="s">
        <v>10</v>
      </c>
      <c r="D235" s="8"/>
      <c r="E235" s="9"/>
      <c r="F235" s="9">
        <v>0</v>
      </c>
      <c r="G235" s="9">
        <v>0</v>
      </c>
      <c r="H235" s="9">
        <v>0</v>
      </c>
      <c r="I235" s="9">
        <v>0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  <c r="O235" s="9">
        <v>0</v>
      </c>
      <c r="P235" s="9">
        <v>0</v>
      </c>
      <c r="Q235" s="9">
        <v>0</v>
      </c>
      <c r="R235" s="46"/>
      <c r="S235" s="149"/>
      <c r="T235" s="150" t="s">
        <v>15</v>
      </c>
      <c r="U235" s="151"/>
      <c r="V235" s="151"/>
      <c r="W235" s="151">
        <v>0</v>
      </c>
      <c r="X235" s="151">
        <v>0</v>
      </c>
      <c r="Y235" s="151">
        <v>0</v>
      </c>
      <c r="Z235" s="151">
        <v>0</v>
      </c>
      <c r="AA235" s="151">
        <v>0</v>
      </c>
      <c r="AB235" s="151">
        <v>0</v>
      </c>
      <c r="AC235" s="151">
        <v>0</v>
      </c>
      <c r="AD235" s="151">
        <v>0</v>
      </c>
      <c r="AE235" s="151">
        <v>0</v>
      </c>
      <c r="AF235" s="151">
        <v>0</v>
      </c>
      <c r="AG235" s="151">
        <v>0</v>
      </c>
      <c r="AI235" s="319"/>
    </row>
    <row r="236" spans="1:61" ht="19.5" hidden="1" customHeight="1" outlineLevel="1" x14ac:dyDescent="0.2">
      <c r="A236" s="249"/>
      <c r="B236" s="140"/>
      <c r="C236" s="141" t="s">
        <v>23</v>
      </c>
      <c r="D236" s="8"/>
      <c r="E236" s="11">
        <v>0</v>
      </c>
      <c r="F236" s="11">
        <v>0</v>
      </c>
      <c r="G236" s="11">
        <v>0</v>
      </c>
      <c r="H236" s="11">
        <v>0</v>
      </c>
      <c r="I236" s="11">
        <v>0</v>
      </c>
      <c r="J236" s="11">
        <v>0</v>
      </c>
      <c r="K236" s="11">
        <v>0</v>
      </c>
      <c r="L236" s="11">
        <v>0</v>
      </c>
      <c r="M236" s="11">
        <v>0</v>
      </c>
      <c r="N236" s="11">
        <v>0</v>
      </c>
      <c r="O236" s="11">
        <v>0</v>
      </c>
      <c r="P236" s="11">
        <v>0</v>
      </c>
      <c r="Q236" s="11">
        <v>0</v>
      </c>
      <c r="R236" s="47"/>
      <c r="S236" s="55"/>
      <c r="T236" s="20" t="s">
        <v>16</v>
      </c>
      <c r="U236" s="82"/>
      <c r="V236" s="82"/>
      <c r="W236" s="82">
        <v>0</v>
      </c>
      <c r="X236" s="82">
        <v>0</v>
      </c>
      <c r="Y236" s="82">
        <v>0</v>
      </c>
      <c r="Z236" s="82">
        <v>0</v>
      </c>
      <c r="AA236" s="82">
        <v>0</v>
      </c>
      <c r="AB236" s="82">
        <v>0</v>
      </c>
      <c r="AC236" s="82">
        <v>0</v>
      </c>
      <c r="AD236" s="82">
        <v>0</v>
      </c>
      <c r="AE236" s="82">
        <v>0</v>
      </c>
      <c r="AF236" s="82">
        <v>0</v>
      </c>
      <c r="AG236" s="82">
        <v>0</v>
      </c>
      <c r="AI236" s="319"/>
    </row>
    <row r="237" spans="1:61" ht="19.5" hidden="1" customHeight="1" outlineLevel="1" x14ac:dyDescent="0.2">
      <c r="A237" s="249"/>
      <c r="B237" s="140"/>
      <c r="C237" s="141" t="s">
        <v>22</v>
      </c>
      <c r="D237" s="8"/>
      <c r="E237" s="60"/>
      <c r="F237" s="60">
        <v>0</v>
      </c>
      <c r="G237" s="60">
        <v>0</v>
      </c>
      <c r="H237" s="60">
        <v>0</v>
      </c>
      <c r="I237" s="60">
        <v>0</v>
      </c>
      <c r="J237" s="60">
        <v>0</v>
      </c>
      <c r="K237" s="60">
        <v>0</v>
      </c>
      <c r="L237" s="60">
        <v>0</v>
      </c>
      <c r="M237" s="60">
        <v>0</v>
      </c>
      <c r="N237" s="60">
        <v>0</v>
      </c>
      <c r="O237" s="60">
        <v>0</v>
      </c>
      <c r="P237" s="60">
        <v>0</v>
      </c>
      <c r="Q237" s="60">
        <v>0</v>
      </c>
      <c r="S237" s="107"/>
      <c r="T237" s="108" t="s">
        <v>17</v>
      </c>
      <c r="U237" s="84"/>
      <c r="V237" s="84"/>
      <c r="W237" s="84">
        <v>0</v>
      </c>
      <c r="X237" s="84">
        <v>0</v>
      </c>
      <c r="Y237" s="84">
        <v>0</v>
      </c>
      <c r="Z237" s="84">
        <v>0</v>
      </c>
      <c r="AA237" s="84">
        <v>0</v>
      </c>
      <c r="AB237" s="84">
        <v>0</v>
      </c>
      <c r="AC237" s="84">
        <v>0</v>
      </c>
      <c r="AD237" s="84">
        <v>0</v>
      </c>
      <c r="AE237" s="84">
        <v>0</v>
      </c>
      <c r="AF237" s="84">
        <v>0</v>
      </c>
      <c r="AG237" s="84">
        <v>0</v>
      </c>
      <c r="AI237" s="319"/>
    </row>
    <row r="238" spans="1:61" ht="19.5" hidden="1" customHeight="1" outlineLevel="1" x14ac:dyDescent="0.2">
      <c r="A238" s="249"/>
      <c r="B238" s="140"/>
      <c r="C238" s="141" t="s">
        <v>46</v>
      </c>
      <c r="D238" s="8"/>
      <c r="E238" s="11"/>
      <c r="F238" s="11"/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1">
        <v>0</v>
      </c>
      <c r="N238" s="11">
        <v>0</v>
      </c>
      <c r="O238" s="11">
        <v>0</v>
      </c>
      <c r="P238" s="11">
        <v>0</v>
      </c>
      <c r="Q238" s="11">
        <v>0</v>
      </c>
      <c r="R238" s="47"/>
      <c r="S238" s="153" t="s">
        <v>43</v>
      </c>
      <c r="T238" s="10"/>
      <c r="U238" s="62"/>
      <c r="V238" s="62"/>
      <c r="W238" s="62">
        <v>0</v>
      </c>
      <c r="X238" s="62">
        <v>0</v>
      </c>
      <c r="Y238" s="62">
        <v>0</v>
      </c>
      <c r="Z238" s="62">
        <v>0</v>
      </c>
      <c r="AA238" s="62">
        <v>0</v>
      </c>
      <c r="AB238" s="62">
        <v>0</v>
      </c>
      <c r="AC238" s="62">
        <v>0</v>
      </c>
      <c r="AD238" s="62">
        <v>0</v>
      </c>
      <c r="AE238" s="62">
        <v>0</v>
      </c>
      <c r="AF238" s="62">
        <v>0</v>
      </c>
      <c r="AG238" s="62">
        <v>0</v>
      </c>
      <c r="AI238" s="319"/>
    </row>
    <row r="239" spans="1:61" ht="19.5" hidden="1" customHeight="1" outlineLevel="1" x14ac:dyDescent="0.2">
      <c r="B239" s="140"/>
      <c r="C239" s="141" t="s">
        <v>52</v>
      </c>
      <c r="D239" s="8"/>
      <c r="E239" s="60"/>
      <c r="F239" s="60">
        <v>0</v>
      </c>
      <c r="G239" s="60">
        <v>0</v>
      </c>
      <c r="H239" s="60">
        <v>0</v>
      </c>
      <c r="I239" s="60">
        <v>0</v>
      </c>
      <c r="J239" s="60">
        <v>0</v>
      </c>
      <c r="K239" s="60">
        <v>0</v>
      </c>
      <c r="L239" s="60">
        <v>0</v>
      </c>
      <c r="M239" s="60">
        <v>0</v>
      </c>
      <c r="N239" s="60">
        <v>0</v>
      </c>
      <c r="O239" s="60">
        <v>0</v>
      </c>
      <c r="P239" s="60">
        <v>0</v>
      </c>
      <c r="Q239" s="60">
        <v>0</v>
      </c>
      <c r="R239" s="29"/>
      <c r="S239" s="57" t="s">
        <v>38</v>
      </c>
      <c r="T239" s="28"/>
      <c r="U239" s="62"/>
      <c r="V239" s="62"/>
      <c r="W239" s="62">
        <v>0</v>
      </c>
      <c r="X239" s="62">
        <v>0</v>
      </c>
      <c r="Y239" s="62">
        <v>0</v>
      </c>
      <c r="Z239" s="62">
        <v>0</v>
      </c>
      <c r="AA239" s="62">
        <v>0</v>
      </c>
      <c r="AB239" s="62">
        <v>0</v>
      </c>
      <c r="AC239" s="62">
        <v>0</v>
      </c>
      <c r="AD239" s="62">
        <v>0</v>
      </c>
      <c r="AE239" s="62">
        <v>0</v>
      </c>
      <c r="AF239" s="62">
        <v>0</v>
      </c>
      <c r="AG239" s="62">
        <v>0</v>
      </c>
      <c r="AI239" s="319"/>
    </row>
    <row r="240" spans="1:61" ht="19.5" hidden="1" customHeight="1" outlineLevel="1" x14ac:dyDescent="0.2">
      <c r="B240" s="109"/>
      <c r="C240" s="37" t="s">
        <v>149</v>
      </c>
      <c r="D240" s="37"/>
      <c r="E240" s="61"/>
      <c r="F240" s="61"/>
      <c r="G240" s="61">
        <v>0</v>
      </c>
      <c r="H240" s="61">
        <v>0</v>
      </c>
      <c r="I240" s="61">
        <v>0</v>
      </c>
      <c r="J240" s="61">
        <v>0</v>
      </c>
      <c r="K240" s="61">
        <v>0</v>
      </c>
      <c r="L240" s="61">
        <v>0</v>
      </c>
      <c r="M240" s="61">
        <v>0</v>
      </c>
      <c r="N240" s="61">
        <v>0</v>
      </c>
      <c r="O240" s="61">
        <v>0</v>
      </c>
      <c r="P240" s="61">
        <v>0</v>
      </c>
      <c r="Q240" s="61">
        <v>0</v>
      </c>
      <c r="R240" s="29"/>
      <c r="S240" s="154" t="s">
        <v>149</v>
      </c>
      <c r="T240" s="138"/>
      <c r="U240" s="93"/>
      <c r="V240" s="93"/>
      <c r="W240" s="93">
        <v>0</v>
      </c>
      <c r="X240" s="93">
        <v>0</v>
      </c>
      <c r="Y240" s="93">
        <v>0</v>
      </c>
      <c r="Z240" s="93">
        <v>0</v>
      </c>
      <c r="AA240" s="93">
        <v>0</v>
      </c>
      <c r="AB240" s="93">
        <v>0</v>
      </c>
      <c r="AC240" s="93">
        <v>0</v>
      </c>
      <c r="AD240" s="93">
        <v>0</v>
      </c>
      <c r="AE240" s="93">
        <v>0</v>
      </c>
      <c r="AF240" s="93">
        <v>0</v>
      </c>
      <c r="AG240" s="93">
        <v>0</v>
      </c>
      <c r="AI240" s="319"/>
    </row>
    <row r="241" spans="1:61" s="3" customFormat="1" ht="19.5" hidden="1" customHeight="1" outlineLevel="1" x14ac:dyDescent="0.2">
      <c r="B241" s="155" t="s">
        <v>14</v>
      </c>
      <c r="C241" s="141"/>
      <c r="D241" s="8"/>
      <c r="E241" s="11">
        <f t="shared" ref="E241" si="553">SUM(E235:E240)+E228</f>
        <v>0</v>
      </c>
      <c r="F241" s="11">
        <f t="shared" ref="F241" si="554">SUM(F235:F240)+F228</f>
        <v>0</v>
      </c>
      <c r="G241" s="11">
        <f t="shared" ref="G241:I241" si="555">SUM(G235:G240)+G228</f>
        <v>0</v>
      </c>
      <c r="H241" s="11">
        <f t="shared" si="555"/>
        <v>0</v>
      </c>
      <c r="I241" s="11">
        <f t="shared" si="555"/>
        <v>0</v>
      </c>
      <c r="J241" s="11">
        <f t="shared" ref="J241:K241" si="556">SUM(J235:J240)+J228</f>
        <v>0</v>
      </c>
      <c r="K241" s="11">
        <f t="shared" si="556"/>
        <v>0</v>
      </c>
      <c r="L241" s="11">
        <f t="shared" ref="L241:M241" si="557">SUM(L235:L240)+L228</f>
        <v>0</v>
      </c>
      <c r="M241" s="11">
        <f t="shared" si="557"/>
        <v>0</v>
      </c>
      <c r="N241" s="11">
        <f t="shared" ref="N241:O241" si="558">SUM(N235:N240)+N228</f>
        <v>0</v>
      </c>
      <c r="O241" s="11">
        <f t="shared" si="558"/>
        <v>0</v>
      </c>
      <c r="P241" s="11">
        <f t="shared" ref="P241:Q241" si="559">SUM(P235:P240)+P228</f>
        <v>0</v>
      </c>
      <c r="Q241" s="11">
        <f t="shared" si="559"/>
        <v>0</v>
      </c>
      <c r="R241" s="69"/>
      <c r="S241" s="156" t="s">
        <v>18</v>
      </c>
      <c r="T241" s="157"/>
      <c r="U241" s="62">
        <f t="shared" ref="U241:V241" si="560">+U239+U234+U228+U238+U240</f>
        <v>0</v>
      </c>
      <c r="V241" s="62">
        <f t="shared" si="560"/>
        <v>0</v>
      </c>
      <c r="W241" s="62">
        <f>+W239+W234+W228+W238+W240</f>
        <v>0</v>
      </c>
      <c r="X241" s="62">
        <f t="shared" ref="X241" si="561">+X239+X234+X228+X238+X240</f>
        <v>0</v>
      </c>
      <c r="Y241" s="62">
        <f t="shared" ref="Y241:Z241" si="562">+Y239+Y234+Y228+Y238+Y240</f>
        <v>0</v>
      </c>
      <c r="Z241" s="62">
        <f t="shared" si="562"/>
        <v>0</v>
      </c>
      <c r="AA241" s="62">
        <f t="shared" ref="AA241:AB241" si="563">+AA239+AA234+AA228+AA238+AA240</f>
        <v>0</v>
      </c>
      <c r="AB241" s="62">
        <f t="shared" si="563"/>
        <v>0</v>
      </c>
      <c r="AC241" s="62">
        <f t="shared" ref="AC241:AD241" si="564">+AC239+AC234+AC228+AC238+AC240</f>
        <v>0</v>
      </c>
      <c r="AD241" s="62">
        <f t="shared" si="564"/>
        <v>0</v>
      </c>
      <c r="AE241" s="62">
        <f t="shared" ref="AE241:AF241" si="565">+AE239+AE234+AE228+AE238+AE240</f>
        <v>0</v>
      </c>
      <c r="AF241" s="62">
        <f t="shared" si="565"/>
        <v>0</v>
      </c>
      <c r="AG241" s="62">
        <f t="shared" ref="AG241" si="566">+AG239+AG234+AG228+AG238+AG240</f>
        <v>0</v>
      </c>
      <c r="AH241" s="14"/>
      <c r="AI241" s="321"/>
      <c r="AJ241" s="14"/>
      <c r="AK241" s="14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  <c r="AV241" s="14"/>
      <c r="AW241" s="14"/>
      <c r="AX241" s="14"/>
      <c r="AY241" s="14"/>
      <c r="AZ241" s="14"/>
      <c r="BA241" s="14"/>
      <c r="BB241" s="14"/>
      <c r="BC241" s="14"/>
      <c r="BD241" s="14"/>
      <c r="BE241" s="14"/>
      <c r="BF241" s="14"/>
      <c r="BG241" s="14"/>
      <c r="BH241" s="14"/>
      <c r="BI241" s="14"/>
    </row>
    <row r="242" spans="1:61" s="3" customFormat="1" ht="25.5" hidden="1" customHeight="1" outlineLevel="1" collapsed="1" x14ac:dyDescent="0.2">
      <c r="B242" s="221" t="s">
        <v>123</v>
      </c>
      <c r="C242" s="128" t="s">
        <v>27</v>
      </c>
      <c r="D242" s="129"/>
      <c r="E242" s="128"/>
      <c r="F242" s="128"/>
      <c r="G242" s="128"/>
      <c r="H242" s="128"/>
      <c r="I242" s="128"/>
      <c r="J242" s="128"/>
      <c r="K242" s="128"/>
      <c r="L242" s="128"/>
      <c r="M242" s="128"/>
      <c r="N242" s="128"/>
      <c r="O242" s="128"/>
      <c r="P242" s="128"/>
      <c r="Q242" s="128"/>
      <c r="R242" s="128"/>
      <c r="S242" s="129"/>
      <c r="T242" s="185"/>
      <c r="U242" s="185"/>
      <c r="V242" s="185"/>
      <c r="W242" s="185"/>
      <c r="X242" s="185"/>
      <c r="Y242" s="185"/>
      <c r="Z242" s="185"/>
      <c r="AA242" s="185"/>
      <c r="AB242" s="185"/>
      <c r="AC242" s="185"/>
      <c r="AD242" s="185"/>
      <c r="AE242" s="185"/>
      <c r="AF242" s="185"/>
      <c r="AG242" s="185"/>
      <c r="AI242" s="321"/>
    </row>
    <row r="243" spans="1:61" ht="40.5" hidden="1" customHeight="1" outlineLevel="1" x14ac:dyDescent="0.2">
      <c r="B243" s="100" t="s">
        <v>0</v>
      </c>
      <c r="C243" s="26"/>
      <c r="D243" s="101"/>
      <c r="E243" s="36" t="str">
        <f t="shared" ref="E243:Q243" si="567">+E$6</f>
        <v>Eredeti előirányzat
2024. év</v>
      </c>
      <c r="F243" s="36" t="str">
        <f t="shared" si="567"/>
        <v>1 Módosítás</v>
      </c>
      <c r="G243" s="36" t="str">
        <f t="shared" si="567"/>
        <v>Módosított előirányzat 1
2024. év</v>
      </c>
      <c r="H243" s="36" t="str">
        <f t="shared" si="567"/>
        <v>2 Módosítás</v>
      </c>
      <c r="I243" s="36" t="str">
        <f t="shared" si="567"/>
        <v>Módosított előirányzat</v>
      </c>
      <c r="J243" s="36" t="str">
        <f t="shared" si="567"/>
        <v>3 Módosítás</v>
      </c>
      <c r="K243" s="36" t="str">
        <f t="shared" si="567"/>
        <v>Módosított előirányzat</v>
      </c>
      <c r="L243" s="36" t="str">
        <f t="shared" si="567"/>
        <v>4 Módosítás</v>
      </c>
      <c r="M243" s="36" t="str">
        <f t="shared" si="567"/>
        <v>4. Módosított előirányzat</v>
      </c>
      <c r="N243" s="36" t="str">
        <f t="shared" si="567"/>
        <v>5 Módosítás</v>
      </c>
      <c r="O243" s="36" t="str">
        <f t="shared" si="567"/>
        <v>Módosított előirányzat 5.</v>
      </c>
      <c r="P243" s="36" t="str">
        <f t="shared" si="567"/>
        <v>6 Módosítás</v>
      </c>
      <c r="Q243" s="36" t="str">
        <f t="shared" si="567"/>
        <v>Módosított előirányzat</v>
      </c>
      <c r="R243" s="51"/>
      <c r="S243" s="57" t="s">
        <v>1</v>
      </c>
      <c r="T243" s="102"/>
      <c r="U243" s="36" t="str">
        <f t="shared" ref="U243:AG243" si="568">+U$6</f>
        <v>Eredeti előirányzat
2024. év</v>
      </c>
      <c r="V243" s="36" t="str">
        <f t="shared" si="568"/>
        <v>1 Módosítás</v>
      </c>
      <c r="W243" s="36" t="str">
        <f t="shared" si="568"/>
        <v>Módosított előirányzat 1
2024. év</v>
      </c>
      <c r="X243" s="36" t="str">
        <f t="shared" si="568"/>
        <v>2 Módosítás</v>
      </c>
      <c r="Y243" s="36" t="str">
        <f t="shared" si="568"/>
        <v>Módosított előirányzat</v>
      </c>
      <c r="Z243" s="36" t="str">
        <f t="shared" si="568"/>
        <v>3 Módosítás</v>
      </c>
      <c r="AA243" s="36" t="str">
        <f t="shared" si="568"/>
        <v>Módosított előirányzat</v>
      </c>
      <c r="AB243" s="36" t="str">
        <f t="shared" si="568"/>
        <v>4 Módosítás</v>
      </c>
      <c r="AC243" s="36" t="str">
        <f t="shared" si="568"/>
        <v>4. Módosított előirányzat</v>
      </c>
      <c r="AD243" s="36" t="str">
        <f t="shared" si="568"/>
        <v>5 Módosítás</v>
      </c>
      <c r="AE243" s="36" t="str">
        <f t="shared" si="568"/>
        <v>Módosított előirányzat 5</v>
      </c>
      <c r="AF243" s="36" t="str">
        <f t="shared" si="568"/>
        <v>6 Módosítás</v>
      </c>
      <c r="AG243" s="36" t="str">
        <f t="shared" si="568"/>
        <v>Módosított előirányzat</v>
      </c>
      <c r="AI243" s="319"/>
    </row>
    <row r="244" spans="1:61" ht="19.5" hidden="1" customHeight="1" outlineLevel="1" x14ac:dyDescent="0.2">
      <c r="B244" s="140"/>
      <c r="C244" s="141" t="s">
        <v>2</v>
      </c>
      <c r="D244" s="142"/>
      <c r="E244" s="143">
        <f t="shared" ref="E244:I244" si="569">+E245+E246+E247+E248</f>
        <v>0</v>
      </c>
      <c r="F244" s="143">
        <f t="shared" si="569"/>
        <v>0</v>
      </c>
      <c r="G244" s="143">
        <f t="shared" si="569"/>
        <v>0</v>
      </c>
      <c r="H244" s="143">
        <f t="shared" si="569"/>
        <v>0</v>
      </c>
      <c r="I244" s="143">
        <f t="shared" si="569"/>
        <v>0</v>
      </c>
      <c r="J244" s="143">
        <f t="shared" ref="J244:K244" si="570">+J245+J246+J247+J248</f>
        <v>0</v>
      </c>
      <c r="K244" s="143">
        <f t="shared" si="570"/>
        <v>0</v>
      </c>
      <c r="L244" s="143">
        <f t="shared" ref="L244:M244" si="571">+L245+L246+L247+L248</f>
        <v>0</v>
      </c>
      <c r="M244" s="143">
        <f t="shared" si="571"/>
        <v>0</v>
      </c>
      <c r="N244" s="143">
        <f t="shared" ref="N244:O244" si="572">+N245+N246+N247+N248</f>
        <v>0</v>
      </c>
      <c r="O244" s="143">
        <f t="shared" si="572"/>
        <v>0</v>
      </c>
      <c r="P244" s="143">
        <f t="shared" ref="P244:Q244" si="573">+P245+P246+P247+P248</f>
        <v>0</v>
      </c>
      <c r="Q244" s="143">
        <f t="shared" si="573"/>
        <v>0</v>
      </c>
      <c r="R244" s="46"/>
      <c r="S244" s="144" t="s">
        <v>3</v>
      </c>
      <c r="T244" s="145"/>
      <c r="U244" s="76">
        <f t="shared" ref="U244:V244" si="574">SUM(U245:U249)</f>
        <v>0</v>
      </c>
      <c r="V244" s="76">
        <f t="shared" si="574"/>
        <v>0</v>
      </c>
      <c r="W244" s="76">
        <f>+U244+V244</f>
        <v>0</v>
      </c>
      <c r="X244" s="76">
        <f t="shared" ref="X244" si="575">SUM(X245:X249)</f>
        <v>0</v>
      </c>
      <c r="Y244" s="76">
        <f>+W244+X244</f>
        <v>0</v>
      </c>
      <c r="Z244" s="76">
        <f t="shared" ref="Z244:AB244" si="576">SUM(Z245:Z249)</f>
        <v>0</v>
      </c>
      <c r="AA244" s="76">
        <f>SUM(AA245:AA249)</f>
        <v>0</v>
      </c>
      <c r="AB244" s="76">
        <f t="shared" si="576"/>
        <v>0</v>
      </c>
      <c r="AC244" s="76">
        <f>SUM(AC245:AC249)</f>
        <v>0</v>
      </c>
      <c r="AD244" s="76">
        <f t="shared" ref="AD244:AF244" si="577">SUM(AD245:AD249)</f>
        <v>0</v>
      </c>
      <c r="AE244" s="76">
        <f>SUM(AE245:AE249)</f>
        <v>0</v>
      </c>
      <c r="AF244" s="76">
        <f t="shared" si="577"/>
        <v>0</v>
      </c>
      <c r="AG244" s="76">
        <f>SUM(AG245:AG249)</f>
        <v>0</v>
      </c>
      <c r="AI244" s="319"/>
    </row>
    <row r="245" spans="1:61" ht="19.5" hidden="1" customHeight="1" outlineLevel="1" x14ac:dyDescent="0.2">
      <c r="B245" s="146"/>
      <c r="C245" s="147" t="s">
        <v>4</v>
      </c>
      <c r="D245" s="147"/>
      <c r="E245" s="148"/>
      <c r="F245" s="148">
        <v>0</v>
      </c>
      <c r="G245" s="148"/>
      <c r="H245" s="148"/>
      <c r="I245" s="148"/>
      <c r="J245" s="148"/>
      <c r="K245" s="148"/>
      <c r="L245" s="148"/>
      <c r="M245" s="148"/>
      <c r="N245" s="148"/>
      <c r="O245" s="148"/>
      <c r="P245" s="148"/>
      <c r="Q245" s="148"/>
      <c r="R245" s="48"/>
      <c r="S245" s="149"/>
      <c r="T245" s="150" t="s">
        <v>6</v>
      </c>
      <c r="U245" s="151">
        <v>0</v>
      </c>
      <c r="V245" s="151">
        <v>0</v>
      </c>
      <c r="W245" s="151">
        <f t="shared" ref="W245:W257" si="578">+U245+V245</f>
        <v>0</v>
      </c>
      <c r="X245" s="151">
        <v>0</v>
      </c>
      <c r="Y245" s="151">
        <f t="shared" ref="Y245:Y257" si="579">+W245+X245</f>
        <v>0</v>
      </c>
      <c r="Z245" s="151">
        <v>0</v>
      </c>
      <c r="AA245" s="151">
        <f>+Y245+Z245</f>
        <v>0</v>
      </c>
      <c r="AB245" s="151">
        <v>0</v>
      </c>
      <c r="AC245" s="151">
        <f>+AA245+AB245</f>
        <v>0</v>
      </c>
      <c r="AD245" s="151">
        <v>0</v>
      </c>
      <c r="AE245" s="151">
        <f>+AC245+AD245</f>
        <v>0</v>
      </c>
      <c r="AF245" s="151">
        <v>0</v>
      </c>
      <c r="AG245" s="151">
        <f>+AE245+AF245</f>
        <v>0</v>
      </c>
      <c r="AI245" s="319"/>
    </row>
    <row r="246" spans="1:61" ht="23.25" hidden="1" customHeight="1" outlineLevel="1" x14ac:dyDescent="0.2">
      <c r="A246" s="249"/>
      <c r="B246" s="104"/>
      <c r="C246" s="17" t="s">
        <v>5</v>
      </c>
      <c r="D246" s="18"/>
      <c r="E246" s="5">
        <v>0</v>
      </c>
      <c r="F246" s="5">
        <v>0</v>
      </c>
      <c r="G246" s="5">
        <f>+E246+F246</f>
        <v>0</v>
      </c>
      <c r="H246" s="5">
        <v>0</v>
      </c>
      <c r="I246" s="5">
        <f>+G246+H246</f>
        <v>0</v>
      </c>
      <c r="J246" s="5">
        <v>0</v>
      </c>
      <c r="K246" s="5">
        <f>+I246+J246</f>
        <v>0</v>
      </c>
      <c r="L246" s="5">
        <v>0</v>
      </c>
      <c r="M246" s="5">
        <f>+K246+L246</f>
        <v>0</v>
      </c>
      <c r="N246" s="5">
        <v>0</v>
      </c>
      <c r="O246" s="5">
        <f>+M246+N246</f>
        <v>0</v>
      </c>
      <c r="P246" s="5">
        <v>0</v>
      </c>
      <c r="Q246" s="5">
        <f>+O246+P246</f>
        <v>0</v>
      </c>
      <c r="R246" s="48"/>
      <c r="S246" s="55"/>
      <c r="T246" s="19" t="s">
        <v>8</v>
      </c>
      <c r="U246" s="82">
        <v>0</v>
      </c>
      <c r="V246" s="82">
        <v>0</v>
      </c>
      <c r="W246" s="82">
        <f t="shared" si="578"/>
        <v>0</v>
      </c>
      <c r="X246" s="82">
        <v>0</v>
      </c>
      <c r="Y246" s="82">
        <f t="shared" si="579"/>
        <v>0</v>
      </c>
      <c r="Z246" s="82">
        <v>0</v>
      </c>
      <c r="AA246" s="82">
        <f>+Y246+Z246</f>
        <v>0</v>
      </c>
      <c r="AB246" s="82">
        <v>0</v>
      </c>
      <c r="AC246" s="82">
        <f>+AA246+AB246</f>
        <v>0</v>
      </c>
      <c r="AD246" s="82">
        <v>0</v>
      </c>
      <c r="AE246" s="82">
        <f>+AC246+AD246</f>
        <v>0</v>
      </c>
      <c r="AF246" s="82">
        <v>0</v>
      </c>
      <c r="AG246" s="82">
        <f>+AE246+AF246</f>
        <v>0</v>
      </c>
      <c r="AI246" s="319"/>
    </row>
    <row r="247" spans="1:61" ht="19.5" hidden="1" customHeight="1" outlineLevel="1" x14ac:dyDescent="0.2">
      <c r="A247" s="249"/>
      <c r="B247" s="104"/>
      <c r="C247" s="17" t="s">
        <v>7</v>
      </c>
      <c r="D247" s="18"/>
      <c r="E247" s="5"/>
      <c r="F247" s="5">
        <v>0</v>
      </c>
      <c r="G247" s="5">
        <f t="shared" ref="G247:G257" si="580">+E247+F247</f>
        <v>0</v>
      </c>
      <c r="H247" s="5">
        <v>0</v>
      </c>
      <c r="I247" s="5">
        <f t="shared" ref="I247:I257" si="581">+G247+H247</f>
        <v>0</v>
      </c>
      <c r="J247" s="5">
        <v>0</v>
      </c>
      <c r="K247" s="5">
        <f t="shared" ref="K247:K257" si="582">+I247+J247</f>
        <v>0</v>
      </c>
      <c r="L247" s="5">
        <v>0</v>
      </c>
      <c r="M247" s="5">
        <f t="shared" ref="M247:M257" si="583">+K247+L247</f>
        <v>0</v>
      </c>
      <c r="N247" s="5">
        <v>0</v>
      </c>
      <c r="O247" s="5">
        <f t="shared" ref="O247:O257" si="584">+M247+N247</f>
        <v>0</v>
      </c>
      <c r="P247" s="5">
        <v>0</v>
      </c>
      <c r="Q247" s="5">
        <f t="shared" ref="Q247:Q257" si="585">+O247+P247</f>
        <v>0</v>
      </c>
      <c r="R247" s="48"/>
      <c r="S247" s="55"/>
      <c r="T247" s="20" t="s">
        <v>9</v>
      </c>
      <c r="U247" s="82">
        <v>0</v>
      </c>
      <c r="V247" s="82">
        <v>0</v>
      </c>
      <c r="W247" s="82">
        <f t="shared" si="578"/>
        <v>0</v>
      </c>
      <c r="X247" s="82">
        <v>0</v>
      </c>
      <c r="Y247" s="82">
        <f t="shared" si="579"/>
        <v>0</v>
      </c>
      <c r="Z247" s="82">
        <v>0</v>
      </c>
      <c r="AA247" s="82">
        <f>+Y247+Z247</f>
        <v>0</v>
      </c>
      <c r="AB247" s="82">
        <v>0</v>
      </c>
      <c r="AC247" s="82">
        <f>+AA247+AB247</f>
        <v>0</v>
      </c>
      <c r="AD247" s="82">
        <v>0</v>
      </c>
      <c r="AE247" s="82">
        <f>+AC247+AD247</f>
        <v>0</v>
      </c>
      <c r="AF247" s="82">
        <v>0</v>
      </c>
      <c r="AG247" s="82">
        <f>+AE247+AF247</f>
        <v>0</v>
      </c>
      <c r="AI247" s="319"/>
    </row>
    <row r="248" spans="1:61" ht="19.5" hidden="1" customHeight="1" outlineLevel="1" x14ac:dyDescent="0.2">
      <c r="A248" s="249"/>
      <c r="B248" s="104"/>
      <c r="C248" s="17" t="s">
        <v>21</v>
      </c>
      <c r="D248" s="18"/>
      <c r="E248" s="5"/>
      <c r="F248" s="5">
        <v>0</v>
      </c>
      <c r="G248" s="5">
        <f t="shared" si="580"/>
        <v>0</v>
      </c>
      <c r="H248" s="5">
        <v>0</v>
      </c>
      <c r="I248" s="5">
        <f t="shared" si="581"/>
        <v>0</v>
      </c>
      <c r="J248" s="5">
        <v>0</v>
      </c>
      <c r="K248" s="5">
        <f t="shared" si="582"/>
        <v>0</v>
      </c>
      <c r="L248" s="5">
        <v>0</v>
      </c>
      <c r="M248" s="5">
        <f t="shared" si="583"/>
        <v>0</v>
      </c>
      <c r="N248" s="5">
        <v>0</v>
      </c>
      <c r="O248" s="5">
        <f t="shared" si="584"/>
        <v>0</v>
      </c>
      <c r="P248" s="5">
        <v>0</v>
      </c>
      <c r="Q248" s="5">
        <f t="shared" si="585"/>
        <v>0</v>
      </c>
      <c r="R248" s="48"/>
      <c r="S248" s="55"/>
      <c r="T248" s="20" t="s">
        <v>11</v>
      </c>
      <c r="U248" s="82">
        <v>0</v>
      </c>
      <c r="V248" s="82">
        <v>0</v>
      </c>
      <c r="W248" s="82">
        <f t="shared" si="578"/>
        <v>0</v>
      </c>
      <c r="X248" s="82">
        <v>0</v>
      </c>
      <c r="Y248" s="82">
        <f t="shared" si="579"/>
        <v>0</v>
      </c>
      <c r="Z248" s="82">
        <v>0</v>
      </c>
      <c r="AA248" s="82">
        <f>+Y248+Z248</f>
        <v>0</v>
      </c>
      <c r="AB248" s="82">
        <v>0</v>
      </c>
      <c r="AC248" s="82">
        <f>+AA248+AB248</f>
        <v>0</v>
      </c>
      <c r="AD248" s="82">
        <v>0</v>
      </c>
      <c r="AE248" s="82">
        <f>+AC248+AD248</f>
        <v>0</v>
      </c>
      <c r="AF248" s="82">
        <v>0</v>
      </c>
      <c r="AG248" s="82">
        <f>+AE248+AF248</f>
        <v>0</v>
      </c>
      <c r="AI248" s="319"/>
    </row>
    <row r="249" spans="1:61" ht="19.5" hidden="1" customHeight="1" outlineLevel="1" x14ac:dyDescent="0.2">
      <c r="A249" s="249"/>
      <c r="B249" s="105"/>
      <c r="C249" s="21"/>
      <c r="D249" s="21"/>
      <c r="E249" s="106"/>
      <c r="F249" s="106">
        <v>0</v>
      </c>
      <c r="G249" s="5">
        <f t="shared" si="580"/>
        <v>0</v>
      </c>
      <c r="H249" s="106">
        <v>0</v>
      </c>
      <c r="I249" s="5">
        <f t="shared" si="581"/>
        <v>0</v>
      </c>
      <c r="J249" s="106">
        <v>0</v>
      </c>
      <c r="K249" s="5">
        <f t="shared" si="582"/>
        <v>0</v>
      </c>
      <c r="L249" s="106">
        <v>0</v>
      </c>
      <c r="M249" s="5">
        <f t="shared" si="583"/>
        <v>0</v>
      </c>
      <c r="N249" s="106">
        <v>0</v>
      </c>
      <c r="O249" s="5">
        <f t="shared" si="584"/>
        <v>0</v>
      </c>
      <c r="P249" s="106">
        <v>0</v>
      </c>
      <c r="Q249" s="5">
        <f t="shared" si="585"/>
        <v>0</v>
      </c>
      <c r="R249" s="52"/>
      <c r="S249" s="56"/>
      <c r="T249" s="23" t="s">
        <v>12</v>
      </c>
      <c r="U249" s="83"/>
      <c r="V249" s="83">
        <v>0</v>
      </c>
      <c r="W249" s="83">
        <f t="shared" si="578"/>
        <v>0</v>
      </c>
      <c r="X249" s="83">
        <v>0</v>
      </c>
      <c r="Y249" s="83">
        <f t="shared" si="579"/>
        <v>0</v>
      </c>
      <c r="Z249" s="83">
        <v>0</v>
      </c>
      <c r="AA249" s="83">
        <f>+Y249+Z249</f>
        <v>0</v>
      </c>
      <c r="AB249" s="83">
        <v>0</v>
      </c>
      <c r="AC249" s="83">
        <f>+AA249+AB249</f>
        <v>0</v>
      </c>
      <c r="AD249" s="83">
        <v>0</v>
      </c>
      <c r="AE249" s="83">
        <f>+AC249+AD249</f>
        <v>0</v>
      </c>
      <c r="AF249" s="83">
        <v>0</v>
      </c>
      <c r="AG249" s="83">
        <f>+AE249+AF249</f>
        <v>0</v>
      </c>
      <c r="AI249" s="319"/>
    </row>
    <row r="250" spans="1:61" ht="19.5" hidden="1" customHeight="1" outlineLevel="1" x14ac:dyDescent="0.2">
      <c r="A250" s="249"/>
      <c r="B250" s="105"/>
      <c r="C250" s="21"/>
      <c r="D250" s="21"/>
      <c r="E250" s="106"/>
      <c r="F250" s="106">
        <v>0</v>
      </c>
      <c r="G250" s="5">
        <f t="shared" si="580"/>
        <v>0</v>
      </c>
      <c r="H250" s="106">
        <v>0</v>
      </c>
      <c r="I250" s="5">
        <f t="shared" si="581"/>
        <v>0</v>
      </c>
      <c r="J250" s="106">
        <v>0</v>
      </c>
      <c r="K250" s="5">
        <f t="shared" si="582"/>
        <v>0</v>
      </c>
      <c r="L250" s="106">
        <v>0</v>
      </c>
      <c r="M250" s="5">
        <f t="shared" si="583"/>
        <v>0</v>
      </c>
      <c r="N250" s="106">
        <v>0</v>
      </c>
      <c r="O250" s="5">
        <f t="shared" si="584"/>
        <v>0</v>
      </c>
      <c r="P250" s="106">
        <v>0</v>
      </c>
      <c r="Q250" s="5">
        <f t="shared" si="585"/>
        <v>0</v>
      </c>
      <c r="R250" s="29"/>
      <c r="S250" s="144" t="s">
        <v>13</v>
      </c>
      <c r="T250" s="145"/>
      <c r="U250" s="62">
        <f t="shared" ref="U250:V250" si="586">SUM(U251:U253)</f>
        <v>0</v>
      </c>
      <c r="V250" s="62">
        <f t="shared" si="586"/>
        <v>0</v>
      </c>
      <c r="W250" s="62">
        <f t="shared" si="578"/>
        <v>0</v>
      </c>
      <c r="X250" s="62">
        <f t="shared" ref="X250" si="587">SUM(X251:X253)</f>
        <v>0</v>
      </c>
      <c r="Y250" s="62">
        <f t="shared" si="579"/>
        <v>0</v>
      </c>
      <c r="Z250" s="62">
        <f t="shared" ref="Z250:AB250" si="588">SUM(Z251:Z253)</f>
        <v>0</v>
      </c>
      <c r="AA250" s="76">
        <f>SUM(AA251:AA253)</f>
        <v>0</v>
      </c>
      <c r="AB250" s="62">
        <f t="shared" si="588"/>
        <v>0</v>
      </c>
      <c r="AC250" s="76">
        <f>SUM(AC251:AC253)</f>
        <v>0</v>
      </c>
      <c r="AD250" s="62">
        <f t="shared" ref="AD250:AF250" si="589">SUM(AD251:AD253)</f>
        <v>0</v>
      </c>
      <c r="AE250" s="76">
        <f>SUM(AE251:AE253)</f>
        <v>0</v>
      </c>
      <c r="AF250" s="62">
        <f t="shared" si="589"/>
        <v>0</v>
      </c>
      <c r="AG250" s="76">
        <f>SUM(AG251:AG253)</f>
        <v>0</v>
      </c>
      <c r="AI250" s="319"/>
    </row>
    <row r="251" spans="1:61" ht="19.5" hidden="1" customHeight="1" outlineLevel="1" x14ac:dyDescent="0.2">
      <c r="A251" s="249"/>
      <c r="B251" s="140"/>
      <c r="C251" s="141" t="s">
        <v>10</v>
      </c>
      <c r="D251" s="8"/>
      <c r="E251" s="9">
        <f>149-149</f>
        <v>0</v>
      </c>
      <c r="F251" s="9">
        <v>0</v>
      </c>
      <c r="G251" s="9">
        <f t="shared" si="580"/>
        <v>0</v>
      </c>
      <c r="H251" s="9">
        <v>0</v>
      </c>
      <c r="I251" s="9">
        <f t="shared" si="581"/>
        <v>0</v>
      </c>
      <c r="J251" s="9">
        <v>0</v>
      </c>
      <c r="K251" s="9">
        <f t="shared" si="582"/>
        <v>0</v>
      </c>
      <c r="L251" s="9">
        <v>0</v>
      </c>
      <c r="M251" s="9">
        <f t="shared" si="583"/>
        <v>0</v>
      </c>
      <c r="N251" s="9">
        <v>0</v>
      </c>
      <c r="O251" s="9">
        <f t="shared" si="584"/>
        <v>0</v>
      </c>
      <c r="P251" s="9">
        <v>0</v>
      </c>
      <c r="Q251" s="9">
        <f t="shared" si="585"/>
        <v>0</v>
      </c>
      <c r="R251" s="46"/>
      <c r="S251" s="149"/>
      <c r="T251" s="150" t="s">
        <v>15</v>
      </c>
      <c r="U251" s="151">
        <v>0</v>
      </c>
      <c r="V251" s="151">
        <v>0</v>
      </c>
      <c r="W251" s="151">
        <f t="shared" si="578"/>
        <v>0</v>
      </c>
      <c r="X251" s="151">
        <v>0</v>
      </c>
      <c r="Y251" s="151">
        <f t="shared" si="579"/>
        <v>0</v>
      </c>
      <c r="Z251" s="151">
        <v>0</v>
      </c>
      <c r="AA251" s="151">
        <f t="shared" ref="AA251:AA256" si="590">+Y251+Z251</f>
        <v>0</v>
      </c>
      <c r="AB251" s="151">
        <v>0</v>
      </c>
      <c r="AC251" s="151">
        <f t="shared" ref="AC251:AC256" si="591">+AA251+AB251</f>
        <v>0</v>
      </c>
      <c r="AD251" s="151">
        <v>0</v>
      </c>
      <c r="AE251" s="151">
        <f t="shared" ref="AE251:AE256" si="592">+AC251+AD251</f>
        <v>0</v>
      </c>
      <c r="AF251" s="151">
        <v>0</v>
      </c>
      <c r="AG251" s="151">
        <f t="shared" ref="AG251:AG256" si="593">+AE251+AF251</f>
        <v>0</v>
      </c>
      <c r="AI251" s="319"/>
    </row>
    <row r="252" spans="1:61" ht="19.5" hidden="1" customHeight="1" outlineLevel="1" x14ac:dyDescent="0.2">
      <c r="A252" s="249"/>
      <c r="B252" s="140"/>
      <c r="C252" s="141" t="s">
        <v>23</v>
      </c>
      <c r="D252" s="8"/>
      <c r="E252" s="11">
        <v>0</v>
      </c>
      <c r="F252" s="11">
        <v>0</v>
      </c>
      <c r="G252" s="11">
        <f t="shared" si="580"/>
        <v>0</v>
      </c>
      <c r="H252" s="11">
        <v>0</v>
      </c>
      <c r="I252" s="11">
        <f t="shared" si="581"/>
        <v>0</v>
      </c>
      <c r="J252" s="11">
        <v>0</v>
      </c>
      <c r="K252" s="11">
        <f t="shared" si="582"/>
        <v>0</v>
      </c>
      <c r="L252" s="11">
        <v>0</v>
      </c>
      <c r="M252" s="11">
        <f t="shared" si="583"/>
        <v>0</v>
      </c>
      <c r="N252" s="11">
        <v>0</v>
      </c>
      <c r="O252" s="11">
        <f t="shared" si="584"/>
        <v>0</v>
      </c>
      <c r="P252" s="11">
        <v>0</v>
      </c>
      <c r="Q252" s="11">
        <f t="shared" si="585"/>
        <v>0</v>
      </c>
      <c r="R252" s="47"/>
      <c r="S252" s="55"/>
      <c r="T252" s="20" t="s">
        <v>16</v>
      </c>
      <c r="U252" s="82">
        <v>0</v>
      </c>
      <c r="V252" s="82">
        <v>0</v>
      </c>
      <c r="W252" s="82">
        <f t="shared" si="578"/>
        <v>0</v>
      </c>
      <c r="X252" s="82">
        <v>0</v>
      </c>
      <c r="Y252" s="82">
        <f t="shared" si="579"/>
        <v>0</v>
      </c>
      <c r="Z252" s="82">
        <v>0</v>
      </c>
      <c r="AA252" s="82">
        <f t="shared" si="590"/>
        <v>0</v>
      </c>
      <c r="AB252" s="82">
        <v>0</v>
      </c>
      <c r="AC252" s="82">
        <f t="shared" si="591"/>
        <v>0</v>
      </c>
      <c r="AD252" s="82">
        <v>0</v>
      </c>
      <c r="AE252" s="82">
        <f t="shared" si="592"/>
        <v>0</v>
      </c>
      <c r="AF252" s="82">
        <v>0</v>
      </c>
      <c r="AG252" s="82">
        <f t="shared" si="593"/>
        <v>0</v>
      </c>
      <c r="AI252" s="319"/>
    </row>
    <row r="253" spans="1:61" ht="19.5" hidden="1" customHeight="1" outlineLevel="1" x14ac:dyDescent="0.2">
      <c r="A253" s="249"/>
      <c r="B253" s="140"/>
      <c r="C253" s="141" t="s">
        <v>22</v>
      </c>
      <c r="D253" s="8"/>
      <c r="E253" s="60">
        <v>0</v>
      </c>
      <c r="F253" s="60">
        <v>0</v>
      </c>
      <c r="G253" s="60">
        <f t="shared" si="580"/>
        <v>0</v>
      </c>
      <c r="H253" s="60">
        <v>0</v>
      </c>
      <c r="I253" s="60">
        <f t="shared" si="581"/>
        <v>0</v>
      </c>
      <c r="J253" s="60">
        <v>0</v>
      </c>
      <c r="K253" s="60">
        <f t="shared" si="582"/>
        <v>0</v>
      </c>
      <c r="L253" s="60">
        <v>0</v>
      </c>
      <c r="M253" s="60">
        <f t="shared" si="583"/>
        <v>0</v>
      </c>
      <c r="N253" s="60">
        <v>0</v>
      </c>
      <c r="O253" s="60">
        <f t="shared" si="584"/>
        <v>0</v>
      </c>
      <c r="P253" s="60">
        <v>0</v>
      </c>
      <c r="Q253" s="60">
        <f t="shared" si="585"/>
        <v>0</v>
      </c>
      <c r="S253" s="107"/>
      <c r="T253" s="108" t="s">
        <v>17</v>
      </c>
      <c r="U253" s="84">
        <v>0</v>
      </c>
      <c r="V253" s="84">
        <v>0</v>
      </c>
      <c r="W253" s="84">
        <f t="shared" si="578"/>
        <v>0</v>
      </c>
      <c r="X253" s="84">
        <v>0</v>
      </c>
      <c r="Y253" s="84">
        <f t="shared" si="579"/>
        <v>0</v>
      </c>
      <c r="Z253" s="84">
        <v>0</v>
      </c>
      <c r="AA253" s="84">
        <f t="shared" si="590"/>
        <v>0</v>
      </c>
      <c r="AB253" s="84">
        <v>0</v>
      </c>
      <c r="AC253" s="84">
        <f t="shared" si="591"/>
        <v>0</v>
      </c>
      <c r="AD253" s="84">
        <v>0</v>
      </c>
      <c r="AE253" s="84">
        <f t="shared" si="592"/>
        <v>0</v>
      </c>
      <c r="AF253" s="84">
        <v>0</v>
      </c>
      <c r="AG253" s="84">
        <f t="shared" si="593"/>
        <v>0</v>
      </c>
      <c r="AI253" s="319"/>
    </row>
    <row r="254" spans="1:61" ht="19.5" hidden="1" customHeight="1" outlineLevel="1" x14ac:dyDescent="0.2">
      <c r="A254" s="249"/>
      <c r="B254" s="140"/>
      <c r="C254" s="141" t="s">
        <v>46</v>
      </c>
      <c r="D254" s="8"/>
      <c r="E254" s="11">
        <v>0</v>
      </c>
      <c r="F254" s="11">
        <v>0</v>
      </c>
      <c r="G254" s="11">
        <f t="shared" si="580"/>
        <v>0</v>
      </c>
      <c r="H254" s="11">
        <v>0</v>
      </c>
      <c r="I254" s="11">
        <f t="shared" si="581"/>
        <v>0</v>
      </c>
      <c r="J254" s="11">
        <v>0</v>
      </c>
      <c r="K254" s="11">
        <f t="shared" si="582"/>
        <v>0</v>
      </c>
      <c r="L254" s="11">
        <v>0</v>
      </c>
      <c r="M254" s="11">
        <f t="shared" si="583"/>
        <v>0</v>
      </c>
      <c r="N254" s="11">
        <v>0</v>
      </c>
      <c r="O254" s="11">
        <f t="shared" si="584"/>
        <v>0</v>
      </c>
      <c r="P254" s="11">
        <v>0</v>
      </c>
      <c r="Q254" s="11">
        <f t="shared" si="585"/>
        <v>0</v>
      </c>
      <c r="R254" s="47"/>
      <c r="S254" s="153" t="s">
        <v>43</v>
      </c>
      <c r="T254" s="10"/>
      <c r="U254" s="62">
        <v>0</v>
      </c>
      <c r="V254" s="62">
        <v>0</v>
      </c>
      <c r="W254" s="62">
        <f t="shared" si="578"/>
        <v>0</v>
      </c>
      <c r="X254" s="62">
        <v>0</v>
      </c>
      <c r="Y254" s="62">
        <f t="shared" si="579"/>
        <v>0</v>
      </c>
      <c r="Z254" s="62">
        <v>0</v>
      </c>
      <c r="AA254" s="62">
        <f t="shared" si="590"/>
        <v>0</v>
      </c>
      <c r="AB254" s="62">
        <v>0</v>
      </c>
      <c r="AC254" s="62">
        <f t="shared" si="591"/>
        <v>0</v>
      </c>
      <c r="AD254" s="62">
        <v>0</v>
      </c>
      <c r="AE254" s="62">
        <f t="shared" si="592"/>
        <v>0</v>
      </c>
      <c r="AF254" s="62">
        <v>0</v>
      </c>
      <c r="AG254" s="62">
        <f t="shared" si="593"/>
        <v>0</v>
      </c>
      <c r="AI254" s="319"/>
    </row>
    <row r="255" spans="1:61" ht="19.5" hidden="1" customHeight="1" outlineLevel="1" x14ac:dyDescent="0.2">
      <c r="B255" s="140"/>
      <c r="C255" s="141" t="s">
        <v>52</v>
      </c>
      <c r="D255" s="8"/>
      <c r="E255" s="60">
        <v>0</v>
      </c>
      <c r="F255" s="60">
        <v>0</v>
      </c>
      <c r="G255" s="60">
        <f t="shared" si="580"/>
        <v>0</v>
      </c>
      <c r="H255" s="60">
        <v>0</v>
      </c>
      <c r="I255" s="60">
        <f t="shared" si="581"/>
        <v>0</v>
      </c>
      <c r="J255" s="60">
        <v>0</v>
      </c>
      <c r="K255" s="60">
        <f t="shared" si="582"/>
        <v>0</v>
      </c>
      <c r="L255" s="60">
        <v>0</v>
      </c>
      <c r="M255" s="60">
        <f t="shared" si="583"/>
        <v>0</v>
      </c>
      <c r="N255" s="60">
        <v>0</v>
      </c>
      <c r="O255" s="60">
        <f t="shared" si="584"/>
        <v>0</v>
      </c>
      <c r="P255" s="60">
        <v>0</v>
      </c>
      <c r="Q255" s="60">
        <f t="shared" si="585"/>
        <v>0</v>
      </c>
      <c r="R255" s="29"/>
      <c r="S255" s="57" t="s">
        <v>38</v>
      </c>
      <c r="T255" s="28"/>
      <c r="U255" s="62">
        <v>0</v>
      </c>
      <c r="V255" s="62">
        <v>0</v>
      </c>
      <c r="W255" s="62">
        <f t="shared" si="578"/>
        <v>0</v>
      </c>
      <c r="X255" s="62">
        <v>0</v>
      </c>
      <c r="Y255" s="62">
        <f t="shared" si="579"/>
        <v>0</v>
      </c>
      <c r="Z255" s="62">
        <v>0</v>
      </c>
      <c r="AA255" s="62">
        <f t="shared" si="590"/>
        <v>0</v>
      </c>
      <c r="AB255" s="62">
        <v>0</v>
      </c>
      <c r="AC255" s="62">
        <f t="shared" si="591"/>
        <v>0</v>
      </c>
      <c r="AD255" s="62">
        <v>0</v>
      </c>
      <c r="AE255" s="62">
        <f t="shared" si="592"/>
        <v>0</v>
      </c>
      <c r="AF255" s="62">
        <v>0</v>
      </c>
      <c r="AG255" s="62">
        <f t="shared" si="593"/>
        <v>0</v>
      </c>
      <c r="AI255" s="319"/>
    </row>
    <row r="256" spans="1:61" ht="19.5" hidden="1" customHeight="1" outlineLevel="1" x14ac:dyDescent="0.2">
      <c r="B256" s="109"/>
      <c r="C256" s="37" t="s">
        <v>149</v>
      </c>
      <c r="D256" s="37"/>
      <c r="E256" s="61">
        <v>0</v>
      </c>
      <c r="F256" s="61">
        <v>0</v>
      </c>
      <c r="G256" s="61">
        <f t="shared" si="580"/>
        <v>0</v>
      </c>
      <c r="H256" s="61">
        <v>0</v>
      </c>
      <c r="I256" s="61">
        <f t="shared" si="581"/>
        <v>0</v>
      </c>
      <c r="J256" s="61">
        <v>0</v>
      </c>
      <c r="K256" s="61">
        <f t="shared" si="582"/>
        <v>0</v>
      </c>
      <c r="L256" s="61">
        <v>0</v>
      </c>
      <c r="M256" s="61">
        <f t="shared" si="583"/>
        <v>0</v>
      </c>
      <c r="N256" s="61">
        <v>0</v>
      </c>
      <c r="O256" s="61">
        <f t="shared" si="584"/>
        <v>0</v>
      </c>
      <c r="P256" s="61">
        <v>0</v>
      </c>
      <c r="Q256" s="61">
        <f t="shared" si="585"/>
        <v>0</v>
      </c>
      <c r="R256" s="29"/>
      <c r="S256" s="154" t="s">
        <v>149</v>
      </c>
      <c r="T256" s="138"/>
      <c r="U256" s="93">
        <v>0</v>
      </c>
      <c r="V256" s="93">
        <v>0</v>
      </c>
      <c r="W256" s="93">
        <f t="shared" si="578"/>
        <v>0</v>
      </c>
      <c r="X256" s="93">
        <v>0</v>
      </c>
      <c r="Y256" s="93">
        <f t="shared" si="579"/>
        <v>0</v>
      </c>
      <c r="Z256" s="93">
        <v>0</v>
      </c>
      <c r="AA256" s="93">
        <f t="shared" si="590"/>
        <v>0</v>
      </c>
      <c r="AB256" s="93">
        <v>0</v>
      </c>
      <c r="AC256" s="93">
        <f t="shared" si="591"/>
        <v>0</v>
      </c>
      <c r="AD256" s="93">
        <v>0</v>
      </c>
      <c r="AE256" s="93">
        <f t="shared" si="592"/>
        <v>0</v>
      </c>
      <c r="AF256" s="93">
        <v>0</v>
      </c>
      <c r="AG256" s="93">
        <f t="shared" si="593"/>
        <v>0</v>
      </c>
      <c r="AI256" s="319"/>
    </row>
    <row r="257" spans="1:61" s="3" customFormat="1" ht="19.5" hidden="1" customHeight="1" outlineLevel="1" x14ac:dyDescent="0.2">
      <c r="B257" s="155" t="s">
        <v>14</v>
      </c>
      <c r="C257" s="141"/>
      <c r="D257" s="8"/>
      <c r="E257" s="11">
        <f t="shared" ref="E257:F257" si="594">SUM(E251:E256)+E244</f>
        <v>0</v>
      </c>
      <c r="F257" s="11">
        <f t="shared" si="594"/>
        <v>0</v>
      </c>
      <c r="G257" s="11">
        <f t="shared" si="580"/>
        <v>0</v>
      </c>
      <c r="H257" s="11">
        <f t="shared" ref="H257:J257" si="595">SUM(H251:H256)+H244</f>
        <v>0</v>
      </c>
      <c r="I257" s="11">
        <f t="shared" si="581"/>
        <v>0</v>
      </c>
      <c r="J257" s="11">
        <f t="shared" si="595"/>
        <v>0</v>
      </c>
      <c r="K257" s="11">
        <f t="shared" si="582"/>
        <v>0</v>
      </c>
      <c r="L257" s="11">
        <f t="shared" ref="L257:N257" si="596">SUM(L251:L256)+L244</f>
        <v>0</v>
      </c>
      <c r="M257" s="11">
        <f t="shared" si="583"/>
        <v>0</v>
      </c>
      <c r="N257" s="11">
        <f t="shared" si="596"/>
        <v>0</v>
      </c>
      <c r="O257" s="11">
        <f t="shared" si="584"/>
        <v>0</v>
      </c>
      <c r="P257" s="11">
        <f t="shared" ref="P257" si="597">SUM(P251:P256)+P244</f>
        <v>0</v>
      </c>
      <c r="Q257" s="11">
        <f t="shared" si="585"/>
        <v>0</v>
      </c>
      <c r="R257" s="69"/>
      <c r="S257" s="156" t="s">
        <v>18</v>
      </c>
      <c r="T257" s="157"/>
      <c r="U257" s="62">
        <f t="shared" ref="U257:V257" si="598">+U255+U250+U244+U254+U256</f>
        <v>0</v>
      </c>
      <c r="V257" s="62">
        <f t="shared" si="598"/>
        <v>0</v>
      </c>
      <c r="W257" s="62">
        <f t="shared" si="578"/>
        <v>0</v>
      </c>
      <c r="X257" s="62">
        <f t="shared" ref="X257" si="599">+X255+X250+X244+X254+X256</f>
        <v>0</v>
      </c>
      <c r="Y257" s="62">
        <f t="shared" si="579"/>
        <v>0</v>
      </c>
      <c r="Z257" s="62">
        <f t="shared" ref="Z257:AB257" si="600">+Z255+Z250+Z244+Z254+Z256</f>
        <v>0</v>
      </c>
      <c r="AA257" s="62">
        <f>+AA256+AA255+AA254+AA250+AA244</f>
        <v>0</v>
      </c>
      <c r="AB257" s="62">
        <f t="shared" si="600"/>
        <v>0</v>
      </c>
      <c r="AC257" s="62">
        <f>+AC256+AC255+AC254+AC250+AC244</f>
        <v>0</v>
      </c>
      <c r="AD257" s="62">
        <f t="shared" ref="AD257:AF257" si="601">+AD255+AD250+AD244+AD254+AD256</f>
        <v>0</v>
      </c>
      <c r="AE257" s="62">
        <f>+AE256+AE255+AE254+AE250+AE244</f>
        <v>0</v>
      </c>
      <c r="AF257" s="62">
        <f t="shared" si="601"/>
        <v>0</v>
      </c>
      <c r="AG257" s="62">
        <f>+AG256+AG255+AG254+AG250+AG244</f>
        <v>0</v>
      </c>
      <c r="AH257" s="14"/>
      <c r="AI257" s="321"/>
      <c r="AJ257" s="14"/>
      <c r="AK257" s="14"/>
      <c r="AL257" s="14"/>
      <c r="AM257" s="14"/>
      <c r="AN257" s="14"/>
      <c r="AO257" s="14"/>
      <c r="AP257" s="14"/>
      <c r="AQ257" s="14"/>
      <c r="AR257" s="14"/>
      <c r="AS257" s="14"/>
      <c r="AT257" s="14"/>
      <c r="AU257" s="14"/>
      <c r="AV257" s="14"/>
      <c r="AW257" s="14"/>
      <c r="AX257" s="14"/>
      <c r="AY257" s="14"/>
      <c r="AZ257" s="14"/>
      <c r="BA257" s="14"/>
      <c r="BB257" s="14"/>
      <c r="BC257" s="14"/>
      <c r="BD257" s="14"/>
      <c r="BE257" s="14"/>
      <c r="BF257" s="14"/>
      <c r="BG257" s="14"/>
      <c r="BH257" s="14"/>
      <c r="BI257" s="14"/>
    </row>
    <row r="258" spans="1:61" s="3" customFormat="1" ht="25.5" hidden="1" customHeight="1" outlineLevel="1" x14ac:dyDescent="0.2">
      <c r="B258" s="221" t="s">
        <v>123</v>
      </c>
      <c r="C258" s="128" t="s">
        <v>32</v>
      </c>
      <c r="D258" s="129"/>
      <c r="E258" s="128"/>
      <c r="F258" s="128"/>
      <c r="G258" s="128"/>
      <c r="H258" s="128"/>
      <c r="I258" s="128"/>
      <c r="J258" s="128"/>
      <c r="K258" s="128"/>
      <c r="L258" s="128"/>
      <c r="M258" s="128"/>
      <c r="N258" s="128"/>
      <c r="O258" s="128"/>
      <c r="P258" s="128"/>
      <c r="Q258" s="128"/>
      <c r="R258" s="128"/>
      <c r="S258" s="129"/>
      <c r="T258" s="185"/>
      <c r="U258" s="185"/>
      <c r="V258" s="185"/>
      <c r="W258" s="185"/>
      <c r="X258" s="185"/>
      <c r="Y258" s="185"/>
      <c r="Z258" s="185"/>
      <c r="AA258" s="185"/>
      <c r="AB258" s="185"/>
      <c r="AC258" s="185"/>
      <c r="AD258" s="185"/>
      <c r="AE258" s="185"/>
      <c r="AF258" s="185"/>
      <c r="AG258" s="185"/>
      <c r="AI258" s="321"/>
    </row>
    <row r="259" spans="1:61" ht="40.5" hidden="1" customHeight="1" outlineLevel="1" x14ac:dyDescent="0.2">
      <c r="B259" s="100" t="s">
        <v>0</v>
      </c>
      <c r="C259" s="26"/>
      <c r="D259" s="101"/>
      <c r="E259" s="36" t="str">
        <f t="shared" ref="E259:Q259" si="602">+E$6</f>
        <v>Eredeti előirányzat
2024. év</v>
      </c>
      <c r="F259" s="36" t="str">
        <f t="shared" si="602"/>
        <v>1 Módosítás</v>
      </c>
      <c r="G259" s="36" t="str">
        <f t="shared" si="602"/>
        <v>Módosított előirányzat 1
2024. év</v>
      </c>
      <c r="H259" s="36" t="str">
        <f t="shared" si="602"/>
        <v>2 Módosítás</v>
      </c>
      <c r="I259" s="36" t="str">
        <f t="shared" si="602"/>
        <v>Módosított előirányzat</v>
      </c>
      <c r="J259" s="36" t="str">
        <f t="shared" si="602"/>
        <v>3 Módosítás</v>
      </c>
      <c r="K259" s="36" t="str">
        <f t="shared" si="602"/>
        <v>Módosított előirányzat</v>
      </c>
      <c r="L259" s="36" t="str">
        <f t="shared" si="602"/>
        <v>4 Módosítás</v>
      </c>
      <c r="M259" s="36" t="str">
        <f t="shared" si="602"/>
        <v>4. Módosított előirányzat</v>
      </c>
      <c r="N259" s="36" t="str">
        <f t="shared" si="602"/>
        <v>5 Módosítás</v>
      </c>
      <c r="O259" s="36" t="str">
        <f t="shared" si="602"/>
        <v>Módosított előirányzat 5.</v>
      </c>
      <c r="P259" s="36" t="str">
        <f t="shared" si="602"/>
        <v>6 Módosítás</v>
      </c>
      <c r="Q259" s="36" t="str">
        <f t="shared" si="602"/>
        <v>Módosított előirányzat</v>
      </c>
      <c r="R259" s="51"/>
      <c r="S259" s="57" t="s">
        <v>1</v>
      </c>
      <c r="T259" s="102"/>
      <c r="U259" s="36" t="str">
        <f t="shared" ref="U259:AG259" si="603">+U$6</f>
        <v>Eredeti előirányzat
2024. év</v>
      </c>
      <c r="V259" s="36" t="str">
        <f t="shared" si="603"/>
        <v>1 Módosítás</v>
      </c>
      <c r="W259" s="36" t="str">
        <f t="shared" si="603"/>
        <v>Módosított előirányzat 1
2024. év</v>
      </c>
      <c r="X259" s="36" t="str">
        <f t="shared" si="603"/>
        <v>2 Módosítás</v>
      </c>
      <c r="Y259" s="36" t="str">
        <f t="shared" si="603"/>
        <v>Módosított előirányzat</v>
      </c>
      <c r="Z259" s="36" t="str">
        <f t="shared" si="603"/>
        <v>3 Módosítás</v>
      </c>
      <c r="AA259" s="36" t="str">
        <f t="shared" si="603"/>
        <v>Módosított előirányzat</v>
      </c>
      <c r="AB259" s="36" t="str">
        <f t="shared" si="603"/>
        <v>4 Módosítás</v>
      </c>
      <c r="AC259" s="36" t="str">
        <f t="shared" si="603"/>
        <v>4. Módosított előirányzat</v>
      </c>
      <c r="AD259" s="36" t="str">
        <f t="shared" si="603"/>
        <v>5 Módosítás</v>
      </c>
      <c r="AE259" s="36" t="str">
        <f t="shared" si="603"/>
        <v>Módosított előirányzat 5</v>
      </c>
      <c r="AF259" s="36" t="str">
        <f t="shared" si="603"/>
        <v>6 Módosítás</v>
      </c>
      <c r="AG259" s="36" t="str">
        <f t="shared" si="603"/>
        <v>Módosított előirányzat</v>
      </c>
      <c r="AI259" s="319"/>
    </row>
    <row r="260" spans="1:61" ht="19.5" hidden="1" customHeight="1" outlineLevel="1" x14ac:dyDescent="0.2">
      <c r="B260" s="140"/>
      <c r="C260" s="141" t="s">
        <v>2</v>
      </c>
      <c r="D260" s="142"/>
      <c r="E260" s="143">
        <f t="shared" ref="E260:I260" si="604">+E261+E262+E263+E264</f>
        <v>0</v>
      </c>
      <c r="F260" s="143">
        <f t="shared" si="604"/>
        <v>0</v>
      </c>
      <c r="G260" s="143">
        <f t="shared" si="604"/>
        <v>0</v>
      </c>
      <c r="H260" s="143">
        <f t="shared" si="604"/>
        <v>0</v>
      </c>
      <c r="I260" s="143">
        <f t="shared" si="604"/>
        <v>0</v>
      </c>
      <c r="J260" s="143">
        <f t="shared" ref="J260:K260" si="605">+J261+J262+J263+J264</f>
        <v>0</v>
      </c>
      <c r="K260" s="143">
        <f t="shared" si="605"/>
        <v>0</v>
      </c>
      <c r="L260" s="143">
        <f t="shared" ref="L260:M260" si="606">+L261+L262+L263+L264</f>
        <v>0</v>
      </c>
      <c r="M260" s="143">
        <f t="shared" si="606"/>
        <v>0</v>
      </c>
      <c r="N260" s="143">
        <f t="shared" ref="N260:O260" si="607">+N261+N262+N263+N264</f>
        <v>0</v>
      </c>
      <c r="O260" s="143">
        <f t="shared" si="607"/>
        <v>0</v>
      </c>
      <c r="P260" s="143">
        <f t="shared" ref="P260:Q260" si="608">+P261+P262+P263+P264</f>
        <v>0</v>
      </c>
      <c r="Q260" s="143">
        <f t="shared" si="608"/>
        <v>0</v>
      </c>
      <c r="R260" s="46"/>
      <c r="S260" s="144" t="s">
        <v>3</v>
      </c>
      <c r="T260" s="145"/>
      <c r="U260" s="76">
        <f t="shared" ref="U260:V260" si="609">SUM(U261:U265)</f>
        <v>0</v>
      </c>
      <c r="V260" s="76">
        <f t="shared" si="609"/>
        <v>0</v>
      </c>
      <c r="W260" s="76">
        <f>+U260+V260</f>
        <v>0</v>
      </c>
      <c r="X260" s="76">
        <f t="shared" ref="X260" si="610">SUM(X261:X265)</f>
        <v>0</v>
      </c>
      <c r="Y260" s="76">
        <f>+W260+X260</f>
        <v>0</v>
      </c>
      <c r="Z260" s="76">
        <f t="shared" ref="Z260:AB260" si="611">SUM(Z261:Z265)</f>
        <v>0</v>
      </c>
      <c r="AA260" s="76">
        <f>SUM(AA261:AA265)</f>
        <v>0</v>
      </c>
      <c r="AB260" s="76">
        <f t="shared" si="611"/>
        <v>0</v>
      </c>
      <c r="AC260" s="76">
        <f>SUM(AC261:AC265)</f>
        <v>0</v>
      </c>
      <c r="AD260" s="76">
        <f t="shared" ref="AD260:AF260" si="612">SUM(AD261:AD265)</f>
        <v>0</v>
      </c>
      <c r="AE260" s="76">
        <f>SUM(AE261:AE265)</f>
        <v>0</v>
      </c>
      <c r="AF260" s="76">
        <f t="shared" si="612"/>
        <v>0</v>
      </c>
      <c r="AG260" s="76">
        <f>SUM(AG261:AG265)</f>
        <v>0</v>
      </c>
      <c r="AI260" s="319"/>
    </row>
    <row r="261" spans="1:61" ht="19.5" hidden="1" customHeight="1" outlineLevel="1" x14ac:dyDescent="0.2">
      <c r="B261" s="146"/>
      <c r="C261" s="147" t="s">
        <v>4</v>
      </c>
      <c r="D261" s="147"/>
      <c r="E261" s="148"/>
      <c r="F261" s="148">
        <v>0</v>
      </c>
      <c r="G261" s="148"/>
      <c r="H261" s="148"/>
      <c r="I261" s="148"/>
      <c r="J261" s="148"/>
      <c r="K261" s="148"/>
      <c r="L261" s="148"/>
      <c r="M261" s="148"/>
      <c r="N261" s="148"/>
      <c r="O261" s="148"/>
      <c r="P261" s="148"/>
      <c r="Q261" s="148"/>
      <c r="R261" s="48"/>
      <c r="S261" s="149"/>
      <c r="T261" s="150" t="s">
        <v>6</v>
      </c>
      <c r="U261" s="151">
        <v>0</v>
      </c>
      <c r="V261" s="151">
        <v>0</v>
      </c>
      <c r="W261" s="151">
        <f t="shared" ref="W261:W273" si="613">+U261+V261</f>
        <v>0</v>
      </c>
      <c r="X261" s="151">
        <v>0</v>
      </c>
      <c r="Y261" s="151">
        <f t="shared" ref="Y261:Y273" si="614">+W261+X261</f>
        <v>0</v>
      </c>
      <c r="Z261" s="151">
        <v>0</v>
      </c>
      <c r="AA261" s="151">
        <f>+Y261+Z261</f>
        <v>0</v>
      </c>
      <c r="AB261" s="151">
        <v>0</v>
      </c>
      <c r="AC261" s="151">
        <f>+AA261+AB261</f>
        <v>0</v>
      </c>
      <c r="AD261" s="151">
        <v>0</v>
      </c>
      <c r="AE261" s="151">
        <f>+AC261+AD261</f>
        <v>0</v>
      </c>
      <c r="AF261" s="151">
        <v>0</v>
      </c>
      <c r="AG261" s="151">
        <f>+AE261+AF261</f>
        <v>0</v>
      </c>
      <c r="AI261" s="319"/>
    </row>
    <row r="262" spans="1:61" ht="23.25" hidden="1" customHeight="1" outlineLevel="1" x14ac:dyDescent="0.2">
      <c r="A262" s="249"/>
      <c r="B262" s="104"/>
      <c r="C262" s="17" t="s">
        <v>5</v>
      </c>
      <c r="D262" s="18"/>
      <c r="E262" s="5">
        <v>0</v>
      </c>
      <c r="F262" s="5">
        <v>0</v>
      </c>
      <c r="G262" s="5">
        <f>+E262+F262</f>
        <v>0</v>
      </c>
      <c r="H262" s="5">
        <v>0</v>
      </c>
      <c r="I262" s="5">
        <f>+G262+H262</f>
        <v>0</v>
      </c>
      <c r="J262" s="5">
        <v>0</v>
      </c>
      <c r="K262" s="5">
        <f>+I262+J262</f>
        <v>0</v>
      </c>
      <c r="L262" s="5">
        <v>0</v>
      </c>
      <c r="M262" s="5">
        <f>+K262+L262</f>
        <v>0</v>
      </c>
      <c r="N262" s="5">
        <v>0</v>
      </c>
      <c r="O262" s="5">
        <f>+M262+N262</f>
        <v>0</v>
      </c>
      <c r="P262" s="5">
        <v>0</v>
      </c>
      <c r="Q262" s="5">
        <f>+O262+P262</f>
        <v>0</v>
      </c>
      <c r="R262" s="48"/>
      <c r="S262" s="55"/>
      <c r="T262" s="19" t="s">
        <v>8</v>
      </c>
      <c r="U262" s="82">
        <v>0</v>
      </c>
      <c r="V262" s="82">
        <v>0</v>
      </c>
      <c r="W262" s="82">
        <f t="shared" si="613"/>
        <v>0</v>
      </c>
      <c r="X262" s="82">
        <v>0</v>
      </c>
      <c r="Y262" s="82">
        <f t="shared" si="614"/>
        <v>0</v>
      </c>
      <c r="Z262" s="82">
        <v>0</v>
      </c>
      <c r="AA262" s="82">
        <f>+Y262+Z262</f>
        <v>0</v>
      </c>
      <c r="AB262" s="82">
        <v>0</v>
      </c>
      <c r="AC262" s="82">
        <f>+AA262+AB262</f>
        <v>0</v>
      </c>
      <c r="AD262" s="82">
        <v>0</v>
      </c>
      <c r="AE262" s="82">
        <f>+AC262+AD262</f>
        <v>0</v>
      </c>
      <c r="AF262" s="82">
        <v>0</v>
      </c>
      <c r="AG262" s="82">
        <f>+AE262+AF262</f>
        <v>0</v>
      </c>
      <c r="AI262" s="319"/>
    </row>
    <row r="263" spans="1:61" ht="19.5" hidden="1" customHeight="1" outlineLevel="1" x14ac:dyDescent="0.2">
      <c r="A263" s="249"/>
      <c r="B263" s="104"/>
      <c r="C263" s="17" t="s">
        <v>7</v>
      </c>
      <c r="D263" s="18"/>
      <c r="E263" s="5"/>
      <c r="F263" s="5">
        <v>0</v>
      </c>
      <c r="G263" s="5">
        <f t="shared" ref="G263:G273" si="615">+E263+F263</f>
        <v>0</v>
      </c>
      <c r="H263" s="5">
        <v>0</v>
      </c>
      <c r="I263" s="5">
        <f t="shared" ref="I263:I273" si="616">+G263+H263</f>
        <v>0</v>
      </c>
      <c r="J263" s="5">
        <v>0</v>
      </c>
      <c r="K263" s="5">
        <f t="shared" ref="K263:K273" si="617">+I263+J263</f>
        <v>0</v>
      </c>
      <c r="L263" s="5">
        <v>0</v>
      </c>
      <c r="M263" s="5">
        <f t="shared" ref="M263:M273" si="618">+K263+L263</f>
        <v>0</v>
      </c>
      <c r="N263" s="5">
        <v>0</v>
      </c>
      <c r="O263" s="5">
        <f t="shared" ref="O263:O273" si="619">+M263+N263</f>
        <v>0</v>
      </c>
      <c r="P263" s="5">
        <v>0</v>
      </c>
      <c r="Q263" s="5">
        <f t="shared" ref="Q263:Q273" si="620">+O263+P263</f>
        <v>0</v>
      </c>
      <c r="R263" s="48"/>
      <c r="S263" s="55"/>
      <c r="T263" s="20" t="s">
        <v>9</v>
      </c>
      <c r="U263" s="82">
        <v>0</v>
      </c>
      <c r="V263" s="82">
        <v>0</v>
      </c>
      <c r="W263" s="82">
        <f t="shared" si="613"/>
        <v>0</v>
      </c>
      <c r="X263" s="82">
        <v>0</v>
      </c>
      <c r="Y263" s="82">
        <f t="shared" si="614"/>
        <v>0</v>
      </c>
      <c r="Z263" s="82">
        <v>0</v>
      </c>
      <c r="AA263" s="82">
        <f>+Y263+Z263</f>
        <v>0</v>
      </c>
      <c r="AB263" s="82">
        <v>0</v>
      </c>
      <c r="AC263" s="82">
        <f>+AA263+AB263</f>
        <v>0</v>
      </c>
      <c r="AD263" s="82">
        <v>0</v>
      </c>
      <c r="AE263" s="82">
        <f>+AC263+AD263</f>
        <v>0</v>
      </c>
      <c r="AF263" s="82">
        <v>0</v>
      </c>
      <c r="AG263" s="82">
        <f>+AE263+AF263</f>
        <v>0</v>
      </c>
      <c r="AI263" s="319"/>
    </row>
    <row r="264" spans="1:61" ht="19.5" hidden="1" customHeight="1" outlineLevel="1" x14ac:dyDescent="0.2">
      <c r="A264" s="249"/>
      <c r="B264" s="104"/>
      <c r="C264" s="17" t="s">
        <v>21</v>
      </c>
      <c r="D264" s="18"/>
      <c r="E264" s="5"/>
      <c r="F264" s="5">
        <v>0</v>
      </c>
      <c r="G264" s="5">
        <f t="shared" si="615"/>
        <v>0</v>
      </c>
      <c r="H264" s="5">
        <v>0</v>
      </c>
      <c r="I264" s="5">
        <f t="shared" si="616"/>
        <v>0</v>
      </c>
      <c r="J264" s="5">
        <v>0</v>
      </c>
      <c r="K264" s="5">
        <f t="shared" si="617"/>
        <v>0</v>
      </c>
      <c r="L264" s="5">
        <v>0</v>
      </c>
      <c r="M264" s="5">
        <f t="shared" si="618"/>
        <v>0</v>
      </c>
      <c r="N264" s="5">
        <v>0</v>
      </c>
      <c r="O264" s="5">
        <f t="shared" si="619"/>
        <v>0</v>
      </c>
      <c r="P264" s="5">
        <v>0</v>
      </c>
      <c r="Q264" s="5">
        <f t="shared" si="620"/>
        <v>0</v>
      </c>
      <c r="R264" s="48"/>
      <c r="S264" s="55"/>
      <c r="T264" s="20" t="s">
        <v>11</v>
      </c>
      <c r="U264" s="82">
        <v>0</v>
      </c>
      <c r="V264" s="82">
        <v>0</v>
      </c>
      <c r="W264" s="82">
        <f t="shared" si="613"/>
        <v>0</v>
      </c>
      <c r="X264" s="82">
        <v>0</v>
      </c>
      <c r="Y264" s="82">
        <f t="shared" si="614"/>
        <v>0</v>
      </c>
      <c r="Z264" s="82">
        <v>0</v>
      </c>
      <c r="AA264" s="82">
        <f>+Y264+Z264</f>
        <v>0</v>
      </c>
      <c r="AB264" s="82">
        <v>0</v>
      </c>
      <c r="AC264" s="82">
        <f>+AA264+AB264</f>
        <v>0</v>
      </c>
      <c r="AD264" s="82">
        <v>0</v>
      </c>
      <c r="AE264" s="82">
        <f>+AC264+AD264</f>
        <v>0</v>
      </c>
      <c r="AF264" s="82">
        <v>0</v>
      </c>
      <c r="AG264" s="82">
        <f>+AE264+AF264</f>
        <v>0</v>
      </c>
      <c r="AI264" s="319"/>
    </row>
    <row r="265" spans="1:61" ht="19.5" hidden="1" customHeight="1" outlineLevel="1" x14ac:dyDescent="0.2">
      <c r="A265" s="249"/>
      <c r="B265" s="105"/>
      <c r="C265" s="21"/>
      <c r="D265" s="21"/>
      <c r="E265" s="106"/>
      <c r="F265" s="106">
        <v>0</v>
      </c>
      <c r="G265" s="5">
        <f t="shared" si="615"/>
        <v>0</v>
      </c>
      <c r="H265" s="106">
        <v>0</v>
      </c>
      <c r="I265" s="5">
        <f t="shared" si="616"/>
        <v>0</v>
      </c>
      <c r="J265" s="106">
        <v>0</v>
      </c>
      <c r="K265" s="5">
        <f t="shared" si="617"/>
        <v>0</v>
      </c>
      <c r="L265" s="106">
        <v>0</v>
      </c>
      <c r="M265" s="5">
        <f t="shared" si="618"/>
        <v>0</v>
      </c>
      <c r="N265" s="106">
        <v>0</v>
      </c>
      <c r="O265" s="5">
        <f t="shared" si="619"/>
        <v>0</v>
      </c>
      <c r="P265" s="106">
        <v>0</v>
      </c>
      <c r="Q265" s="5">
        <f t="shared" si="620"/>
        <v>0</v>
      </c>
      <c r="R265" s="52"/>
      <c r="S265" s="56"/>
      <c r="T265" s="23" t="s">
        <v>12</v>
      </c>
      <c r="U265" s="83">
        <v>0</v>
      </c>
      <c r="V265" s="83">
        <v>0</v>
      </c>
      <c r="W265" s="83">
        <f t="shared" si="613"/>
        <v>0</v>
      </c>
      <c r="X265" s="83">
        <v>0</v>
      </c>
      <c r="Y265" s="83">
        <f t="shared" si="614"/>
        <v>0</v>
      </c>
      <c r="Z265" s="83">
        <v>0</v>
      </c>
      <c r="AA265" s="83">
        <f>+Y265+Z265</f>
        <v>0</v>
      </c>
      <c r="AB265" s="83">
        <v>0</v>
      </c>
      <c r="AC265" s="83">
        <f>+AA265+AB265</f>
        <v>0</v>
      </c>
      <c r="AD265" s="83">
        <v>0</v>
      </c>
      <c r="AE265" s="83">
        <f>+AC265+AD265</f>
        <v>0</v>
      </c>
      <c r="AF265" s="83">
        <v>0</v>
      </c>
      <c r="AG265" s="83">
        <f>+AE265+AF265</f>
        <v>0</v>
      </c>
      <c r="AI265" s="319"/>
    </row>
    <row r="266" spans="1:61" ht="19.5" hidden="1" customHeight="1" outlineLevel="1" x14ac:dyDescent="0.2">
      <c r="A266" s="249"/>
      <c r="B266" s="105"/>
      <c r="C266" s="21"/>
      <c r="D266" s="21"/>
      <c r="E266" s="106"/>
      <c r="F266" s="106">
        <v>0</v>
      </c>
      <c r="G266" s="5">
        <f t="shared" si="615"/>
        <v>0</v>
      </c>
      <c r="H266" s="106">
        <v>0</v>
      </c>
      <c r="I266" s="5">
        <f t="shared" si="616"/>
        <v>0</v>
      </c>
      <c r="J266" s="106">
        <v>0</v>
      </c>
      <c r="K266" s="5">
        <f t="shared" si="617"/>
        <v>0</v>
      </c>
      <c r="L266" s="106">
        <v>0</v>
      </c>
      <c r="M266" s="5">
        <f t="shared" si="618"/>
        <v>0</v>
      </c>
      <c r="N266" s="106">
        <v>0</v>
      </c>
      <c r="O266" s="5">
        <f t="shared" si="619"/>
        <v>0</v>
      </c>
      <c r="P266" s="106">
        <v>0</v>
      </c>
      <c r="Q266" s="5">
        <f t="shared" si="620"/>
        <v>0</v>
      </c>
      <c r="R266" s="29"/>
      <c r="S266" s="144" t="s">
        <v>13</v>
      </c>
      <c r="T266" s="145"/>
      <c r="U266" s="62">
        <f t="shared" ref="U266:V266" si="621">SUM(U267:U269)</f>
        <v>0</v>
      </c>
      <c r="V266" s="62">
        <f t="shared" si="621"/>
        <v>0</v>
      </c>
      <c r="W266" s="62">
        <f t="shared" si="613"/>
        <v>0</v>
      </c>
      <c r="X266" s="62">
        <f t="shared" ref="X266" si="622">SUM(X267:X269)</f>
        <v>0</v>
      </c>
      <c r="Y266" s="62">
        <f t="shared" si="614"/>
        <v>0</v>
      </c>
      <c r="Z266" s="62">
        <f t="shared" ref="Z266:AB266" si="623">SUM(Z267:Z269)</f>
        <v>0</v>
      </c>
      <c r="AA266" s="76">
        <f>SUM(AA267:AA269)</f>
        <v>0</v>
      </c>
      <c r="AB266" s="62">
        <f t="shared" si="623"/>
        <v>0</v>
      </c>
      <c r="AC266" s="76">
        <f>SUM(AC267:AC269)</f>
        <v>0</v>
      </c>
      <c r="AD266" s="62">
        <f t="shared" ref="AD266:AF266" si="624">SUM(AD267:AD269)</f>
        <v>0</v>
      </c>
      <c r="AE266" s="76">
        <f>SUM(AE267:AE269)</f>
        <v>0</v>
      </c>
      <c r="AF266" s="62">
        <f t="shared" si="624"/>
        <v>0</v>
      </c>
      <c r="AG266" s="76">
        <f>SUM(AG267:AG269)</f>
        <v>0</v>
      </c>
      <c r="AI266" s="319"/>
    </row>
    <row r="267" spans="1:61" ht="19.5" hidden="1" customHeight="1" outlineLevel="1" x14ac:dyDescent="0.2">
      <c r="A267" s="249"/>
      <c r="B267" s="140"/>
      <c r="C267" s="141" t="s">
        <v>10</v>
      </c>
      <c r="D267" s="8"/>
      <c r="E267" s="9">
        <f>149-149</f>
        <v>0</v>
      </c>
      <c r="F267" s="9">
        <v>0</v>
      </c>
      <c r="G267" s="9">
        <f t="shared" si="615"/>
        <v>0</v>
      </c>
      <c r="H267" s="9">
        <v>0</v>
      </c>
      <c r="I267" s="9">
        <f t="shared" si="616"/>
        <v>0</v>
      </c>
      <c r="J267" s="9">
        <v>0</v>
      </c>
      <c r="K267" s="9">
        <f t="shared" si="617"/>
        <v>0</v>
      </c>
      <c r="L267" s="9">
        <v>0</v>
      </c>
      <c r="M267" s="9">
        <f t="shared" si="618"/>
        <v>0</v>
      </c>
      <c r="N267" s="9">
        <v>0</v>
      </c>
      <c r="O267" s="9">
        <f t="shared" si="619"/>
        <v>0</v>
      </c>
      <c r="P267" s="9">
        <v>0</v>
      </c>
      <c r="Q267" s="9">
        <f t="shared" si="620"/>
        <v>0</v>
      </c>
      <c r="R267" s="46"/>
      <c r="S267" s="149"/>
      <c r="T267" s="150" t="s">
        <v>15</v>
      </c>
      <c r="U267" s="151">
        <v>0</v>
      </c>
      <c r="V267" s="151">
        <v>0</v>
      </c>
      <c r="W267" s="151">
        <f t="shared" si="613"/>
        <v>0</v>
      </c>
      <c r="X267" s="151">
        <v>0</v>
      </c>
      <c r="Y267" s="151">
        <f t="shared" si="614"/>
        <v>0</v>
      </c>
      <c r="Z267" s="151">
        <v>0</v>
      </c>
      <c r="AA267" s="151">
        <f t="shared" ref="AA267:AA272" si="625">+Y267+Z267</f>
        <v>0</v>
      </c>
      <c r="AB267" s="151">
        <v>0</v>
      </c>
      <c r="AC267" s="151">
        <f t="shared" ref="AC267:AC272" si="626">+AA267+AB267</f>
        <v>0</v>
      </c>
      <c r="AD267" s="151">
        <v>0</v>
      </c>
      <c r="AE267" s="151">
        <f t="shared" ref="AE267:AE272" si="627">+AC267+AD267</f>
        <v>0</v>
      </c>
      <c r="AF267" s="151">
        <v>0</v>
      </c>
      <c r="AG267" s="151">
        <f t="shared" ref="AG267:AG272" si="628">+AE267+AF267</f>
        <v>0</v>
      </c>
      <c r="AI267" s="319"/>
    </row>
    <row r="268" spans="1:61" ht="19.5" hidden="1" customHeight="1" outlineLevel="1" x14ac:dyDescent="0.2">
      <c r="A268" s="249"/>
      <c r="B268" s="140"/>
      <c r="C268" s="141" t="s">
        <v>23</v>
      </c>
      <c r="D268" s="8"/>
      <c r="E268" s="11">
        <v>0</v>
      </c>
      <c r="F268" s="11">
        <v>0</v>
      </c>
      <c r="G268" s="11">
        <f t="shared" si="615"/>
        <v>0</v>
      </c>
      <c r="H268" s="11">
        <v>0</v>
      </c>
      <c r="I268" s="11">
        <f t="shared" si="616"/>
        <v>0</v>
      </c>
      <c r="J268" s="11">
        <v>0</v>
      </c>
      <c r="K268" s="11">
        <f t="shared" si="617"/>
        <v>0</v>
      </c>
      <c r="L268" s="11">
        <v>0</v>
      </c>
      <c r="M268" s="11">
        <f t="shared" si="618"/>
        <v>0</v>
      </c>
      <c r="N268" s="11">
        <v>0</v>
      </c>
      <c r="O268" s="11">
        <f t="shared" si="619"/>
        <v>0</v>
      </c>
      <c r="P268" s="11">
        <v>0</v>
      </c>
      <c r="Q268" s="11">
        <f t="shared" si="620"/>
        <v>0</v>
      </c>
      <c r="R268" s="47"/>
      <c r="S268" s="55"/>
      <c r="T268" s="20" t="s">
        <v>16</v>
      </c>
      <c r="U268" s="82">
        <v>0</v>
      </c>
      <c r="V268" s="82">
        <v>0</v>
      </c>
      <c r="W268" s="82">
        <f t="shared" si="613"/>
        <v>0</v>
      </c>
      <c r="X268" s="82">
        <v>0</v>
      </c>
      <c r="Y268" s="82">
        <f t="shared" si="614"/>
        <v>0</v>
      </c>
      <c r="Z268" s="82">
        <v>0</v>
      </c>
      <c r="AA268" s="82">
        <f t="shared" si="625"/>
        <v>0</v>
      </c>
      <c r="AB268" s="82">
        <v>0</v>
      </c>
      <c r="AC268" s="82">
        <f t="shared" si="626"/>
        <v>0</v>
      </c>
      <c r="AD268" s="82">
        <v>0</v>
      </c>
      <c r="AE268" s="82">
        <f t="shared" si="627"/>
        <v>0</v>
      </c>
      <c r="AF268" s="82">
        <v>0</v>
      </c>
      <c r="AG268" s="82">
        <f t="shared" si="628"/>
        <v>0</v>
      </c>
      <c r="AI268" s="319"/>
    </row>
    <row r="269" spans="1:61" ht="19.5" hidden="1" customHeight="1" outlineLevel="1" x14ac:dyDescent="0.2">
      <c r="A269" s="249"/>
      <c r="B269" s="140"/>
      <c r="C269" s="141" t="s">
        <v>22</v>
      </c>
      <c r="D269" s="8"/>
      <c r="E269" s="60">
        <v>0</v>
      </c>
      <c r="F269" s="60">
        <v>0</v>
      </c>
      <c r="G269" s="60">
        <f t="shared" si="615"/>
        <v>0</v>
      </c>
      <c r="H269" s="60">
        <v>0</v>
      </c>
      <c r="I269" s="60">
        <f t="shared" si="616"/>
        <v>0</v>
      </c>
      <c r="J269" s="60">
        <v>0</v>
      </c>
      <c r="K269" s="60">
        <f t="shared" si="617"/>
        <v>0</v>
      </c>
      <c r="L269" s="60">
        <v>0</v>
      </c>
      <c r="M269" s="60">
        <f t="shared" si="618"/>
        <v>0</v>
      </c>
      <c r="N269" s="60">
        <v>0</v>
      </c>
      <c r="O269" s="60">
        <f t="shared" si="619"/>
        <v>0</v>
      </c>
      <c r="P269" s="60">
        <v>0</v>
      </c>
      <c r="Q269" s="60">
        <f t="shared" si="620"/>
        <v>0</v>
      </c>
      <c r="S269" s="107"/>
      <c r="T269" s="108" t="s">
        <v>17</v>
      </c>
      <c r="U269" s="84">
        <v>0</v>
      </c>
      <c r="V269" s="84">
        <v>0</v>
      </c>
      <c r="W269" s="84">
        <f t="shared" si="613"/>
        <v>0</v>
      </c>
      <c r="X269" s="84">
        <v>0</v>
      </c>
      <c r="Y269" s="84">
        <f t="shared" si="614"/>
        <v>0</v>
      </c>
      <c r="Z269" s="84">
        <v>0</v>
      </c>
      <c r="AA269" s="84">
        <f t="shared" si="625"/>
        <v>0</v>
      </c>
      <c r="AB269" s="84">
        <v>0</v>
      </c>
      <c r="AC269" s="84">
        <f t="shared" si="626"/>
        <v>0</v>
      </c>
      <c r="AD269" s="84">
        <v>0</v>
      </c>
      <c r="AE269" s="84">
        <f t="shared" si="627"/>
        <v>0</v>
      </c>
      <c r="AF269" s="84">
        <v>0</v>
      </c>
      <c r="AG269" s="84">
        <f t="shared" si="628"/>
        <v>0</v>
      </c>
      <c r="AI269" s="319"/>
    </row>
    <row r="270" spans="1:61" ht="19.5" hidden="1" customHeight="1" outlineLevel="1" x14ac:dyDescent="0.2">
      <c r="A270" s="249"/>
      <c r="B270" s="140"/>
      <c r="C270" s="141" t="s">
        <v>46</v>
      </c>
      <c r="D270" s="8"/>
      <c r="E270" s="11">
        <v>0</v>
      </c>
      <c r="F270" s="11">
        <v>0</v>
      </c>
      <c r="G270" s="11">
        <f t="shared" si="615"/>
        <v>0</v>
      </c>
      <c r="H270" s="11">
        <v>0</v>
      </c>
      <c r="I270" s="11">
        <f t="shared" si="616"/>
        <v>0</v>
      </c>
      <c r="J270" s="11">
        <v>0</v>
      </c>
      <c r="K270" s="11">
        <f t="shared" si="617"/>
        <v>0</v>
      </c>
      <c r="L270" s="11">
        <v>0</v>
      </c>
      <c r="M270" s="11">
        <f t="shared" si="618"/>
        <v>0</v>
      </c>
      <c r="N270" s="11">
        <v>0</v>
      </c>
      <c r="O270" s="11">
        <f t="shared" si="619"/>
        <v>0</v>
      </c>
      <c r="P270" s="11">
        <v>0</v>
      </c>
      <c r="Q270" s="11">
        <f t="shared" si="620"/>
        <v>0</v>
      </c>
      <c r="R270" s="47"/>
      <c r="S270" s="153" t="s">
        <v>43</v>
      </c>
      <c r="T270" s="10"/>
      <c r="U270" s="62">
        <v>0</v>
      </c>
      <c r="V270" s="62">
        <v>0</v>
      </c>
      <c r="W270" s="62">
        <f t="shared" si="613"/>
        <v>0</v>
      </c>
      <c r="X270" s="62">
        <v>0</v>
      </c>
      <c r="Y270" s="62">
        <f t="shared" si="614"/>
        <v>0</v>
      </c>
      <c r="Z270" s="62">
        <v>0</v>
      </c>
      <c r="AA270" s="62">
        <f t="shared" si="625"/>
        <v>0</v>
      </c>
      <c r="AB270" s="62">
        <v>0</v>
      </c>
      <c r="AC270" s="62">
        <f t="shared" si="626"/>
        <v>0</v>
      </c>
      <c r="AD270" s="62">
        <v>0</v>
      </c>
      <c r="AE270" s="62">
        <f t="shared" si="627"/>
        <v>0</v>
      </c>
      <c r="AF270" s="62">
        <v>0</v>
      </c>
      <c r="AG270" s="62">
        <f t="shared" si="628"/>
        <v>0</v>
      </c>
      <c r="AI270" s="319"/>
    </row>
    <row r="271" spans="1:61" ht="19.5" hidden="1" customHeight="1" outlineLevel="1" x14ac:dyDescent="0.2">
      <c r="B271" s="140"/>
      <c r="C271" s="141" t="s">
        <v>52</v>
      </c>
      <c r="D271" s="8"/>
      <c r="E271" s="60"/>
      <c r="F271" s="60">
        <v>0</v>
      </c>
      <c r="G271" s="60">
        <f t="shared" si="615"/>
        <v>0</v>
      </c>
      <c r="H271" s="60">
        <v>0</v>
      </c>
      <c r="I271" s="60">
        <f t="shared" si="616"/>
        <v>0</v>
      </c>
      <c r="J271" s="60">
        <v>0</v>
      </c>
      <c r="K271" s="60">
        <f t="shared" si="617"/>
        <v>0</v>
      </c>
      <c r="L271" s="60">
        <v>0</v>
      </c>
      <c r="M271" s="60">
        <f t="shared" si="618"/>
        <v>0</v>
      </c>
      <c r="N271" s="60">
        <v>0</v>
      </c>
      <c r="O271" s="60">
        <f t="shared" si="619"/>
        <v>0</v>
      </c>
      <c r="P271" s="60">
        <v>0</v>
      </c>
      <c r="Q271" s="60">
        <f t="shared" si="620"/>
        <v>0</v>
      </c>
      <c r="R271" s="29"/>
      <c r="S271" s="57" t="s">
        <v>38</v>
      </c>
      <c r="T271" s="28"/>
      <c r="U271" s="62">
        <v>0</v>
      </c>
      <c r="V271" s="62">
        <v>0</v>
      </c>
      <c r="W271" s="62">
        <f t="shared" si="613"/>
        <v>0</v>
      </c>
      <c r="X271" s="62">
        <v>0</v>
      </c>
      <c r="Y271" s="62">
        <f t="shared" si="614"/>
        <v>0</v>
      </c>
      <c r="Z271" s="62">
        <v>0</v>
      </c>
      <c r="AA271" s="62">
        <f t="shared" si="625"/>
        <v>0</v>
      </c>
      <c r="AB271" s="62">
        <v>0</v>
      </c>
      <c r="AC271" s="62">
        <f t="shared" si="626"/>
        <v>0</v>
      </c>
      <c r="AD271" s="62">
        <v>0</v>
      </c>
      <c r="AE271" s="62">
        <f t="shared" si="627"/>
        <v>0</v>
      </c>
      <c r="AF271" s="62">
        <v>0</v>
      </c>
      <c r="AG271" s="62">
        <f t="shared" si="628"/>
        <v>0</v>
      </c>
      <c r="AI271" s="319"/>
    </row>
    <row r="272" spans="1:61" ht="19.5" hidden="1" customHeight="1" outlineLevel="1" x14ac:dyDescent="0.2">
      <c r="B272" s="109"/>
      <c r="C272" s="37" t="s">
        <v>149</v>
      </c>
      <c r="D272" s="37"/>
      <c r="E272" s="61"/>
      <c r="F272" s="61">
        <v>0</v>
      </c>
      <c r="G272" s="61">
        <f t="shared" si="615"/>
        <v>0</v>
      </c>
      <c r="H272" s="61">
        <v>0</v>
      </c>
      <c r="I272" s="61">
        <f t="shared" si="616"/>
        <v>0</v>
      </c>
      <c r="J272" s="61">
        <v>0</v>
      </c>
      <c r="K272" s="61">
        <f t="shared" si="617"/>
        <v>0</v>
      </c>
      <c r="L272" s="61">
        <v>0</v>
      </c>
      <c r="M272" s="61">
        <f t="shared" si="618"/>
        <v>0</v>
      </c>
      <c r="N272" s="61">
        <v>0</v>
      </c>
      <c r="O272" s="61">
        <f t="shared" si="619"/>
        <v>0</v>
      </c>
      <c r="P272" s="61">
        <v>0</v>
      </c>
      <c r="Q272" s="61">
        <f t="shared" si="620"/>
        <v>0</v>
      </c>
      <c r="R272" s="29"/>
      <c r="S272" s="154" t="s">
        <v>149</v>
      </c>
      <c r="T272" s="138"/>
      <c r="U272" s="93">
        <v>0</v>
      </c>
      <c r="V272" s="93">
        <v>0</v>
      </c>
      <c r="W272" s="93">
        <f t="shared" si="613"/>
        <v>0</v>
      </c>
      <c r="X272" s="93">
        <v>0</v>
      </c>
      <c r="Y272" s="93">
        <f t="shared" si="614"/>
        <v>0</v>
      </c>
      <c r="Z272" s="93">
        <v>0</v>
      </c>
      <c r="AA272" s="93">
        <f t="shared" si="625"/>
        <v>0</v>
      </c>
      <c r="AB272" s="93">
        <v>0</v>
      </c>
      <c r="AC272" s="93">
        <f t="shared" si="626"/>
        <v>0</v>
      </c>
      <c r="AD272" s="93">
        <v>0</v>
      </c>
      <c r="AE272" s="93">
        <f t="shared" si="627"/>
        <v>0</v>
      </c>
      <c r="AF272" s="93">
        <v>0</v>
      </c>
      <c r="AG272" s="93">
        <f t="shared" si="628"/>
        <v>0</v>
      </c>
      <c r="AI272" s="319"/>
    </row>
    <row r="273" spans="1:61" s="3" customFormat="1" ht="19.5" hidden="1" customHeight="1" outlineLevel="1" x14ac:dyDescent="0.2">
      <c r="B273" s="155" t="s">
        <v>14</v>
      </c>
      <c r="C273" s="141"/>
      <c r="D273" s="8"/>
      <c r="E273" s="11">
        <f t="shared" ref="E273:F273" si="629">SUM(E267:E272)+E260</f>
        <v>0</v>
      </c>
      <c r="F273" s="11">
        <f t="shared" si="629"/>
        <v>0</v>
      </c>
      <c r="G273" s="11">
        <f t="shared" si="615"/>
        <v>0</v>
      </c>
      <c r="H273" s="11">
        <f t="shared" ref="H273:J273" si="630">SUM(H267:H272)+H260</f>
        <v>0</v>
      </c>
      <c r="I273" s="11">
        <f t="shared" si="616"/>
        <v>0</v>
      </c>
      <c r="J273" s="11">
        <f t="shared" si="630"/>
        <v>0</v>
      </c>
      <c r="K273" s="11">
        <f t="shared" si="617"/>
        <v>0</v>
      </c>
      <c r="L273" s="11">
        <f t="shared" ref="L273:N273" si="631">SUM(L267:L272)+L260</f>
        <v>0</v>
      </c>
      <c r="M273" s="11">
        <f t="shared" si="618"/>
        <v>0</v>
      </c>
      <c r="N273" s="11">
        <f t="shared" si="631"/>
        <v>0</v>
      </c>
      <c r="O273" s="11">
        <f t="shared" si="619"/>
        <v>0</v>
      </c>
      <c r="P273" s="11">
        <f t="shared" ref="P273" si="632">SUM(P267:P272)+P260</f>
        <v>0</v>
      </c>
      <c r="Q273" s="11">
        <f t="shared" si="620"/>
        <v>0</v>
      </c>
      <c r="R273" s="69"/>
      <c r="S273" s="156" t="s">
        <v>18</v>
      </c>
      <c r="T273" s="157"/>
      <c r="U273" s="62">
        <f t="shared" ref="U273:V273" si="633">+U271+U266+U260+U270+U272</f>
        <v>0</v>
      </c>
      <c r="V273" s="62">
        <f t="shared" si="633"/>
        <v>0</v>
      </c>
      <c r="W273" s="62">
        <f t="shared" si="613"/>
        <v>0</v>
      </c>
      <c r="X273" s="62">
        <f t="shared" ref="X273" si="634">+X271+X266+X260+X270+X272</f>
        <v>0</v>
      </c>
      <c r="Y273" s="62">
        <f t="shared" si="614"/>
        <v>0</v>
      </c>
      <c r="Z273" s="62">
        <f t="shared" ref="Z273:AB273" si="635">+Z271+Z266+Z260+Z270+Z272</f>
        <v>0</v>
      </c>
      <c r="AA273" s="62">
        <f>+AA272+AA271+AA270+AA266+AA260</f>
        <v>0</v>
      </c>
      <c r="AB273" s="62">
        <f t="shared" si="635"/>
        <v>0</v>
      </c>
      <c r="AC273" s="62">
        <f>+AC272+AC271+AC270+AC266+AC260</f>
        <v>0</v>
      </c>
      <c r="AD273" s="62">
        <f t="shared" ref="AD273:AF273" si="636">+AD271+AD266+AD260+AD270+AD272</f>
        <v>0</v>
      </c>
      <c r="AE273" s="62">
        <f>+AE272+AE271+AE270+AE266+AE260</f>
        <v>0</v>
      </c>
      <c r="AF273" s="62">
        <f t="shared" si="636"/>
        <v>0</v>
      </c>
      <c r="AG273" s="62">
        <f>+AG272+AG271+AG270+AG266+AG260</f>
        <v>0</v>
      </c>
      <c r="AH273" s="14"/>
      <c r="AI273" s="321"/>
      <c r="AJ273" s="14"/>
      <c r="AK273" s="14"/>
      <c r="AL273" s="14"/>
      <c r="AM273" s="14"/>
      <c r="AN273" s="14"/>
      <c r="AO273" s="14"/>
      <c r="AP273" s="14"/>
      <c r="AQ273" s="14"/>
      <c r="AR273" s="14"/>
      <c r="AS273" s="14"/>
      <c r="AT273" s="14"/>
      <c r="AU273" s="14"/>
      <c r="AV273" s="14"/>
      <c r="AW273" s="14"/>
      <c r="AX273" s="14"/>
      <c r="AY273" s="14"/>
      <c r="AZ273" s="14"/>
      <c r="BA273" s="14"/>
      <c r="BB273" s="14"/>
      <c r="BC273" s="14"/>
      <c r="BD273" s="14"/>
      <c r="BE273" s="14"/>
      <c r="BF273" s="14"/>
      <c r="BG273" s="14"/>
      <c r="BH273" s="14"/>
      <c r="BI273" s="14"/>
    </row>
    <row r="274" spans="1:61" s="3" customFormat="1" ht="25.5" customHeight="1" collapsed="1" x14ac:dyDescent="0.2">
      <c r="B274" s="228"/>
      <c r="C274" s="128" t="s">
        <v>91</v>
      </c>
      <c r="D274" s="129"/>
      <c r="E274" s="128"/>
      <c r="F274" s="128"/>
      <c r="G274" s="128"/>
      <c r="H274" s="128"/>
      <c r="I274" s="128"/>
      <c r="J274" s="128"/>
      <c r="K274" s="128"/>
      <c r="L274" s="128"/>
      <c r="M274" s="128"/>
      <c r="N274" s="128"/>
      <c r="O274" s="128"/>
      <c r="P274" s="128"/>
      <c r="Q274" s="128"/>
      <c r="R274" s="128"/>
      <c r="S274" s="129"/>
      <c r="T274" s="185"/>
      <c r="U274" s="185"/>
      <c r="V274" s="185"/>
      <c r="W274" s="185"/>
      <c r="X274" s="185"/>
      <c r="Y274" s="185"/>
      <c r="Z274" s="185"/>
      <c r="AA274" s="185"/>
      <c r="AB274" s="185"/>
      <c r="AC274" s="185"/>
      <c r="AD274" s="185"/>
      <c r="AE274" s="185"/>
      <c r="AF274" s="185"/>
      <c r="AG274" s="185"/>
      <c r="AI274" s="321"/>
    </row>
    <row r="275" spans="1:61" ht="40.5" customHeight="1" x14ac:dyDescent="0.2">
      <c r="B275" s="100" t="s">
        <v>0</v>
      </c>
      <c r="C275" s="26"/>
      <c r="D275" s="101"/>
      <c r="E275" s="36" t="str">
        <f t="shared" ref="E275:Q275" si="637">+E$6</f>
        <v>Eredeti előirányzat
2024. év</v>
      </c>
      <c r="F275" s="36" t="str">
        <f t="shared" si="637"/>
        <v>1 Módosítás</v>
      </c>
      <c r="G275" s="36" t="str">
        <f t="shared" si="637"/>
        <v>Módosított előirányzat 1
2024. év</v>
      </c>
      <c r="H275" s="36" t="str">
        <f t="shared" si="637"/>
        <v>2 Módosítás</v>
      </c>
      <c r="I275" s="36" t="str">
        <f t="shared" si="637"/>
        <v>Módosított előirányzat</v>
      </c>
      <c r="J275" s="36" t="str">
        <f t="shared" si="637"/>
        <v>3 Módosítás</v>
      </c>
      <c r="K275" s="36" t="str">
        <f t="shared" si="637"/>
        <v>Módosított előirányzat</v>
      </c>
      <c r="L275" s="36" t="str">
        <f t="shared" si="637"/>
        <v>4 Módosítás</v>
      </c>
      <c r="M275" s="36" t="str">
        <f t="shared" si="637"/>
        <v>4. Módosított előirányzat</v>
      </c>
      <c r="N275" s="36" t="str">
        <f t="shared" si="637"/>
        <v>5 Módosítás</v>
      </c>
      <c r="O275" s="36" t="str">
        <f t="shared" si="637"/>
        <v>Módosított előirányzat 5.</v>
      </c>
      <c r="P275" s="36" t="str">
        <f t="shared" si="637"/>
        <v>6 Módosítás</v>
      </c>
      <c r="Q275" s="36" t="str">
        <f t="shared" si="637"/>
        <v>Módosított előirányzat</v>
      </c>
      <c r="R275" s="51"/>
      <c r="S275" s="57" t="s">
        <v>1</v>
      </c>
      <c r="T275" s="102"/>
      <c r="U275" s="36" t="str">
        <f t="shared" ref="U275:AG275" si="638">+U$6</f>
        <v>Eredeti előirányzat
2024. év</v>
      </c>
      <c r="V275" s="36" t="str">
        <f t="shared" si="638"/>
        <v>1 Módosítás</v>
      </c>
      <c r="W275" s="36" t="str">
        <f t="shared" si="638"/>
        <v>Módosított előirányzat 1
2024. év</v>
      </c>
      <c r="X275" s="36" t="str">
        <f t="shared" si="638"/>
        <v>2 Módosítás</v>
      </c>
      <c r="Y275" s="36" t="str">
        <f t="shared" si="638"/>
        <v>Módosított előirányzat</v>
      </c>
      <c r="Z275" s="36" t="str">
        <f t="shared" si="638"/>
        <v>3 Módosítás</v>
      </c>
      <c r="AA275" s="36" t="str">
        <f t="shared" si="638"/>
        <v>Módosított előirányzat</v>
      </c>
      <c r="AB275" s="36" t="str">
        <f t="shared" si="638"/>
        <v>4 Módosítás</v>
      </c>
      <c r="AC275" s="36" t="str">
        <f t="shared" si="638"/>
        <v>4. Módosított előirányzat</v>
      </c>
      <c r="AD275" s="36" t="str">
        <f t="shared" si="638"/>
        <v>5 Módosítás</v>
      </c>
      <c r="AE275" s="36" t="str">
        <f t="shared" si="638"/>
        <v>Módosított előirányzat 5</v>
      </c>
      <c r="AF275" s="36" t="str">
        <f t="shared" si="638"/>
        <v>6 Módosítás</v>
      </c>
      <c r="AG275" s="36" t="str">
        <f t="shared" si="638"/>
        <v>Módosított előirányzat</v>
      </c>
      <c r="AI275" s="319"/>
    </row>
    <row r="276" spans="1:61" ht="19.5" customHeight="1" x14ac:dyDescent="0.2">
      <c r="B276" s="140"/>
      <c r="C276" s="141" t="s">
        <v>2</v>
      </c>
      <c r="D276" s="142"/>
      <c r="E276" s="143">
        <f t="shared" ref="E276:I276" si="639">+E277+E278+E279+E280</f>
        <v>0</v>
      </c>
      <c r="F276" s="143">
        <f t="shared" si="639"/>
        <v>0</v>
      </c>
      <c r="G276" s="143">
        <f t="shared" si="639"/>
        <v>0</v>
      </c>
      <c r="H276" s="143">
        <f t="shared" si="639"/>
        <v>0</v>
      </c>
      <c r="I276" s="143">
        <f t="shared" si="639"/>
        <v>0</v>
      </c>
      <c r="J276" s="143">
        <f t="shared" ref="J276:K276" si="640">+J277+J278+J279+J280</f>
        <v>0</v>
      </c>
      <c r="K276" s="143">
        <f t="shared" si="640"/>
        <v>0</v>
      </c>
      <c r="L276" s="143">
        <f t="shared" ref="L276:M276" si="641">+L277+L278+L279+L280</f>
        <v>0</v>
      </c>
      <c r="M276" s="143">
        <f t="shared" si="641"/>
        <v>0</v>
      </c>
      <c r="N276" s="143">
        <f t="shared" ref="N276:O276" si="642">+N277+N278+N279+N280</f>
        <v>25218</v>
      </c>
      <c r="O276" s="143">
        <f t="shared" si="642"/>
        <v>25218</v>
      </c>
      <c r="P276" s="143">
        <f t="shared" ref="P276:Q276" si="643">+P277+P278+P279+P280</f>
        <v>0</v>
      </c>
      <c r="Q276" s="143">
        <f t="shared" si="643"/>
        <v>25218</v>
      </c>
      <c r="R276" s="46"/>
      <c r="S276" s="144" t="s">
        <v>3</v>
      </c>
      <c r="T276" s="145"/>
      <c r="U276" s="76">
        <f t="shared" ref="U276:V276" si="644">SUM(U277:U281)</f>
        <v>0</v>
      </c>
      <c r="V276" s="76">
        <f t="shared" si="644"/>
        <v>0</v>
      </c>
      <c r="W276" s="76">
        <f>+U276+V276</f>
        <v>0</v>
      </c>
      <c r="X276" s="76">
        <f t="shared" ref="X276" si="645">SUM(X277:X281)</f>
        <v>0</v>
      </c>
      <c r="Y276" s="76">
        <f>+W276+X276</f>
        <v>0</v>
      </c>
      <c r="Z276" s="76">
        <f t="shared" ref="Z276:AB276" si="646">SUM(Z277:Z281)</f>
        <v>0</v>
      </c>
      <c r="AA276" s="76">
        <f>SUM(AA277:AA281)</f>
        <v>0</v>
      </c>
      <c r="AB276" s="76">
        <f t="shared" si="646"/>
        <v>0</v>
      </c>
      <c r="AC276" s="76">
        <f>SUM(AC277:AC281)</f>
        <v>0</v>
      </c>
      <c r="AD276" s="76">
        <f t="shared" ref="AD276:AF276" si="647">SUM(AD277:AD281)</f>
        <v>0</v>
      </c>
      <c r="AE276" s="76">
        <f>SUM(AE277:AE281)</f>
        <v>0</v>
      </c>
      <c r="AF276" s="76">
        <f t="shared" si="647"/>
        <v>0</v>
      </c>
      <c r="AG276" s="76">
        <f>SUM(AG277:AG281)</f>
        <v>0</v>
      </c>
      <c r="AI276" s="319"/>
    </row>
    <row r="277" spans="1:61" ht="19.5" customHeight="1" x14ac:dyDescent="0.2">
      <c r="B277" s="146"/>
      <c r="C277" s="147" t="s">
        <v>4</v>
      </c>
      <c r="D277" s="147"/>
      <c r="E277" s="148"/>
      <c r="F277" s="148">
        <v>0</v>
      </c>
      <c r="G277" s="148"/>
      <c r="H277" s="148"/>
      <c r="I277" s="148"/>
      <c r="J277" s="148"/>
      <c r="K277" s="148"/>
      <c r="L277" s="148"/>
      <c r="M277" s="148"/>
      <c r="N277" s="148"/>
      <c r="O277" s="148"/>
      <c r="P277" s="148"/>
      <c r="Q277" s="148"/>
      <c r="R277" s="48"/>
      <c r="S277" s="149"/>
      <c r="T277" s="150" t="s">
        <v>6</v>
      </c>
      <c r="U277" s="151">
        <v>0</v>
      </c>
      <c r="V277" s="151">
        <v>0</v>
      </c>
      <c r="W277" s="151">
        <f t="shared" ref="W277:W289" si="648">+U277+V277</f>
        <v>0</v>
      </c>
      <c r="X277" s="151">
        <v>0</v>
      </c>
      <c r="Y277" s="151">
        <f t="shared" ref="Y277:Y289" si="649">+W277+X277</f>
        <v>0</v>
      </c>
      <c r="Z277" s="151">
        <v>0</v>
      </c>
      <c r="AA277" s="151">
        <f>+Y277+Z277</f>
        <v>0</v>
      </c>
      <c r="AB277" s="151">
        <v>0</v>
      </c>
      <c r="AC277" s="151">
        <f>+AA277+AB277</f>
        <v>0</v>
      </c>
      <c r="AD277" s="151">
        <v>0</v>
      </c>
      <c r="AE277" s="151">
        <f>+AC277+AD277</f>
        <v>0</v>
      </c>
      <c r="AF277" s="151">
        <v>0</v>
      </c>
      <c r="AG277" s="151">
        <f>+AE277+AF277</f>
        <v>0</v>
      </c>
      <c r="AI277" s="319"/>
    </row>
    <row r="278" spans="1:61" ht="23.25" customHeight="1" x14ac:dyDescent="0.2">
      <c r="A278" s="249"/>
      <c r="B278" s="104"/>
      <c r="C278" s="17" t="s">
        <v>5</v>
      </c>
      <c r="D278" s="18"/>
      <c r="E278" s="5">
        <v>0</v>
      </c>
      <c r="F278" s="5">
        <v>0</v>
      </c>
      <c r="G278" s="5">
        <f>+E278+F278</f>
        <v>0</v>
      </c>
      <c r="H278" s="5">
        <v>0</v>
      </c>
      <c r="I278" s="5">
        <f>+G278+H278</f>
        <v>0</v>
      </c>
      <c r="J278" s="5">
        <v>0</v>
      </c>
      <c r="K278" s="5">
        <f>+I278+J278</f>
        <v>0</v>
      </c>
      <c r="L278" s="5">
        <v>0</v>
      </c>
      <c r="M278" s="5">
        <f>+K278+L278</f>
        <v>0</v>
      </c>
      <c r="N278" s="5">
        <v>25218</v>
      </c>
      <c r="O278" s="5">
        <f>+M278+N278</f>
        <v>25218</v>
      </c>
      <c r="P278" s="5">
        <v>0</v>
      </c>
      <c r="Q278" s="5">
        <f>+O278+P278</f>
        <v>25218</v>
      </c>
      <c r="R278" s="48"/>
      <c r="S278" s="55"/>
      <c r="T278" s="19" t="s">
        <v>8</v>
      </c>
      <c r="U278" s="82">
        <v>0</v>
      </c>
      <c r="V278" s="82">
        <v>0</v>
      </c>
      <c r="W278" s="82">
        <f t="shared" si="648"/>
        <v>0</v>
      </c>
      <c r="X278" s="82">
        <v>0</v>
      </c>
      <c r="Y278" s="82">
        <f t="shared" si="649"/>
        <v>0</v>
      </c>
      <c r="Z278" s="82">
        <v>0</v>
      </c>
      <c r="AA278" s="82">
        <f>+Y278+Z278</f>
        <v>0</v>
      </c>
      <c r="AB278" s="82">
        <v>0</v>
      </c>
      <c r="AC278" s="82">
        <f>+AA278+AB278</f>
        <v>0</v>
      </c>
      <c r="AD278" s="82">
        <v>0</v>
      </c>
      <c r="AE278" s="82">
        <f>+AC278+AD278</f>
        <v>0</v>
      </c>
      <c r="AF278" s="82">
        <v>0</v>
      </c>
      <c r="AG278" s="82">
        <f>+AE278+AF278</f>
        <v>0</v>
      </c>
      <c r="AI278" s="319"/>
    </row>
    <row r="279" spans="1:61" ht="19.5" customHeight="1" x14ac:dyDescent="0.2">
      <c r="A279" s="249"/>
      <c r="B279" s="104"/>
      <c r="C279" s="17" t="s">
        <v>7</v>
      </c>
      <c r="D279" s="18"/>
      <c r="E279" s="5">
        <v>0</v>
      </c>
      <c r="F279" s="5">
        <v>0</v>
      </c>
      <c r="G279" s="5">
        <f t="shared" ref="G279:G289" si="650">+E279+F279</f>
        <v>0</v>
      </c>
      <c r="H279" s="5">
        <v>0</v>
      </c>
      <c r="I279" s="5">
        <f t="shared" ref="I279:I289" si="651">+G279+H279</f>
        <v>0</v>
      </c>
      <c r="J279" s="5">
        <v>0</v>
      </c>
      <c r="K279" s="5">
        <f t="shared" ref="K279:K289" si="652">+I279+J279</f>
        <v>0</v>
      </c>
      <c r="L279" s="5">
        <v>0</v>
      </c>
      <c r="M279" s="5">
        <f t="shared" ref="M279:M289" si="653">+K279+L279</f>
        <v>0</v>
      </c>
      <c r="N279" s="5">
        <v>0</v>
      </c>
      <c r="O279" s="5">
        <f t="shared" ref="O279:O289" si="654">+M279+N279</f>
        <v>0</v>
      </c>
      <c r="P279" s="5">
        <v>0</v>
      </c>
      <c r="Q279" s="5">
        <f t="shared" ref="Q279:Q289" si="655">+O279+P279</f>
        <v>0</v>
      </c>
      <c r="R279" s="48"/>
      <c r="S279" s="55"/>
      <c r="T279" s="20" t="s">
        <v>9</v>
      </c>
      <c r="U279" s="82">
        <v>0</v>
      </c>
      <c r="V279" s="82">
        <v>0</v>
      </c>
      <c r="W279" s="82">
        <f t="shared" si="648"/>
        <v>0</v>
      </c>
      <c r="X279" s="82">
        <v>0</v>
      </c>
      <c r="Y279" s="82">
        <f t="shared" si="649"/>
        <v>0</v>
      </c>
      <c r="Z279" s="82">
        <v>0</v>
      </c>
      <c r="AA279" s="82">
        <f>+Y279+Z279</f>
        <v>0</v>
      </c>
      <c r="AB279" s="82">
        <v>0</v>
      </c>
      <c r="AC279" s="82">
        <f>+AA279+AB279</f>
        <v>0</v>
      </c>
      <c r="AD279" s="82">
        <v>0</v>
      </c>
      <c r="AE279" s="82">
        <f>+AC279+AD279</f>
        <v>0</v>
      </c>
      <c r="AF279" s="82">
        <v>0</v>
      </c>
      <c r="AG279" s="82">
        <f>+AE279+AF279</f>
        <v>0</v>
      </c>
      <c r="AI279" s="319"/>
    </row>
    <row r="280" spans="1:61" ht="19.5" customHeight="1" x14ac:dyDescent="0.2">
      <c r="A280" s="249"/>
      <c r="B280" s="104"/>
      <c r="C280" s="17" t="s">
        <v>21</v>
      </c>
      <c r="D280" s="18"/>
      <c r="E280" s="5">
        <v>0</v>
      </c>
      <c r="F280" s="5">
        <v>0</v>
      </c>
      <c r="G280" s="5">
        <f t="shared" si="650"/>
        <v>0</v>
      </c>
      <c r="H280" s="5">
        <v>0</v>
      </c>
      <c r="I280" s="5">
        <f t="shared" si="651"/>
        <v>0</v>
      </c>
      <c r="J280" s="5">
        <v>0</v>
      </c>
      <c r="K280" s="5">
        <f t="shared" si="652"/>
        <v>0</v>
      </c>
      <c r="L280" s="5">
        <v>0</v>
      </c>
      <c r="M280" s="5">
        <f t="shared" si="653"/>
        <v>0</v>
      </c>
      <c r="N280" s="5">
        <v>0</v>
      </c>
      <c r="O280" s="5">
        <f t="shared" si="654"/>
        <v>0</v>
      </c>
      <c r="P280" s="5">
        <v>0</v>
      </c>
      <c r="Q280" s="5">
        <f t="shared" si="655"/>
        <v>0</v>
      </c>
      <c r="R280" s="48"/>
      <c r="S280" s="55"/>
      <c r="T280" s="20" t="s">
        <v>11</v>
      </c>
      <c r="U280" s="82">
        <v>0</v>
      </c>
      <c r="V280" s="82">
        <v>0</v>
      </c>
      <c r="W280" s="82">
        <f t="shared" si="648"/>
        <v>0</v>
      </c>
      <c r="X280" s="82">
        <v>0</v>
      </c>
      <c r="Y280" s="82">
        <f t="shared" si="649"/>
        <v>0</v>
      </c>
      <c r="Z280" s="82">
        <v>0</v>
      </c>
      <c r="AA280" s="82">
        <f>+Y280+Z280</f>
        <v>0</v>
      </c>
      <c r="AB280" s="82">
        <v>0</v>
      </c>
      <c r="AC280" s="82">
        <f>+AA280+AB280</f>
        <v>0</v>
      </c>
      <c r="AD280" s="82">
        <v>0</v>
      </c>
      <c r="AE280" s="82">
        <f>+AC280+AD280</f>
        <v>0</v>
      </c>
      <c r="AF280" s="82">
        <v>0</v>
      </c>
      <c r="AG280" s="82">
        <f>+AE280+AF280</f>
        <v>0</v>
      </c>
      <c r="AI280" s="319"/>
    </row>
    <row r="281" spans="1:61" ht="19.5" customHeight="1" x14ac:dyDescent="0.2">
      <c r="A281" s="249"/>
      <c r="B281" s="105"/>
      <c r="C281" s="21"/>
      <c r="D281" s="21"/>
      <c r="E281" s="106">
        <v>0</v>
      </c>
      <c r="F281" s="106">
        <v>0</v>
      </c>
      <c r="G281" s="5">
        <f t="shared" si="650"/>
        <v>0</v>
      </c>
      <c r="H281" s="106">
        <v>0</v>
      </c>
      <c r="I281" s="5">
        <f t="shared" si="651"/>
        <v>0</v>
      </c>
      <c r="J281" s="106">
        <v>0</v>
      </c>
      <c r="K281" s="5">
        <f t="shared" si="652"/>
        <v>0</v>
      </c>
      <c r="L281" s="106">
        <v>0</v>
      </c>
      <c r="M281" s="5">
        <f t="shared" si="653"/>
        <v>0</v>
      </c>
      <c r="N281" s="106">
        <v>0</v>
      </c>
      <c r="O281" s="5">
        <f t="shared" si="654"/>
        <v>0</v>
      </c>
      <c r="P281" s="106">
        <v>0</v>
      </c>
      <c r="Q281" s="5">
        <f t="shared" si="655"/>
        <v>0</v>
      </c>
      <c r="R281" s="52"/>
      <c r="S281" s="56"/>
      <c r="T281" s="23" t="s">
        <v>12</v>
      </c>
      <c r="U281" s="83">
        <v>0</v>
      </c>
      <c r="V281" s="83">
        <v>0</v>
      </c>
      <c r="W281" s="83">
        <f t="shared" si="648"/>
        <v>0</v>
      </c>
      <c r="X281" s="83">
        <v>0</v>
      </c>
      <c r="Y281" s="83">
        <f t="shared" si="649"/>
        <v>0</v>
      </c>
      <c r="Z281" s="83">
        <v>0</v>
      </c>
      <c r="AA281" s="83">
        <f>+Y281+Z281</f>
        <v>0</v>
      </c>
      <c r="AB281" s="83">
        <v>0</v>
      </c>
      <c r="AC281" s="83">
        <f>+AA281+AB281</f>
        <v>0</v>
      </c>
      <c r="AD281" s="83">
        <v>0</v>
      </c>
      <c r="AE281" s="83">
        <f>+AC281+AD281</f>
        <v>0</v>
      </c>
      <c r="AF281" s="83">
        <v>0</v>
      </c>
      <c r="AG281" s="83">
        <f>+AE281+AF281</f>
        <v>0</v>
      </c>
      <c r="AI281" s="319"/>
    </row>
    <row r="282" spans="1:61" ht="19.5" customHeight="1" x14ac:dyDescent="0.2">
      <c r="A282" s="249"/>
      <c r="B282" s="105"/>
      <c r="C282" s="21"/>
      <c r="D282" s="21"/>
      <c r="E282" s="106">
        <v>0</v>
      </c>
      <c r="F282" s="106">
        <v>0</v>
      </c>
      <c r="G282" s="5">
        <f t="shared" si="650"/>
        <v>0</v>
      </c>
      <c r="H282" s="106">
        <v>0</v>
      </c>
      <c r="I282" s="5">
        <f t="shared" si="651"/>
        <v>0</v>
      </c>
      <c r="J282" s="106">
        <v>0</v>
      </c>
      <c r="K282" s="5">
        <f t="shared" si="652"/>
        <v>0</v>
      </c>
      <c r="L282" s="106">
        <v>0</v>
      </c>
      <c r="M282" s="5">
        <f t="shared" si="653"/>
        <v>0</v>
      </c>
      <c r="N282" s="106">
        <v>0</v>
      </c>
      <c r="O282" s="5">
        <f t="shared" si="654"/>
        <v>0</v>
      </c>
      <c r="P282" s="106">
        <v>0</v>
      </c>
      <c r="Q282" s="5">
        <f t="shared" si="655"/>
        <v>0</v>
      </c>
      <c r="R282" s="29"/>
      <c r="S282" s="144" t="s">
        <v>13</v>
      </c>
      <c r="T282" s="145"/>
      <c r="U282" s="62">
        <f t="shared" ref="U282:V282" si="656">SUM(U283:U285)</f>
        <v>0</v>
      </c>
      <c r="V282" s="62">
        <f t="shared" si="656"/>
        <v>0</v>
      </c>
      <c r="W282" s="62">
        <f t="shared" si="648"/>
        <v>0</v>
      </c>
      <c r="X282" s="62">
        <f t="shared" ref="X282" si="657">SUM(X283:X285)</f>
        <v>0</v>
      </c>
      <c r="Y282" s="62">
        <f t="shared" si="649"/>
        <v>0</v>
      </c>
      <c r="Z282" s="62">
        <f t="shared" ref="Z282:AB282" si="658">SUM(Z283:Z285)</f>
        <v>0</v>
      </c>
      <c r="AA282" s="76">
        <f>SUM(AA283:AA285)</f>
        <v>0</v>
      </c>
      <c r="AB282" s="62">
        <f t="shared" si="658"/>
        <v>0</v>
      </c>
      <c r="AC282" s="76">
        <f>SUM(AC283:AC285)</f>
        <v>0</v>
      </c>
      <c r="AD282" s="62">
        <f t="shared" ref="AD282:AF282" si="659">SUM(AD283:AD285)</f>
        <v>0</v>
      </c>
      <c r="AE282" s="76">
        <f>SUM(AE283:AE285)</f>
        <v>0</v>
      </c>
      <c r="AF282" s="62">
        <f t="shared" si="659"/>
        <v>0</v>
      </c>
      <c r="AG282" s="76">
        <f>SUM(AG283:AG285)</f>
        <v>0</v>
      </c>
      <c r="AI282" s="319"/>
    </row>
    <row r="283" spans="1:61" ht="19.5" customHeight="1" x14ac:dyDescent="0.2">
      <c r="A283" s="249"/>
      <c r="B283" s="140"/>
      <c r="C283" s="141" t="s">
        <v>10</v>
      </c>
      <c r="D283" s="8"/>
      <c r="E283" s="9">
        <f>149-149</f>
        <v>0</v>
      </c>
      <c r="F283" s="9">
        <v>0</v>
      </c>
      <c r="G283" s="9">
        <f t="shared" si="650"/>
        <v>0</v>
      </c>
      <c r="H283" s="9">
        <v>0</v>
      </c>
      <c r="I283" s="9">
        <f t="shared" si="651"/>
        <v>0</v>
      </c>
      <c r="J283" s="9">
        <v>0</v>
      </c>
      <c r="K283" s="9">
        <f t="shared" si="652"/>
        <v>0</v>
      </c>
      <c r="L283" s="9">
        <v>0</v>
      </c>
      <c r="M283" s="9">
        <f t="shared" si="653"/>
        <v>0</v>
      </c>
      <c r="N283" s="9">
        <v>0</v>
      </c>
      <c r="O283" s="9">
        <f t="shared" si="654"/>
        <v>0</v>
      </c>
      <c r="P283" s="9">
        <v>0</v>
      </c>
      <c r="Q283" s="9">
        <f t="shared" si="655"/>
        <v>0</v>
      </c>
      <c r="R283" s="46"/>
      <c r="S283" s="149"/>
      <c r="T283" s="150" t="s">
        <v>15</v>
      </c>
      <c r="U283" s="151">
        <v>0</v>
      </c>
      <c r="V283" s="151">
        <v>0</v>
      </c>
      <c r="W283" s="151">
        <f t="shared" si="648"/>
        <v>0</v>
      </c>
      <c r="X283" s="151">
        <v>0</v>
      </c>
      <c r="Y283" s="151">
        <f t="shared" si="649"/>
        <v>0</v>
      </c>
      <c r="Z283" s="151">
        <v>0</v>
      </c>
      <c r="AA283" s="151">
        <f t="shared" ref="AA283:AA288" si="660">+Y283+Z283</f>
        <v>0</v>
      </c>
      <c r="AB283" s="151">
        <v>0</v>
      </c>
      <c r="AC283" s="151">
        <f t="shared" ref="AC283:AC288" si="661">+AA283+AB283</f>
        <v>0</v>
      </c>
      <c r="AD283" s="151">
        <v>0</v>
      </c>
      <c r="AE283" s="151">
        <f t="shared" ref="AE283:AE288" si="662">+AC283+AD283</f>
        <v>0</v>
      </c>
      <c r="AF283" s="151">
        <v>0</v>
      </c>
      <c r="AG283" s="151">
        <f t="shared" ref="AG283:AG288" si="663">+AE283+AF283</f>
        <v>0</v>
      </c>
      <c r="AI283" s="319"/>
    </row>
    <row r="284" spans="1:61" ht="19.5" customHeight="1" x14ac:dyDescent="0.2">
      <c r="A284" s="249"/>
      <c r="B284" s="140"/>
      <c r="C284" s="141" t="s">
        <v>23</v>
      </c>
      <c r="D284" s="8"/>
      <c r="E284" s="11">
        <v>0</v>
      </c>
      <c r="F284" s="11">
        <v>0</v>
      </c>
      <c r="G284" s="11">
        <f t="shared" si="650"/>
        <v>0</v>
      </c>
      <c r="H284" s="11">
        <v>0</v>
      </c>
      <c r="I284" s="11">
        <f t="shared" si="651"/>
        <v>0</v>
      </c>
      <c r="J284" s="11">
        <v>0</v>
      </c>
      <c r="K284" s="11">
        <f t="shared" si="652"/>
        <v>0</v>
      </c>
      <c r="L284" s="11">
        <v>0</v>
      </c>
      <c r="M284" s="11">
        <f t="shared" si="653"/>
        <v>0</v>
      </c>
      <c r="N284" s="11">
        <v>0</v>
      </c>
      <c r="O284" s="11">
        <f t="shared" si="654"/>
        <v>0</v>
      </c>
      <c r="P284" s="11">
        <v>0</v>
      </c>
      <c r="Q284" s="11">
        <f t="shared" si="655"/>
        <v>0</v>
      </c>
      <c r="R284" s="47"/>
      <c r="S284" s="55"/>
      <c r="T284" s="20" t="s">
        <v>16</v>
      </c>
      <c r="U284" s="82">
        <v>0</v>
      </c>
      <c r="V284" s="82">
        <v>0</v>
      </c>
      <c r="W284" s="82">
        <f t="shared" si="648"/>
        <v>0</v>
      </c>
      <c r="X284" s="82">
        <v>0</v>
      </c>
      <c r="Y284" s="82">
        <f t="shared" si="649"/>
        <v>0</v>
      </c>
      <c r="Z284" s="82">
        <v>0</v>
      </c>
      <c r="AA284" s="82">
        <f t="shared" si="660"/>
        <v>0</v>
      </c>
      <c r="AB284" s="82">
        <v>0</v>
      </c>
      <c r="AC284" s="82">
        <f t="shared" si="661"/>
        <v>0</v>
      </c>
      <c r="AD284" s="82">
        <v>0</v>
      </c>
      <c r="AE284" s="82">
        <f t="shared" si="662"/>
        <v>0</v>
      </c>
      <c r="AF284" s="82">
        <v>0</v>
      </c>
      <c r="AG284" s="82">
        <f t="shared" si="663"/>
        <v>0</v>
      </c>
      <c r="AI284" s="319"/>
    </row>
    <row r="285" spans="1:61" ht="19.5" customHeight="1" x14ac:dyDescent="0.2">
      <c r="A285" s="249"/>
      <c r="B285" s="140"/>
      <c r="C285" s="141" t="s">
        <v>22</v>
      </c>
      <c r="D285" s="8"/>
      <c r="E285" s="60">
        <v>0</v>
      </c>
      <c r="F285" s="60">
        <v>0</v>
      </c>
      <c r="G285" s="60">
        <f t="shared" si="650"/>
        <v>0</v>
      </c>
      <c r="H285" s="60">
        <v>0</v>
      </c>
      <c r="I285" s="60">
        <f t="shared" si="651"/>
        <v>0</v>
      </c>
      <c r="J285" s="60">
        <v>0</v>
      </c>
      <c r="K285" s="60">
        <f t="shared" si="652"/>
        <v>0</v>
      </c>
      <c r="L285" s="60">
        <v>0</v>
      </c>
      <c r="M285" s="60">
        <f t="shared" si="653"/>
        <v>0</v>
      </c>
      <c r="N285" s="60">
        <v>0</v>
      </c>
      <c r="O285" s="60">
        <f t="shared" si="654"/>
        <v>0</v>
      </c>
      <c r="P285" s="60">
        <v>0</v>
      </c>
      <c r="Q285" s="60">
        <f t="shared" si="655"/>
        <v>0</v>
      </c>
      <c r="S285" s="107"/>
      <c r="T285" s="108" t="s">
        <v>17</v>
      </c>
      <c r="U285" s="84">
        <v>0</v>
      </c>
      <c r="V285" s="84">
        <v>0</v>
      </c>
      <c r="W285" s="84">
        <f t="shared" si="648"/>
        <v>0</v>
      </c>
      <c r="X285" s="84">
        <v>0</v>
      </c>
      <c r="Y285" s="84">
        <f t="shared" si="649"/>
        <v>0</v>
      </c>
      <c r="Z285" s="84">
        <v>0</v>
      </c>
      <c r="AA285" s="84">
        <f t="shared" si="660"/>
        <v>0</v>
      </c>
      <c r="AB285" s="84">
        <v>0</v>
      </c>
      <c r="AC285" s="84">
        <f t="shared" si="661"/>
        <v>0</v>
      </c>
      <c r="AD285" s="84">
        <v>0</v>
      </c>
      <c r="AE285" s="84">
        <f t="shared" si="662"/>
        <v>0</v>
      </c>
      <c r="AF285" s="84">
        <v>0</v>
      </c>
      <c r="AG285" s="84">
        <f t="shared" si="663"/>
        <v>0</v>
      </c>
      <c r="AI285" s="319"/>
    </row>
    <row r="286" spans="1:61" ht="19.5" customHeight="1" x14ac:dyDescent="0.2">
      <c r="A286" s="249"/>
      <c r="B286" s="140"/>
      <c r="C286" s="141" t="s">
        <v>46</v>
      </c>
      <c r="D286" s="8"/>
      <c r="E286" s="11">
        <v>0</v>
      </c>
      <c r="F286" s="11">
        <v>0</v>
      </c>
      <c r="G286" s="11">
        <f t="shared" si="650"/>
        <v>0</v>
      </c>
      <c r="H286" s="11">
        <v>0</v>
      </c>
      <c r="I286" s="11">
        <f t="shared" si="651"/>
        <v>0</v>
      </c>
      <c r="J286" s="11">
        <v>0</v>
      </c>
      <c r="K286" s="11">
        <f t="shared" si="652"/>
        <v>0</v>
      </c>
      <c r="L286" s="11">
        <v>0</v>
      </c>
      <c r="M286" s="11">
        <f t="shared" si="653"/>
        <v>0</v>
      </c>
      <c r="N286" s="11">
        <v>0</v>
      </c>
      <c r="O286" s="11">
        <f t="shared" si="654"/>
        <v>0</v>
      </c>
      <c r="P286" s="11">
        <v>0</v>
      </c>
      <c r="Q286" s="11">
        <f t="shared" si="655"/>
        <v>0</v>
      </c>
      <c r="R286" s="47"/>
      <c r="S286" s="153" t="s">
        <v>43</v>
      </c>
      <c r="T286" s="10"/>
      <c r="U286" s="62">
        <v>0</v>
      </c>
      <c r="V286" s="62">
        <v>0</v>
      </c>
      <c r="W286" s="62">
        <f t="shared" si="648"/>
        <v>0</v>
      </c>
      <c r="X286" s="62">
        <v>0</v>
      </c>
      <c r="Y286" s="62">
        <f t="shared" si="649"/>
        <v>0</v>
      </c>
      <c r="Z286" s="62">
        <v>0</v>
      </c>
      <c r="AA286" s="62">
        <f t="shared" si="660"/>
        <v>0</v>
      </c>
      <c r="AB286" s="62">
        <v>0</v>
      </c>
      <c r="AC286" s="62">
        <f t="shared" si="661"/>
        <v>0</v>
      </c>
      <c r="AD286" s="62">
        <v>0</v>
      </c>
      <c r="AE286" s="62">
        <f t="shared" si="662"/>
        <v>0</v>
      </c>
      <c r="AF286" s="62">
        <v>0</v>
      </c>
      <c r="AG286" s="62">
        <f t="shared" si="663"/>
        <v>0</v>
      </c>
      <c r="AI286" s="319"/>
    </row>
    <row r="287" spans="1:61" ht="19.5" customHeight="1" x14ac:dyDescent="0.2">
      <c r="B287" s="140"/>
      <c r="C287" s="141" t="s">
        <v>52</v>
      </c>
      <c r="D287" s="8"/>
      <c r="E287" s="60">
        <v>0</v>
      </c>
      <c r="F287" s="60">
        <v>0</v>
      </c>
      <c r="G287" s="60">
        <f t="shared" si="650"/>
        <v>0</v>
      </c>
      <c r="H287" s="60">
        <v>0</v>
      </c>
      <c r="I287" s="60">
        <f t="shared" si="651"/>
        <v>0</v>
      </c>
      <c r="J287" s="60">
        <v>0</v>
      </c>
      <c r="K287" s="60">
        <f t="shared" si="652"/>
        <v>0</v>
      </c>
      <c r="L287" s="60">
        <v>0</v>
      </c>
      <c r="M287" s="60">
        <f t="shared" si="653"/>
        <v>0</v>
      </c>
      <c r="N287" s="60">
        <v>0</v>
      </c>
      <c r="O287" s="60">
        <f t="shared" si="654"/>
        <v>0</v>
      </c>
      <c r="P287" s="60">
        <v>0</v>
      </c>
      <c r="Q287" s="60">
        <f t="shared" si="655"/>
        <v>0</v>
      </c>
      <c r="R287" s="29"/>
      <c r="S287" s="57" t="s">
        <v>38</v>
      </c>
      <c r="T287" s="28"/>
      <c r="U287" s="62">
        <v>0</v>
      </c>
      <c r="V287" s="62">
        <v>0</v>
      </c>
      <c r="W287" s="62">
        <f t="shared" si="648"/>
        <v>0</v>
      </c>
      <c r="X287" s="62">
        <v>0</v>
      </c>
      <c r="Y287" s="62">
        <f t="shared" si="649"/>
        <v>0</v>
      </c>
      <c r="Z287" s="62">
        <v>0</v>
      </c>
      <c r="AA287" s="62">
        <f t="shared" si="660"/>
        <v>0</v>
      </c>
      <c r="AB287" s="62">
        <v>0</v>
      </c>
      <c r="AC287" s="62">
        <f t="shared" si="661"/>
        <v>0</v>
      </c>
      <c r="AD287" s="62">
        <f>25218-25218</f>
        <v>0</v>
      </c>
      <c r="AE287" s="62">
        <f t="shared" si="662"/>
        <v>0</v>
      </c>
      <c r="AF287" s="62">
        <f>25218-25218</f>
        <v>0</v>
      </c>
      <c r="AG287" s="62">
        <f t="shared" si="663"/>
        <v>0</v>
      </c>
      <c r="AI287" s="319"/>
    </row>
    <row r="288" spans="1:61" ht="19.5" customHeight="1" thickBot="1" x14ac:dyDescent="0.25">
      <c r="B288" s="109"/>
      <c r="C288" s="37" t="s">
        <v>149</v>
      </c>
      <c r="D288" s="37"/>
      <c r="E288" s="61">
        <v>0</v>
      </c>
      <c r="F288" s="61">
        <v>0</v>
      </c>
      <c r="G288" s="61">
        <f t="shared" si="650"/>
        <v>0</v>
      </c>
      <c r="H288" s="61">
        <v>0</v>
      </c>
      <c r="I288" s="61">
        <f t="shared" si="651"/>
        <v>0</v>
      </c>
      <c r="J288" s="61">
        <v>0</v>
      </c>
      <c r="K288" s="61">
        <f t="shared" si="652"/>
        <v>0</v>
      </c>
      <c r="L288" s="61">
        <v>0</v>
      </c>
      <c r="M288" s="61">
        <f t="shared" si="653"/>
        <v>0</v>
      </c>
      <c r="N288" s="61">
        <v>0</v>
      </c>
      <c r="O288" s="61">
        <f t="shared" si="654"/>
        <v>0</v>
      </c>
      <c r="P288" s="61">
        <v>0</v>
      </c>
      <c r="Q288" s="61">
        <f t="shared" si="655"/>
        <v>0</v>
      </c>
      <c r="R288" s="29"/>
      <c r="S288" s="154" t="s">
        <v>149</v>
      </c>
      <c r="T288" s="138"/>
      <c r="U288" s="93">
        <v>0</v>
      </c>
      <c r="V288" s="93">
        <v>0</v>
      </c>
      <c r="W288" s="93">
        <f t="shared" si="648"/>
        <v>0</v>
      </c>
      <c r="X288" s="93">
        <v>0</v>
      </c>
      <c r="Y288" s="93">
        <f t="shared" si="649"/>
        <v>0</v>
      </c>
      <c r="Z288" s="93">
        <v>0</v>
      </c>
      <c r="AA288" s="93">
        <f t="shared" si="660"/>
        <v>0</v>
      </c>
      <c r="AB288" s="93">
        <v>0</v>
      </c>
      <c r="AC288" s="93">
        <f t="shared" si="661"/>
        <v>0</v>
      </c>
      <c r="AD288" s="93">
        <v>25218</v>
      </c>
      <c r="AE288" s="93">
        <f t="shared" si="662"/>
        <v>25218</v>
      </c>
      <c r="AF288" s="93">
        <v>0</v>
      </c>
      <c r="AG288" s="93">
        <f t="shared" si="663"/>
        <v>25218</v>
      </c>
      <c r="AI288" s="319"/>
    </row>
    <row r="289" spans="1:61" s="3" customFormat="1" ht="19.5" customHeight="1" thickBot="1" x14ac:dyDescent="0.25">
      <c r="B289" s="155" t="s">
        <v>14</v>
      </c>
      <c r="C289" s="141"/>
      <c r="D289" s="8"/>
      <c r="E289" s="11">
        <f t="shared" ref="E289:F289" si="664">SUM(E283:E288)+E276</f>
        <v>0</v>
      </c>
      <c r="F289" s="11">
        <f t="shared" si="664"/>
        <v>0</v>
      </c>
      <c r="G289" s="11">
        <f t="shared" si="650"/>
        <v>0</v>
      </c>
      <c r="H289" s="11">
        <f t="shared" ref="H289:J289" si="665">SUM(H283:H288)+H276</f>
        <v>0</v>
      </c>
      <c r="I289" s="11">
        <f t="shared" si="651"/>
        <v>0</v>
      </c>
      <c r="J289" s="11">
        <f t="shared" si="665"/>
        <v>0</v>
      </c>
      <c r="K289" s="11">
        <f t="shared" si="652"/>
        <v>0</v>
      </c>
      <c r="L289" s="11">
        <f t="shared" ref="L289:N289" si="666">SUM(L283:L288)+L276</f>
        <v>0</v>
      </c>
      <c r="M289" s="11">
        <f t="shared" si="653"/>
        <v>0</v>
      </c>
      <c r="N289" s="11">
        <f t="shared" si="666"/>
        <v>25218</v>
      </c>
      <c r="O289" s="11">
        <f t="shared" si="654"/>
        <v>25218</v>
      </c>
      <c r="P289" s="11">
        <f t="shared" ref="P289" si="667">SUM(P283:P288)+P276</f>
        <v>0</v>
      </c>
      <c r="Q289" s="11">
        <f t="shared" si="655"/>
        <v>25218</v>
      </c>
      <c r="R289" s="69"/>
      <c r="S289" s="156" t="s">
        <v>18</v>
      </c>
      <c r="T289" s="157"/>
      <c r="U289" s="62">
        <f t="shared" ref="U289:V289" si="668">+U287+U282+U276+U286+U288</f>
        <v>0</v>
      </c>
      <c r="V289" s="62">
        <f t="shared" si="668"/>
        <v>0</v>
      </c>
      <c r="W289" s="62">
        <f t="shared" si="648"/>
        <v>0</v>
      </c>
      <c r="X289" s="62">
        <f t="shared" ref="X289" si="669">+X287+X282+X276+X286+X288</f>
        <v>0</v>
      </c>
      <c r="Y289" s="62">
        <f t="shared" si="649"/>
        <v>0</v>
      </c>
      <c r="Z289" s="62">
        <f t="shared" ref="Z289:AB289" si="670">+Z287+Z282+Z276+Z286+Z288</f>
        <v>0</v>
      </c>
      <c r="AA289" s="62">
        <f>+AA288+AA287+AA286+AA282+AA276</f>
        <v>0</v>
      </c>
      <c r="AB289" s="62">
        <f t="shared" si="670"/>
        <v>0</v>
      </c>
      <c r="AC289" s="62">
        <f>+AC288+AC287+AC286+AC282+AC276</f>
        <v>0</v>
      </c>
      <c r="AD289" s="62">
        <f t="shared" ref="AD289:AF289" si="671">+AD287+AD282+AD276+AD286+AD288</f>
        <v>25218</v>
      </c>
      <c r="AE289" s="62">
        <f>+AE288+AE287+AE286+AE282+AE276</f>
        <v>25218</v>
      </c>
      <c r="AF289" s="62">
        <f t="shared" si="671"/>
        <v>0</v>
      </c>
      <c r="AG289" s="62">
        <f>+AG288+AG287+AG286+AG282+AG276</f>
        <v>25218</v>
      </c>
      <c r="AH289" s="14"/>
      <c r="AI289" s="321"/>
      <c r="AJ289" s="250">
        <f>+AG289-Q289</f>
        <v>0</v>
      </c>
      <c r="AK289" s="14"/>
      <c r="AL289" s="14"/>
      <c r="AM289" s="14"/>
      <c r="AN289" s="14"/>
      <c r="AO289" s="14"/>
      <c r="AP289" s="14"/>
      <c r="AQ289" s="14"/>
      <c r="AR289" s="14"/>
      <c r="AS289" s="14"/>
      <c r="AT289" s="14"/>
      <c r="AU289" s="14"/>
      <c r="AV289" s="14"/>
      <c r="AW289" s="14"/>
      <c r="AX289" s="14"/>
      <c r="AY289" s="14"/>
      <c r="AZ289" s="14"/>
      <c r="BA289" s="14"/>
      <c r="BB289" s="14"/>
      <c r="BC289" s="14"/>
      <c r="BD289" s="14"/>
      <c r="BE289" s="14"/>
      <c r="BF289" s="14"/>
      <c r="BG289" s="14"/>
      <c r="BH289" s="14"/>
      <c r="BI289" s="14"/>
    </row>
    <row r="290" spans="1:61" s="3" customFormat="1" ht="25.5" customHeight="1" x14ac:dyDescent="0.2">
      <c r="B290" s="228"/>
      <c r="C290" s="128" t="s">
        <v>89</v>
      </c>
      <c r="D290" s="129"/>
      <c r="E290" s="128"/>
      <c r="F290" s="128"/>
      <c r="G290" s="128"/>
      <c r="H290" s="128"/>
      <c r="I290" s="128"/>
      <c r="J290" s="128"/>
      <c r="K290" s="128"/>
      <c r="L290" s="128"/>
      <c r="M290" s="128"/>
      <c r="N290" s="128"/>
      <c r="O290" s="128"/>
      <c r="P290" s="128"/>
      <c r="Q290" s="128"/>
      <c r="R290" s="128"/>
      <c r="S290" s="129"/>
      <c r="T290" s="185"/>
      <c r="U290" s="185"/>
      <c r="V290" s="185"/>
      <c r="W290" s="185"/>
      <c r="X290" s="185"/>
      <c r="Y290" s="185"/>
      <c r="Z290" s="185"/>
      <c r="AA290" s="185"/>
      <c r="AB290" s="185"/>
      <c r="AC290" s="185"/>
      <c r="AD290" s="185"/>
      <c r="AE290" s="185"/>
      <c r="AF290" s="185"/>
      <c r="AG290" s="185"/>
      <c r="AI290" s="321"/>
    </row>
    <row r="291" spans="1:61" ht="40.5" customHeight="1" x14ac:dyDescent="0.2">
      <c r="B291" s="100" t="s">
        <v>0</v>
      </c>
      <c r="C291" s="26"/>
      <c r="D291" s="101"/>
      <c r="E291" s="36" t="str">
        <f t="shared" ref="E291:Q291" si="672">+E$6</f>
        <v>Eredeti előirányzat
2024. év</v>
      </c>
      <c r="F291" s="36" t="str">
        <f t="shared" si="672"/>
        <v>1 Módosítás</v>
      </c>
      <c r="G291" s="36" t="str">
        <f t="shared" si="672"/>
        <v>Módosított előirányzat 1
2024. év</v>
      </c>
      <c r="H291" s="36" t="str">
        <f t="shared" si="672"/>
        <v>2 Módosítás</v>
      </c>
      <c r="I291" s="36" t="str">
        <f t="shared" si="672"/>
        <v>Módosított előirányzat</v>
      </c>
      <c r="J291" s="36" t="str">
        <f t="shared" si="672"/>
        <v>3 Módosítás</v>
      </c>
      <c r="K291" s="36" t="str">
        <f t="shared" si="672"/>
        <v>Módosított előirányzat</v>
      </c>
      <c r="L291" s="36" t="str">
        <f t="shared" si="672"/>
        <v>4 Módosítás</v>
      </c>
      <c r="M291" s="36" t="str">
        <f t="shared" si="672"/>
        <v>4. Módosított előirányzat</v>
      </c>
      <c r="N291" s="36" t="str">
        <f t="shared" si="672"/>
        <v>5 Módosítás</v>
      </c>
      <c r="O291" s="36" t="str">
        <f t="shared" si="672"/>
        <v>Módosított előirányzat 5.</v>
      </c>
      <c r="P291" s="36" t="str">
        <f t="shared" si="672"/>
        <v>6 Módosítás</v>
      </c>
      <c r="Q291" s="36" t="str">
        <f t="shared" si="672"/>
        <v>Módosított előirányzat</v>
      </c>
      <c r="R291" s="51"/>
      <c r="S291" s="57" t="s">
        <v>1</v>
      </c>
      <c r="T291" s="102"/>
      <c r="U291" s="36" t="str">
        <f t="shared" ref="U291:AG291" si="673">+U$6</f>
        <v>Eredeti előirányzat
2024. év</v>
      </c>
      <c r="V291" s="36" t="str">
        <f t="shared" si="673"/>
        <v>1 Módosítás</v>
      </c>
      <c r="W291" s="36" t="str">
        <f t="shared" si="673"/>
        <v>Módosított előirányzat 1
2024. év</v>
      </c>
      <c r="X291" s="36" t="str">
        <f t="shared" si="673"/>
        <v>2 Módosítás</v>
      </c>
      <c r="Y291" s="36" t="str">
        <f t="shared" si="673"/>
        <v>Módosított előirányzat</v>
      </c>
      <c r="Z291" s="36" t="str">
        <f t="shared" si="673"/>
        <v>3 Módosítás</v>
      </c>
      <c r="AA291" s="36" t="str">
        <f t="shared" si="673"/>
        <v>Módosított előirányzat</v>
      </c>
      <c r="AB291" s="36" t="str">
        <f t="shared" si="673"/>
        <v>4 Módosítás</v>
      </c>
      <c r="AC291" s="36" t="str">
        <f t="shared" si="673"/>
        <v>4. Módosított előirányzat</v>
      </c>
      <c r="AD291" s="36" t="str">
        <f t="shared" si="673"/>
        <v>5 Módosítás</v>
      </c>
      <c r="AE291" s="36" t="str">
        <f t="shared" si="673"/>
        <v>Módosított előirányzat 5</v>
      </c>
      <c r="AF291" s="36" t="str">
        <f t="shared" si="673"/>
        <v>6 Módosítás</v>
      </c>
      <c r="AG291" s="36" t="str">
        <f t="shared" si="673"/>
        <v>Módosított előirányzat</v>
      </c>
      <c r="AI291" s="319"/>
    </row>
    <row r="292" spans="1:61" ht="19.5" customHeight="1" x14ac:dyDescent="0.2">
      <c r="B292" s="140"/>
      <c r="C292" s="141" t="s">
        <v>2</v>
      </c>
      <c r="D292" s="142"/>
      <c r="E292" s="143">
        <f t="shared" ref="E292:I292" si="674">+E293+E294+E295+E296</f>
        <v>0</v>
      </c>
      <c r="F292" s="143">
        <f t="shared" si="674"/>
        <v>0</v>
      </c>
      <c r="G292" s="143">
        <f t="shared" si="674"/>
        <v>0</v>
      </c>
      <c r="H292" s="143">
        <f t="shared" si="674"/>
        <v>0</v>
      </c>
      <c r="I292" s="143">
        <f t="shared" si="674"/>
        <v>0</v>
      </c>
      <c r="J292" s="143">
        <f t="shared" ref="J292:K292" si="675">+J293+J294+J295+J296</f>
        <v>0</v>
      </c>
      <c r="K292" s="143">
        <f t="shared" si="675"/>
        <v>0</v>
      </c>
      <c r="L292" s="143">
        <f t="shared" ref="L292:M292" si="676">+L293+L294+L295+L296</f>
        <v>0</v>
      </c>
      <c r="M292" s="143">
        <f t="shared" si="676"/>
        <v>0</v>
      </c>
      <c r="N292" s="143">
        <f t="shared" ref="N292:O292" si="677">+N293+N294+N295+N296</f>
        <v>55668</v>
      </c>
      <c r="O292" s="143">
        <f t="shared" si="677"/>
        <v>55668</v>
      </c>
      <c r="P292" s="143">
        <f t="shared" ref="P292:Q292" si="678">+P293+P294+P295+P296</f>
        <v>0</v>
      </c>
      <c r="Q292" s="143">
        <f t="shared" si="678"/>
        <v>55668</v>
      </c>
      <c r="R292" s="46"/>
      <c r="S292" s="144" t="s">
        <v>3</v>
      </c>
      <c r="T292" s="145"/>
      <c r="U292" s="76">
        <f t="shared" ref="U292:V292" si="679">SUM(U293:U297)</f>
        <v>0</v>
      </c>
      <c r="V292" s="76">
        <f t="shared" si="679"/>
        <v>0</v>
      </c>
      <c r="W292" s="76">
        <f>+U292+V292</f>
        <v>0</v>
      </c>
      <c r="X292" s="76">
        <f t="shared" ref="X292" si="680">SUM(X293:X297)</f>
        <v>0</v>
      </c>
      <c r="Y292" s="76">
        <f>+W292+X292</f>
        <v>0</v>
      </c>
      <c r="Z292" s="76">
        <f t="shared" ref="Z292:AB292" si="681">SUM(Z293:Z297)</f>
        <v>0</v>
      </c>
      <c r="AA292" s="76">
        <f>SUM(AA293:AA297)</f>
        <v>0</v>
      </c>
      <c r="AB292" s="76">
        <f t="shared" si="681"/>
        <v>0</v>
      </c>
      <c r="AC292" s="76">
        <f>SUM(AC293:AC297)</f>
        <v>0</v>
      </c>
      <c r="AD292" s="76">
        <f t="shared" ref="AD292:AF292" si="682">SUM(AD293:AD297)</f>
        <v>0</v>
      </c>
      <c r="AE292" s="76">
        <f>SUM(AE293:AE297)</f>
        <v>0</v>
      </c>
      <c r="AF292" s="76">
        <f t="shared" si="682"/>
        <v>0</v>
      </c>
      <c r="AG292" s="76">
        <f>SUM(AG293:AG297)</f>
        <v>0</v>
      </c>
      <c r="AI292" s="319"/>
    </row>
    <row r="293" spans="1:61" ht="19.5" customHeight="1" x14ac:dyDescent="0.2">
      <c r="B293" s="146"/>
      <c r="C293" s="147" t="s">
        <v>4</v>
      </c>
      <c r="D293" s="147"/>
      <c r="E293" s="148"/>
      <c r="F293" s="148">
        <v>0</v>
      </c>
      <c r="G293" s="148"/>
      <c r="H293" s="148"/>
      <c r="I293" s="148"/>
      <c r="J293" s="148"/>
      <c r="K293" s="148"/>
      <c r="L293" s="148"/>
      <c r="M293" s="148"/>
      <c r="N293" s="148"/>
      <c r="O293" s="148"/>
      <c r="P293" s="148"/>
      <c r="Q293" s="148"/>
      <c r="R293" s="48"/>
      <c r="S293" s="149"/>
      <c r="T293" s="150" t="s">
        <v>6</v>
      </c>
      <c r="U293" s="151">
        <v>0</v>
      </c>
      <c r="V293" s="151">
        <v>0</v>
      </c>
      <c r="W293" s="151">
        <f t="shared" ref="W293:W305" si="683">+U293+V293</f>
        <v>0</v>
      </c>
      <c r="X293" s="151">
        <v>0</v>
      </c>
      <c r="Y293" s="151">
        <f t="shared" ref="Y293:Y305" si="684">+W293+X293</f>
        <v>0</v>
      </c>
      <c r="Z293" s="151">
        <v>0</v>
      </c>
      <c r="AA293" s="151">
        <f>+Y293+Z293</f>
        <v>0</v>
      </c>
      <c r="AB293" s="151">
        <v>0</v>
      </c>
      <c r="AC293" s="151">
        <f>+AA293+AB293</f>
        <v>0</v>
      </c>
      <c r="AD293" s="151">
        <v>0</v>
      </c>
      <c r="AE293" s="151">
        <f>+AC293+AD293</f>
        <v>0</v>
      </c>
      <c r="AF293" s="151">
        <v>0</v>
      </c>
      <c r="AG293" s="151">
        <f>+AE293+AF293</f>
        <v>0</v>
      </c>
      <c r="AI293" s="319"/>
    </row>
    <row r="294" spans="1:61" ht="23.25" customHeight="1" x14ac:dyDescent="0.2">
      <c r="A294" s="249"/>
      <c r="B294" s="104"/>
      <c r="C294" s="17" t="s">
        <v>5</v>
      </c>
      <c r="D294" s="18"/>
      <c r="E294" s="5">
        <v>0</v>
      </c>
      <c r="F294" s="5">
        <v>0</v>
      </c>
      <c r="G294" s="5">
        <f>+E294+F294</f>
        <v>0</v>
      </c>
      <c r="H294" s="5">
        <v>0</v>
      </c>
      <c r="I294" s="5">
        <f>+G294+H294</f>
        <v>0</v>
      </c>
      <c r="J294" s="5">
        <v>0</v>
      </c>
      <c r="K294" s="5">
        <f>+I294+J294</f>
        <v>0</v>
      </c>
      <c r="L294" s="5">
        <v>0</v>
      </c>
      <c r="M294" s="5">
        <f>+K294+L294</f>
        <v>0</v>
      </c>
      <c r="N294" s="5">
        <v>55668</v>
      </c>
      <c r="O294" s="5">
        <f>+M294+N294</f>
        <v>55668</v>
      </c>
      <c r="P294" s="5">
        <v>0</v>
      </c>
      <c r="Q294" s="5">
        <f>+O294+P294</f>
        <v>55668</v>
      </c>
      <c r="R294" s="48"/>
      <c r="S294" s="55"/>
      <c r="T294" s="19" t="s">
        <v>8</v>
      </c>
      <c r="U294" s="82">
        <v>0</v>
      </c>
      <c r="V294" s="82">
        <v>0</v>
      </c>
      <c r="W294" s="82">
        <f t="shared" si="683"/>
        <v>0</v>
      </c>
      <c r="X294" s="82">
        <v>0</v>
      </c>
      <c r="Y294" s="82">
        <f t="shared" si="684"/>
        <v>0</v>
      </c>
      <c r="Z294" s="82">
        <v>0</v>
      </c>
      <c r="AA294" s="82">
        <f>+Y294+Z294</f>
        <v>0</v>
      </c>
      <c r="AB294" s="82">
        <v>0</v>
      </c>
      <c r="AC294" s="82">
        <f>+AA294+AB294</f>
        <v>0</v>
      </c>
      <c r="AD294" s="82">
        <v>0</v>
      </c>
      <c r="AE294" s="82">
        <f>+AC294+AD294</f>
        <v>0</v>
      </c>
      <c r="AF294" s="82">
        <v>0</v>
      </c>
      <c r="AG294" s="82">
        <f>+AE294+AF294</f>
        <v>0</v>
      </c>
      <c r="AI294" s="319"/>
    </row>
    <row r="295" spans="1:61" ht="19.5" customHeight="1" x14ac:dyDescent="0.2">
      <c r="A295" s="249"/>
      <c r="B295" s="104"/>
      <c r="C295" s="17" t="s">
        <v>7</v>
      </c>
      <c r="D295" s="18"/>
      <c r="E295" s="5">
        <v>0</v>
      </c>
      <c r="F295" s="5">
        <v>0</v>
      </c>
      <c r="G295" s="5">
        <f t="shared" ref="G295:G305" si="685">+E295+F295</f>
        <v>0</v>
      </c>
      <c r="H295" s="5">
        <v>0</v>
      </c>
      <c r="I295" s="5">
        <f t="shared" ref="I295:I305" si="686">+G295+H295</f>
        <v>0</v>
      </c>
      <c r="J295" s="5">
        <v>0</v>
      </c>
      <c r="K295" s="5">
        <f t="shared" ref="K295:K305" si="687">+I295+J295</f>
        <v>0</v>
      </c>
      <c r="L295" s="5">
        <v>0</v>
      </c>
      <c r="M295" s="5">
        <f t="shared" ref="M295:M305" si="688">+K295+L295</f>
        <v>0</v>
      </c>
      <c r="N295" s="5">
        <v>0</v>
      </c>
      <c r="O295" s="5">
        <f t="shared" ref="O295:O305" si="689">+M295+N295</f>
        <v>0</v>
      </c>
      <c r="P295" s="5">
        <v>0</v>
      </c>
      <c r="Q295" s="5">
        <f t="shared" ref="Q295:Q305" si="690">+O295+P295</f>
        <v>0</v>
      </c>
      <c r="R295" s="48"/>
      <c r="S295" s="55"/>
      <c r="T295" s="20" t="s">
        <v>9</v>
      </c>
      <c r="U295" s="82">
        <v>0</v>
      </c>
      <c r="V295" s="82">
        <v>0</v>
      </c>
      <c r="W295" s="82">
        <f t="shared" si="683"/>
        <v>0</v>
      </c>
      <c r="X295" s="82">
        <v>0</v>
      </c>
      <c r="Y295" s="82">
        <f t="shared" si="684"/>
        <v>0</v>
      </c>
      <c r="Z295" s="82">
        <v>0</v>
      </c>
      <c r="AA295" s="82">
        <f>+Y295+Z295</f>
        <v>0</v>
      </c>
      <c r="AB295" s="82">
        <v>0</v>
      </c>
      <c r="AC295" s="82">
        <f>+AA295+AB295</f>
        <v>0</v>
      </c>
      <c r="AD295" s="82">
        <v>0</v>
      </c>
      <c r="AE295" s="82">
        <f>+AC295+AD295</f>
        <v>0</v>
      </c>
      <c r="AF295" s="82">
        <v>0</v>
      </c>
      <c r="AG295" s="82">
        <f>+AE295+AF295</f>
        <v>0</v>
      </c>
      <c r="AI295" s="319"/>
    </row>
    <row r="296" spans="1:61" ht="19.5" customHeight="1" x14ac:dyDescent="0.2">
      <c r="A296" s="249"/>
      <c r="B296" s="104"/>
      <c r="C296" s="17" t="s">
        <v>21</v>
      </c>
      <c r="D296" s="18"/>
      <c r="E296" s="5">
        <v>0</v>
      </c>
      <c r="F296" s="5">
        <v>0</v>
      </c>
      <c r="G296" s="5">
        <f t="shared" si="685"/>
        <v>0</v>
      </c>
      <c r="H296" s="5">
        <v>0</v>
      </c>
      <c r="I296" s="5">
        <f t="shared" si="686"/>
        <v>0</v>
      </c>
      <c r="J296" s="5">
        <v>0</v>
      </c>
      <c r="K296" s="5">
        <f t="shared" si="687"/>
        <v>0</v>
      </c>
      <c r="L296" s="5">
        <v>0</v>
      </c>
      <c r="M296" s="5">
        <f t="shared" si="688"/>
        <v>0</v>
      </c>
      <c r="N296" s="5">
        <v>0</v>
      </c>
      <c r="O296" s="5">
        <f t="shared" si="689"/>
        <v>0</v>
      </c>
      <c r="P296" s="5">
        <v>0</v>
      </c>
      <c r="Q296" s="5">
        <f t="shared" si="690"/>
        <v>0</v>
      </c>
      <c r="R296" s="48"/>
      <c r="S296" s="55"/>
      <c r="T296" s="20" t="s">
        <v>11</v>
      </c>
      <c r="U296" s="82">
        <v>0</v>
      </c>
      <c r="V296" s="82">
        <v>0</v>
      </c>
      <c r="W296" s="82">
        <f t="shared" si="683"/>
        <v>0</v>
      </c>
      <c r="X296" s="82">
        <v>0</v>
      </c>
      <c r="Y296" s="82">
        <f t="shared" si="684"/>
        <v>0</v>
      </c>
      <c r="Z296" s="82">
        <v>0</v>
      </c>
      <c r="AA296" s="82">
        <f>+Y296+Z296</f>
        <v>0</v>
      </c>
      <c r="AB296" s="82">
        <v>0</v>
      </c>
      <c r="AC296" s="82">
        <f>+AA296+AB296</f>
        <v>0</v>
      </c>
      <c r="AD296" s="82">
        <v>0</v>
      </c>
      <c r="AE296" s="82">
        <f>+AC296+AD296</f>
        <v>0</v>
      </c>
      <c r="AF296" s="82">
        <v>0</v>
      </c>
      <c r="AG296" s="82">
        <f>+AE296+AF296</f>
        <v>0</v>
      </c>
      <c r="AI296" s="319"/>
    </row>
    <row r="297" spans="1:61" ht="19.5" customHeight="1" x14ac:dyDescent="0.2">
      <c r="A297" s="249"/>
      <c r="B297" s="105"/>
      <c r="C297" s="21"/>
      <c r="D297" s="21"/>
      <c r="E297" s="106">
        <v>0</v>
      </c>
      <c r="F297" s="106">
        <v>0</v>
      </c>
      <c r="G297" s="5">
        <f t="shared" si="685"/>
        <v>0</v>
      </c>
      <c r="H297" s="106">
        <v>0</v>
      </c>
      <c r="I297" s="5">
        <f t="shared" si="686"/>
        <v>0</v>
      </c>
      <c r="J297" s="106">
        <v>0</v>
      </c>
      <c r="K297" s="5">
        <f t="shared" si="687"/>
        <v>0</v>
      </c>
      <c r="L297" s="106">
        <v>0</v>
      </c>
      <c r="M297" s="5">
        <f t="shared" si="688"/>
        <v>0</v>
      </c>
      <c r="N297" s="106">
        <v>0</v>
      </c>
      <c r="O297" s="5">
        <f t="shared" si="689"/>
        <v>0</v>
      </c>
      <c r="P297" s="106">
        <v>0</v>
      </c>
      <c r="Q297" s="5">
        <f t="shared" si="690"/>
        <v>0</v>
      </c>
      <c r="R297" s="52"/>
      <c r="S297" s="56"/>
      <c r="T297" s="23" t="s">
        <v>12</v>
      </c>
      <c r="U297" s="83">
        <v>0</v>
      </c>
      <c r="V297" s="83">
        <v>0</v>
      </c>
      <c r="W297" s="83">
        <f t="shared" si="683"/>
        <v>0</v>
      </c>
      <c r="X297" s="83">
        <v>0</v>
      </c>
      <c r="Y297" s="83">
        <f t="shared" si="684"/>
        <v>0</v>
      </c>
      <c r="Z297" s="83">
        <v>0</v>
      </c>
      <c r="AA297" s="83">
        <f>+Y297+Z297</f>
        <v>0</v>
      </c>
      <c r="AB297" s="83">
        <v>0</v>
      </c>
      <c r="AC297" s="83">
        <f>+AA297+AB297</f>
        <v>0</v>
      </c>
      <c r="AD297" s="83">
        <v>0</v>
      </c>
      <c r="AE297" s="83">
        <f>+AC297+AD297</f>
        <v>0</v>
      </c>
      <c r="AF297" s="83">
        <v>0</v>
      </c>
      <c r="AG297" s="83">
        <f>+AE297+AF297</f>
        <v>0</v>
      </c>
      <c r="AI297" s="319"/>
    </row>
    <row r="298" spans="1:61" ht="19.5" customHeight="1" x14ac:dyDescent="0.2">
      <c r="A298" s="249"/>
      <c r="B298" s="105"/>
      <c r="C298" s="21"/>
      <c r="D298" s="21"/>
      <c r="E298" s="106">
        <v>0</v>
      </c>
      <c r="F298" s="106">
        <v>0</v>
      </c>
      <c r="G298" s="5">
        <f t="shared" si="685"/>
        <v>0</v>
      </c>
      <c r="H298" s="106">
        <v>0</v>
      </c>
      <c r="I298" s="5">
        <f t="shared" si="686"/>
        <v>0</v>
      </c>
      <c r="J298" s="106">
        <v>0</v>
      </c>
      <c r="K298" s="5">
        <f t="shared" si="687"/>
        <v>0</v>
      </c>
      <c r="L298" s="106">
        <v>0</v>
      </c>
      <c r="M298" s="5">
        <f t="shared" si="688"/>
        <v>0</v>
      </c>
      <c r="N298" s="106">
        <v>0</v>
      </c>
      <c r="O298" s="5">
        <f t="shared" si="689"/>
        <v>0</v>
      </c>
      <c r="P298" s="106">
        <v>0</v>
      </c>
      <c r="Q298" s="5">
        <f t="shared" si="690"/>
        <v>0</v>
      </c>
      <c r="R298" s="29"/>
      <c r="S298" s="144" t="s">
        <v>13</v>
      </c>
      <c r="T298" s="145"/>
      <c r="U298" s="62">
        <f t="shared" ref="U298:V298" si="691">SUM(U299:U301)</f>
        <v>0</v>
      </c>
      <c r="V298" s="62">
        <f t="shared" si="691"/>
        <v>0</v>
      </c>
      <c r="W298" s="62">
        <f t="shared" si="683"/>
        <v>0</v>
      </c>
      <c r="X298" s="62">
        <f t="shared" ref="X298" si="692">SUM(X299:X301)</f>
        <v>0</v>
      </c>
      <c r="Y298" s="62">
        <f t="shared" si="684"/>
        <v>0</v>
      </c>
      <c r="Z298" s="62">
        <f t="shared" ref="Z298:AB298" si="693">SUM(Z299:Z301)</f>
        <v>0</v>
      </c>
      <c r="AA298" s="76">
        <f>SUM(AA299:AA301)</f>
        <v>0</v>
      </c>
      <c r="AB298" s="62">
        <f t="shared" si="693"/>
        <v>0</v>
      </c>
      <c r="AC298" s="76">
        <f>SUM(AC299:AC301)</f>
        <v>0</v>
      </c>
      <c r="AD298" s="62">
        <f t="shared" ref="AD298:AF298" si="694">SUM(AD299:AD301)</f>
        <v>0</v>
      </c>
      <c r="AE298" s="76">
        <f>SUM(AE299:AE301)</f>
        <v>0</v>
      </c>
      <c r="AF298" s="62">
        <f t="shared" si="694"/>
        <v>0</v>
      </c>
      <c r="AG298" s="76">
        <f>SUM(AG299:AG301)</f>
        <v>0</v>
      </c>
      <c r="AI298" s="319"/>
    </row>
    <row r="299" spans="1:61" ht="19.5" customHeight="1" x14ac:dyDescent="0.2">
      <c r="A299" s="249"/>
      <c r="B299" s="140"/>
      <c r="C299" s="141" t="s">
        <v>10</v>
      </c>
      <c r="D299" s="8"/>
      <c r="E299" s="9">
        <v>0</v>
      </c>
      <c r="F299" s="9">
        <v>0</v>
      </c>
      <c r="G299" s="9">
        <f t="shared" si="685"/>
        <v>0</v>
      </c>
      <c r="H299" s="9">
        <v>0</v>
      </c>
      <c r="I299" s="9">
        <f t="shared" si="686"/>
        <v>0</v>
      </c>
      <c r="J299" s="9">
        <v>0</v>
      </c>
      <c r="K299" s="9">
        <f t="shared" si="687"/>
        <v>0</v>
      </c>
      <c r="L299" s="9">
        <v>0</v>
      </c>
      <c r="M299" s="9">
        <f t="shared" si="688"/>
        <v>0</v>
      </c>
      <c r="N299" s="9">
        <v>0</v>
      </c>
      <c r="O299" s="9">
        <f t="shared" si="689"/>
        <v>0</v>
      </c>
      <c r="P299" s="9">
        <v>0</v>
      </c>
      <c r="Q299" s="9">
        <f t="shared" si="690"/>
        <v>0</v>
      </c>
      <c r="R299" s="46"/>
      <c r="S299" s="149"/>
      <c r="T299" s="150" t="s">
        <v>15</v>
      </c>
      <c r="U299" s="151">
        <v>0</v>
      </c>
      <c r="V299" s="151">
        <v>0</v>
      </c>
      <c r="W299" s="151">
        <f t="shared" si="683"/>
        <v>0</v>
      </c>
      <c r="X299" s="151">
        <v>0</v>
      </c>
      <c r="Y299" s="151">
        <f t="shared" si="684"/>
        <v>0</v>
      </c>
      <c r="Z299" s="151">
        <v>0</v>
      </c>
      <c r="AA299" s="151">
        <f t="shared" ref="AA299:AA304" si="695">+Y299+Z299</f>
        <v>0</v>
      </c>
      <c r="AB299" s="151">
        <v>0</v>
      </c>
      <c r="AC299" s="151">
        <f t="shared" ref="AC299:AC304" si="696">+AA299+AB299</f>
        <v>0</v>
      </c>
      <c r="AD299" s="151">
        <v>0</v>
      </c>
      <c r="AE299" s="151">
        <f t="shared" ref="AE299:AE304" si="697">+AC299+AD299</f>
        <v>0</v>
      </c>
      <c r="AF299" s="151">
        <v>0</v>
      </c>
      <c r="AG299" s="151">
        <f t="shared" ref="AG299:AG304" si="698">+AE299+AF299</f>
        <v>0</v>
      </c>
      <c r="AI299" s="319"/>
    </row>
    <row r="300" spans="1:61" ht="19.5" customHeight="1" x14ac:dyDescent="0.2">
      <c r="A300" s="249"/>
      <c r="B300" s="140"/>
      <c r="C300" s="141" t="s">
        <v>23</v>
      </c>
      <c r="D300" s="8"/>
      <c r="E300" s="11">
        <v>0</v>
      </c>
      <c r="F300" s="11">
        <v>0</v>
      </c>
      <c r="G300" s="11">
        <f t="shared" si="685"/>
        <v>0</v>
      </c>
      <c r="H300" s="11">
        <v>0</v>
      </c>
      <c r="I300" s="11">
        <f t="shared" si="686"/>
        <v>0</v>
      </c>
      <c r="J300" s="11">
        <v>0</v>
      </c>
      <c r="K300" s="11">
        <f t="shared" si="687"/>
        <v>0</v>
      </c>
      <c r="L300" s="11">
        <v>0</v>
      </c>
      <c r="M300" s="11">
        <f t="shared" si="688"/>
        <v>0</v>
      </c>
      <c r="N300" s="11">
        <v>0</v>
      </c>
      <c r="O300" s="11">
        <f t="shared" si="689"/>
        <v>0</v>
      </c>
      <c r="P300" s="11">
        <v>0</v>
      </c>
      <c r="Q300" s="11">
        <f t="shared" si="690"/>
        <v>0</v>
      </c>
      <c r="R300" s="47"/>
      <c r="S300" s="55"/>
      <c r="T300" s="20" t="s">
        <v>16</v>
      </c>
      <c r="U300" s="82">
        <v>0</v>
      </c>
      <c r="V300" s="82">
        <v>0</v>
      </c>
      <c r="W300" s="82">
        <f t="shared" si="683"/>
        <v>0</v>
      </c>
      <c r="X300" s="82">
        <v>0</v>
      </c>
      <c r="Y300" s="82">
        <f t="shared" si="684"/>
        <v>0</v>
      </c>
      <c r="Z300" s="82">
        <v>0</v>
      </c>
      <c r="AA300" s="82">
        <f t="shared" si="695"/>
        <v>0</v>
      </c>
      <c r="AB300" s="82">
        <v>0</v>
      </c>
      <c r="AC300" s="82">
        <f t="shared" si="696"/>
        <v>0</v>
      </c>
      <c r="AD300" s="82">
        <v>0</v>
      </c>
      <c r="AE300" s="82">
        <f t="shared" si="697"/>
        <v>0</v>
      </c>
      <c r="AF300" s="82">
        <v>0</v>
      </c>
      <c r="AG300" s="82">
        <f t="shared" si="698"/>
        <v>0</v>
      </c>
      <c r="AI300" s="319"/>
    </row>
    <row r="301" spans="1:61" ht="19.5" customHeight="1" x14ac:dyDescent="0.2">
      <c r="A301" s="249"/>
      <c r="B301" s="140"/>
      <c r="C301" s="141" t="s">
        <v>22</v>
      </c>
      <c r="D301" s="8"/>
      <c r="E301" s="60">
        <v>0</v>
      </c>
      <c r="F301" s="60">
        <v>0</v>
      </c>
      <c r="G301" s="60">
        <f t="shared" si="685"/>
        <v>0</v>
      </c>
      <c r="H301" s="60">
        <v>0</v>
      </c>
      <c r="I301" s="60">
        <f t="shared" si="686"/>
        <v>0</v>
      </c>
      <c r="J301" s="60">
        <v>0</v>
      </c>
      <c r="K301" s="60">
        <f t="shared" si="687"/>
        <v>0</v>
      </c>
      <c r="L301" s="60">
        <v>0</v>
      </c>
      <c r="M301" s="60">
        <f t="shared" si="688"/>
        <v>0</v>
      </c>
      <c r="N301" s="60">
        <v>0</v>
      </c>
      <c r="O301" s="60">
        <f t="shared" si="689"/>
        <v>0</v>
      </c>
      <c r="P301" s="60">
        <v>0</v>
      </c>
      <c r="Q301" s="60">
        <f t="shared" si="690"/>
        <v>0</v>
      </c>
      <c r="S301" s="107"/>
      <c r="T301" s="108" t="s">
        <v>17</v>
      </c>
      <c r="U301" s="84">
        <v>0</v>
      </c>
      <c r="V301" s="84">
        <v>0</v>
      </c>
      <c r="W301" s="84">
        <f t="shared" si="683"/>
        <v>0</v>
      </c>
      <c r="X301" s="84">
        <v>0</v>
      </c>
      <c r="Y301" s="84">
        <f t="shared" si="684"/>
        <v>0</v>
      </c>
      <c r="Z301" s="84">
        <v>0</v>
      </c>
      <c r="AA301" s="84">
        <f t="shared" si="695"/>
        <v>0</v>
      </c>
      <c r="AB301" s="84">
        <v>0</v>
      </c>
      <c r="AC301" s="84">
        <f t="shared" si="696"/>
        <v>0</v>
      </c>
      <c r="AD301" s="84">
        <v>0</v>
      </c>
      <c r="AE301" s="84">
        <f t="shared" si="697"/>
        <v>0</v>
      </c>
      <c r="AF301" s="84">
        <v>0</v>
      </c>
      <c r="AG301" s="84">
        <f t="shared" si="698"/>
        <v>0</v>
      </c>
      <c r="AI301" s="319"/>
    </row>
    <row r="302" spans="1:61" ht="19.5" customHeight="1" x14ac:dyDescent="0.2">
      <c r="A302" s="249"/>
      <c r="B302" s="140"/>
      <c r="C302" s="141" t="s">
        <v>46</v>
      </c>
      <c r="D302" s="8"/>
      <c r="E302" s="11">
        <v>0</v>
      </c>
      <c r="F302" s="11">
        <v>0</v>
      </c>
      <c r="G302" s="11">
        <f t="shared" si="685"/>
        <v>0</v>
      </c>
      <c r="H302" s="11">
        <v>0</v>
      </c>
      <c r="I302" s="11">
        <f t="shared" si="686"/>
        <v>0</v>
      </c>
      <c r="J302" s="11">
        <v>0</v>
      </c>
      <c r="K302" s="11">
        <f t="shared" si="687"/>
        <v>0</v>
      </c>
      <c r="L302" s="11">
        <v>0</v>
      </c>
      <c r="M302" s="11">
        <f t="shared" si="688"/>
        <v>0</v>
      </c>
      <c r="N302" s="11">
        <v>0</v>
      </c>
      <c r="O302" s="11">
        <f t="shared" si="689"/>
        <v>0</v>
      </c>
      <c r="P302" s="11">
        <v>0</v>
      </c>
      <c r="Q302" s="11">
        <f t="shared" si="690"/>
        <v>0</v>
      </c>
      <c r="R302" s="47"/>
      <c r="S302" s="153" t="s">
        <v>43</v>
      </c>
      <c r="T302" s="10"/>
      <c r="U302" s="62">
        <v>0</v>
      </c>
      <c r="V302" s="62">
        <v>0</v>
      </c>
      <c r="W302" s="62">
        <f t="shared" si="683"/>
        <v>0</v>
      </c>
      <c r="X302" s="62">
        <v>0</v>
      </c>
      <c r="Y302" s="62">
        <f t="shared" si="684"/>
        <v>0</v>
      </c>
      <c r="Z302" s="62">
        <v>0</v>
      </c>
      <c r="AA302" s="62">
        <f t="shared" si="695"/>
        <v>0</v>
      </c>
      <c r="AB302" s="62">
        <v>0</v>
      </c>
      <c r="AC302" s="62">
        <f t="shared" si="696"/>
        <v>0</v>
      </c>
      <c r="AD302" s="62">
        <v>0</v>
      </c>
      <c r="AE302" s="62">
        <f t="shared" si="697"/>
        <v>0</v>
      </c>
      <c r="AF302" s="62">
        <v>0</v>
      </c>
      <c r="AG302" s="62">
        <f t="shared" si="698"/>
        <v>0</v>
      </c>
      <c r="AI302" s="319"/>
    </row>
    <row r="303" spans="1:61" ht="19.5" customHeight="1" x14ac:dyDescent="0.2">
      <c r="B303" s="140"/>
      <c r="C303" s="141" t="s">
        <v>52</v>
      </c>
      <c r="D303" s="8"/>
      <c r="E303" s="60">
        <v>0</v>
      </c>
      <c r="F303" s="60">
        <v>0</v>
      </c>
      <c r="G303" s="60">
        <f t="shared" si="685"/>
        <v>0</v>
      </c>
      <c r="H303" s="60">
        <v>0</v>
      </c>
      <c r="I303" s="60">
        <f t="shared" si="686"/>
        <v>0</v>
      </c>
      <c r="J303" s="60">
        <v>0</v>
      </c>
      <c r="K303" s="60">
        <f t="shared" si="687"/>
        <v>0</v>
      </c>
      <c r="L303" s="60">
        <v>0</v>
      </c>
      <c r="M303" s="60">
        <f t="shared" si="688"/>
        <v>0</v>
      </c>
      <c r="N303" s="60">
        <v>0</v>
      </c>
      <c r="O303" s="60">
        <f t="shared" si="689"/>
        <v>0</v>
      </c>
      <c r="P303" s="60">
        <v>0</v>
      </c>
      <c r="Q303" s="60">
        <f t="shared" si="690"/>
        <v>0</v>
      </c>
      <c r="R303" s="29"/>
      <c r="S303" s="57" t="s">
        <v>38</v>
      </c>
      <c r="T303" s="28"/>
      <c r="U303" s="62">
        <v>0</v>
      </c>
      <c r="V303" s="62">
        <v>0</v>
      </c>
      <c r="W303" s="62">
        <f t="shared" si="683"/>
        <v>0</v>
      </c>
      <c r="X303" s="62">
        <v>0</v>
      </c>
      <c r="Y303" s="62">
        <f t="shared" si="684"/>
        <v>0</v>
      </c>
      <c r="Z303" s="62">
        <v>0</v>
      </c>
      <c r="AA303" s="62">
        <f t="shared" si="695"/>
        <v>0</v>
      </c>
      <c r="AB303" s="62">
        <v>0</v>
      </c>
      <c r="AC303" s="62">
        <f t="shared" si="696"/>
        <v>0</v>
      </c>
      <c r="AD303" s="62">
        <f>55668-55668</f>
        <v>0</v>
      </c>
      <c r="AE303" s="62">
        <f t="shared" si="697"/>
        <v>0</v>
      </c>
      <c r="AF303" s="62">
        <f>55668-55668</f>
        <v>0</v>
      </c>
      <c r="AG303" s="62">
        <f t="shared" si="698"/>
        <v>0</v>
      </c>
      <c r="AI303" s="319"/>
    </row>
    <row r="304" spans="1:61" ht="19.5" customHeight="1" thickBot="1" x14ac:dyDescent="0.25">
      <c r="B304" s="109"/>
      <c r="C304" s="37" t="s">
        <v>149</v>
      </c>
      <c r="D304" s="37"/>
      <c r="E304" s="61">
        <v>0</v>
      </c>
      <c r="F304" s="61">
        <v>0</v>
      </c>
      <c r="G304" s="61">
        <f t="shared" si="685"/>
        <v>0</v>
      </c>
      <c r="H304" s="61">
        <v>0</v>
      </c>
      <c r="I304" s="61">
        <f t="shared" si="686"/>
        <v>0</v>
      </c>
      <c r="J304" s="61">
        <v>0</v>
      </c>
      <c r="K304" s="61">
        <f t="shared" si="687"/>
        <v>0</v>
      </c>
      <c r="L304" s="61">
        <v>0</v>
      </c>
      <c r="M304" s="61">
        <f t="shared" si="688"/>
        <v>0</v>
      </c>
      <c r="N304" s="61">
        <v>0</v>
      </c>
      <c r="O304" s="61">
        <f t="shared" si="689"/>
        <v>0</v>
      </c>
      <c r="P304" s="61">
        <v>0</v>
      </c>
      <c r="Q304" s="61">
        <f t="shared" si="690"/>
        <v>0</v>
      </c>
      <c r="R304" s="29"/>
      <c r="S304" s="154" t="s">
        <v>149</v>
      </c>
      <c r="T304" s="138"/>
      <c r="U304" s="93">
        <v>0</v>
      </c>
      <c r="V304" s="93">
        <v>0</v>
      </c>
      <c r="W304" s="93">
        <f t="shared" si="683"/>
        <v>0</v>
      </c>
      <c r="X304" s="93">
        <v>0</v>
      </c>
      <c r="Y304" s="93">
        <f t="shared" si="684"/>
        <v>0</v>
      </c>
      <c r="Z304" s="93">
        <v>0</v>
      </c>
      <c r="AA304" s="93">
        <f t="shared" si="695"/>
        <v>0</v>
      </c>
      <c r="AB304" s="93">
        <v>0</v>
      </c>
      <c r="AC304" s="93">
        <f t="shared" si="696"/>
        <v>0</v>
      </c>
      <c r="AD304" s="93">
        <v>55668</v>
      </c>
      <c r="AE304" s="93">
        <f t="shared" si="697"/>
        <v>55668</v>
      </c>
      <c r="AF304" s="93">
        <v>0</v>
      </c>
      <c r="AG304" s="93">
        <f t="shared" si="698"/>
        <v>55668</v>
      </c>
      <c r="AI304" s="319"/>
    </row>
    <row r="305" spans="1:61" s="3" customFormat="1" ht="19.5" customHeight="1" thickBot="1" x14ac:dyDescent="0.25">
      <c r="B305" s="155" t="s">
        <v>14</v>
      </c>
      <c r="C305" s="141"/>
      <c r="D305" s="8"/>
      <c r="E305" s="11">
        <f t="shared" ref="E305:F305" si="699">SUM(E299:E304)+E292</f>
        <v>0</v>
      </c>
      <c r="F305" s="11">
        <f t="shared" si="699"/>
        <v>0</v>
      </c>
      <c r="G305" s="11">
        <f t="shared" si="685"/>
        <v>0</v>
      </c>
      <c r="H305" s="11">
        <f t="shared" ref="H305:J305" si="700">SUM(H299:H304)+H292</f>
        <v>0</v>
      </c>
      <c r="I305" s="11">
        <f t="shared" si="686"/>
        <v>0</v>
      </c>
      <c r="J305" s="11">
        <f t="shared" si="700"/>
        <v>0</v>
      </c>
      <c r="K305" s="11">
        <f t="shared" si="687"/>
        <v>0</v>
      </c>
      <c r="L305" s="11">
        <f t="shared" ref="L305:N305" si="701">SUM(L299:L304)+L292</f>
        <v>0</v>
      </c>
      <c r="M305" s="11">
        <f t="shared" si="688"/>
        <v>0</v>
      </c>
      <c r="N305" s="11">
        <f t="shared" si="701"/>
        <v>55668</v>
      </c>
      <c r="O305" s="11">
        <f t="shared" si="689"/>
        <v>55668</v>
      </c>
      <c r="P305" s="11">
        <f t="shared" ref="P305" si="702">SUM(P299:P304)+P292</f>
        <v>0</v>
      </c>
      <c r="Q305" s="11">
        <f t="shared" si="690"/>
        <v>55668</v>
      </c>
      <c r="R305" s="69"/>
      <c r="S305" s="156" t="s">
        <v>18</v>
      </c>
      <c r="T305" s="157"/>
      <c r="U305" s="62">
        <f t="shared" ref="U305:V305" si="703">+U303+U298+U292+U302+U304</f>
        <v>0</v>
      </c>
      <c r="V305" s="62">
        <f t="shared" si="703"/>
        <v>0</v>
      </c>
      <c r="W305" s="62">
        <f t="shared" si="683"/>
        <v>0</v>
      </c>
      <c r="X305" s="62">
        <f t="shared" ref="X305" si="704">+X303+X298+X292+X302+X304</f>
        <v>0</v>
      </c>
      <c r="Y305" s="62">
        <f t="shared" si="684"/>
        <v>0</v>
      </c>
      <c r="Z305" s="62">
        <f t="shared" ref="Z305:AB305" si="705">+Z303+Z298+Z292+Z302+Z304</f>
        <v>0</v>
      </c>
      <c r="AA305" s="62">
        <f>+AA304+AA303+AA302+AA298+AA292</f>
        <v>0</v>
      </c>
      <c r="AB305" s="62">
        <f t="shared" si="705"/>
        <v>0</v>
      </c>
      <c r="AC305" s="62">
        <f>+AC304+AC303+AC302+AC298+AC292</f>
        <v>0</v>
      </c>
      <c r="AD305" s="62">
        <f t="shared" ref="AD305:AF305" si="706">+AD303+AD298+AD292+AD302+AD304</f>
        <v>55668</v>
      </c>
      <c r="AE305" s="62">
        <f>+AE304+AE303+AE302+AE298+AE292</f>
        <v>55668</v>
      </c>
      <c r="AF305" s="62">
        <f t="shared" si="706"/>
        <v>0</v>
      </c>
      <c r="AG305" s="62">
        <f>+AG304+AG303+AG302+AG298+AG292</f>
        <v>55668</v>
      </c>
      <c r="AH305" s="14"/>
      <c r="AI305" s="321"/>
      <c r="AJ305" s="250">
        <f>+AG305-Q305</f>
        <v>0</v>
      </c>
      <c r="AK305" s="14"/>
      <c r="AL305" s="14"/>
      <c r="AM305" s="14"/>
      <c r="AN305" s="14"/>
      <c r="AO305" s="14"/>
      <c r="AP305" s="14"/>
      <c r="AQ305" s="14"/>
      <c r="AR305" s="14"/>
      <c r="AS305" s="14"/>
      <c r="AT305" s="14"/>
      <c r="AU305" s="14"/>
      <c r="AV305" s="14"/>
      <c r="AW305" s="14"/>
      <c r="AX305" s="14"/>
      <c r="AY305" s="14"/>
      <c r="AZ305" s="14"/>
      <c r="BA305" s="14"/>
      <c r="BB305" s="14"/>
      <c r="BC305" s="14"/>
      <c r="BD305" s="14"/>
      <c r="BE305" s="14"/>
      <c r="BF305" s="14"/>
      <c r="BG305" s="14"/>
      <c r="BH305" s="14"/>
      <c r="BI305" s="14"/>
    </row>
    <row r="306" spans="1:61" s="3" customFormat="1" ht="25.5" hidden="1" customHeight="1" outlineLevel="1" x14ac:dyDescent="0.2">
      <c r="B306" s="159" t="s">
        <v>72</v>
      </c>
      <c r="C306" s="128" t="s">
        <v>63</v>
      </c>
      <c r="D306" s="129"/>
      <c r="E306" s="128"/>
      <c r="F306" s="128"/>
      <c r="G306" s="128"/>
      <c r="H306" s="128"/>
      <c r="I306" s="128"/>
      <c r="J306" s="128"/>
      <c r="K306" s="128"/>
      <c r="L306" s="128"/>
      <c r="M306" s="128"/>
      <c r="N306" s="128"/>
      <c r="O306" s="128"/>
      <c r="P306" s="128"/>
      <c r="Q306" s="128"/>
      <c r="R306" s="128"/>
      <c r="S306" s="129"/>
      <c r="T306" s="185"/>
      <c r="U306" s="185"/>
      <c r="V306" s="185"/>
      <c r="W306" s="185"/>
      <c r="X306" s="185"/>
      <c r="Y306" s="185"/>
      <c r="Z306" s="185"/>
      <c r="AA306" s="185"/>
      <c r="AB306" s="185"/>
      <c r="AC306" s="185"/>
      <c r="AD306" s="185"/>
      <c r="AE306" s="185"/>
      <c r="AF306" s="185"/>
      <c r="AG306" s="185"/>
      <c r="AI306" s="321"/>
    </row>
    <row r="307" spans="1:61" ht="40.5" hidden="1" customHeight="1" outlineLevel="1" x14ac:dyDescent="0.2">
      <c r="B307" s="100" t="s">
        <v>0</v>
      </c>
      <c r="C307" s="26"/>
      <c r="D307" s="101"/>
      <c r="E307" s="36" t="str">
        <f t="shared" ref="E307:Q307" si="707">+E$6</f>
        <v>Eredeti előirányzat
2024. év</v>
      </c>
      <c r="F307" s="36" t="str">
        <f t="shared" si="707"/>
        <v>1 Módosítás</v>
      </c>
      <c r="G307" s="36" t="str">
        <f t="shared" si="707"/>
        <v>Módosított előirányzat 1
2024. év</v>
      </c>
      <c r="H307" s="36" t="str">
        <f t="shared" si="707"/>
        <v>2 Módosítás</v>
      </c>
      <c r="I307" s="36" t="str">
        <f t="shared" si="707"/>
        <v>Módosított előirányzat</v>
      </c>
      <c r="J307" s="36" t="str">
        <f t="shared" si="707"/>
        <v>3 Módosítás</v>
      </c>
      <c r="K307" s="36" t="str">
        <f t="shared" si="707"/>
        <v>Módosított előirányzat</v>
      </c>
      <c r="L307" s="36" t="str">
        <f t="shared" si="707"/>
        <v>4 Módosítás</v>
      </c>
      <c r="M307" s="36" t="str">
        <f t="shared" si="707"/>
        <v>4. Módosított előirányzat</v>
      </c>
      <c r="N307" s="36" t="str">
        <f t="shared" si="707"/>
        <v>5 Módosítás</v>
      </c>
      <c r="O307" s="36" t="str">
        <f t="shared" si="707"/>
        <v>Módosított előirányzat 5.</v>
      </c>
      <c r="P307" s="36" t="str">
        <f t="shared" si="707"/>
        <v>6 Módosítás</v>
      </c>
      <c r="Q307" s="36" t="str">
        <f t="shared" si="707"/>
        <v>Módosított előirányzat</v>
      </c>
      <c r="R307" s="51"/>
      <c r="S307" s="57" t="s">
        <v>1</v>
      </c>
      <c r="T307" s="102"/>
      <c r="U307" s="36" t="str">
        <f t="shared" ref="U307:AG307" si="708">+U$6</f>
        <v>Eredeti előirányzat
2024. év</v>
      </c>
      <c r="V307" s="36" t="str">
        <f t="shared" si="708"/>
        <v>1 Módosítás</v>
      </c>
      <c r="W307" s="36" t="str">
        <f t="shared" si="708"/>
        <v>Módosított előirányzat 1
2024. év</v>
      </c>
      <c r="X307" s="36" t="str">
        <f t="shared" si="708"/>
        <v>2 Módosítás</v>
      </c>
      <c r="Y307" s="36" t="str">
        <f t="shared" si="708"/>
        <v>Módosított előirányzat</v>
      </c>
      <c r="Z307" s="36" t="str">
        <f t="shared" si="708"/>
        <v>3 Módosítás</v>
      </c>
      <c r="AA307" s="36" t="str">
        <f t="shared" si="708"/>
        <v>Módosított előirányzat</v>
      </c>
      <c r="AB307" s="36" t="str">
        <f t="shared" si="708"/>
        <v>4 Módosítás</v>
      </c>
      <c r="AC307" s="36" t="str">
        <f t="shared" si="708"/>
        <v>4. Módosított előirányzat</v>
      </c>
      <c r="AD307" s="36" t="str">
        <f t="shared" si="708"/>
        <v>5 Módosítás</v>
      </c>
      <c r="AE307" s="36" t="str">
        <f t="shared" si="708"/>
        <v>Módosított előirányzat 5</v>
      </c>
      <c r="AF307" s="36" t="str">
        <f t="shared" si="708"/>
        <v>6 Módosítás</v>
      </c>
      <c r="AG307" s="36" t="str">
        <f t="shared" si="708"/>
        <v>Módosított előirányzat</v>
      </c>
      <c r="AI307" s="319"/>
    </row>
    <row r="308" spans="1:61" ht="19.5" hidden="1" customHeight="1" outlineLevel="1" x14ac:dyDescent="0.2">
      <c r="B308" s="140"/>
      <c r="C308" s="141" t="s">
        <v>2</v>
      </c>
      <c r="D308" s="142"/>
      <c r="E308" s="143">
        <f t="shared" ref="E308:I308" si="709">+E309+E310+E311+E312</f>
        <v>0</v>
      </c>
      <c r="F308" s="143">
        <f t="shared" si="709"/>
        <v>0</v>
      </c>
      <c r="G308" s="143">
        <f t="shared" si="709"/>
        <v>0</v>
      </c>
      <c r="H308" s="143">
        <f t="shared" si="709"/>
        <v>0</v>
      </c>
      <c r="I308" s="143">
        <f t="shared" si="709"/>
        <v>0</v>
      </c>
      <c r="J308" s="143">
        <f t="shared" ref="J308:K308" si="710">+J309+J310+J311+J312</f>
        <v>0</v>
      </c>
      <c r="K308" s="143">
        <f t="shared" si="710"/>
        <v>0</v>
      </c>
      <c r="L308" s="143">
        <f t="shared" ref="L308:M308" si="711">+L309+L310+L311+L312</f>
        <v>0</v>
      </c>
      <c r="M308" s="143">
        <f t="shared" si="711"/>
        <v>0</v>
      </c>
      <c r="N308" s="143">
        <f t="shared" ref="N308:O308" si="712">+N309+N310+N311+N312</f>
        <v>0</v>
      </c>
      <c r="O308" s="143">
        <f t="shared" si="712"/>
        <v>0</v>
      </c>
      <c r="P308" s="143">
        <f t="shared" ref="P308:Q308" si="713">+P309+P310+P311+P312</f>
        <v>0</v>
      </c>
      <c r="Q308" s="143">
        <f t="shared" si="713"/>
        <v>0</v>
      </c>
      <c r="R308" s="46"/>
      <c r="S308" s="144" t="s">
        <v>3</v>
      </c>
      <c r="T308" s="145"/>
      <c r="U308" s="76">
        <f t="shared" ref="U308:Y308" si="714">SUM(U309:U313)</f>
        <v>0</v>
      </c>
      <c r="V308" s="76">
        <f t="shared" si="714"/>
        <v>0</v>
      </c>
      <c r="W308" s="76">
        <f t="shared" si="714"/>
        <v>0</v>
      </c>
      <c r="X308" s="76">
        <f t="shared" si="714"/>
        <v>0</v>
      </c>
      <c r="Y308" s="76">
        <f t="shared" si="714"/>
        <v>0</v>
      </c>
      <c r="Z308" s="76">
        <f t="shared" ref="Z308:AA308" si="715">SUM(Z309:Z313)</f>
        <v>0</v>
      </c>
      <c r="AA308" s="76">
        <f t="shared" si="715"/>
        <v>0</v>
      </c>
      <c r="AB308" s="76">
        <f t="shared" ref="AB308:AC308" si="716">SUM(AB309:AB313)</f>
        <v>0</v>
      </c>
      <c r="AC308" s="76">
        <f t="shared" si="716"/>
        <v>0</v>
      </c>
      <c r="AD308" s="76">
        <f t="shared" ref="AD308:AE308" si="717">SUM(AD309:AD313)</f>
        <v>0</v>
      </c>
      <c r="AE308" s="76">
        <f t="shared" si="717"/>
        <v>0</v>
      </c>
      <c r="AF308" s="76">
        <f t="shared" ref="AF308:AG308" si="718">SUM(AF309:AF313)</f>
        <v>0</v>
      </c>
      <c r="AG308" s="76">
        <f t="shared" si="718"/>
        <v>0</v>
      </c>
      <c r="AI308" s="319"/>
    </row>
    <row r="309" spans="1:61" ht="19.5" hidden="1" customHeight="1" outlineLevel="1" x14ac:dyDescent="0.2">
      <c r="B309" s="146"/>
      <c r="C309" s="147" t="s">
        <v>4</v>
      </c>
      <c r="D309" s="147"/>
      <c r="E309" s="148"/>
      <c r="F309" s="148"/>
      <c r="G309" s="148"/>
      <c r="H309" s="148"/>
      <c r="I309" s="148"/>
      <c r="J309" s="148"/>
      <c r="K309" s="148"/>
      <c r="L309" s="148"/>
      <c r="M309" s="148"/>
      <c r="N309" s="148"/>
      <c r="O309" s="148"/>
      <c r="P309" s="148"/>
      <c r="Q309" s="148"/>
      <c r="R309" s="48"/>
      <c r="S309" s="149"/>
      <c r="T309" s="150" t="s">
        <v>6</v>
      </c>
      <c r="U309" s="151">
        <v>0</v>
      </c>
      <c r="V309" s="151">
        <v>0</v>
      </c>
      <c r="W309" s="151">
        <v>0</v>
      </c>
      <c r="X309" s="151">
        <v>0</v>
      </c>
      <c r="Y309" s="151">
        <v>0</v>
      </c>
      <c r="Z309" s="151">
        <v>0</v>
      </c>
      <c r="AA309" s="151">
        <v>0</v>
      </c>
      <c r="AB309" s="151">
        <v>0</v>
      </c>
      <c r="AC309" s="151">
        <v>0</v>
      </c>
      <c r="AD309" s="151">
        <v>0</v>
      </c>
      <c r="AE309" s="151">
        <v>0</v>
      </c>
      <c r="AF309" s="151">
        <v>0</v>
      </c>
      <c r="AG309" s="151">
        <v>0</v>
      </c>
      <c r="AI309" s="319"/>
    </row>
    <row r="310" spans="1:61" ht="23.25" hidden="1" customHeight="1" outlineLevel="1" x14ac:dyDescent="0.2">
      <c r="A310" s="249"/>
      <c r="B310" s="104"/>
      <c r="C310" s="17" t="s">
        <v>5</v>
      </c>
      <c r="D310" s="18"/>
      <c r="E310" s="5">
        <v>0</v>
      </c>
      <c r="F310" s="5">
        <v>0</v>
      </c>
      <c r="G310" s="5">
        <v>0</v>
      </c>
      <c r="H310" s="5">
        <v>0</v>
      </c>
      <c r="I310" s="5">
        <v>0</v>
      </c>
      <c r="J310" s="5">
        <v>0</v>
      </c>
      <c r="K310" s="5">
        <v>0</v>
      </c>
      <c r="L310" s="5">
        <v>0</v>
      </c>
      <c r="M310" s="5">
        <v>0</v>
      </c>
      <c r="N310" s="5">
        <v>0</v>
      </c>
      <c r="O310" s="5">
        <v>0</v>
      </c>
      <c r="P310" s="5">
        <v>0</v>
      </c>
      <c r="Q310" s="5">
        <v>0</v>
      </c>
      <c r="R310" s="48"/>
      <c r="S310" s="55"/>
      <c r="T310" s="19" t="s">
        <v>8</v>
      </c>
      <c r="U310" s="82">
        <v>0</v>
      </c>
      <c r="V310" s="82">
        <v>0</v>
      </c>
      <c r="W310" s="82">
        <v>0</v>
      </c>
      <c r="X310" s="82">
        <v>0</v>
      </c>
      <c r="Y310" s="82">
        <v>0</v>
      </c>
      <c r="Z310" s="82">
        <v>0</v>
      </c>
      <c r="AA310" s="82">
        <v>0</v>
      </c>
      <c r="AB310" s="82">
        <v>0</v>
      </c>
      <c r="AC310" s="82">
        <v>0</v>
      </c>
      <c r="AD310" s="82">
        <v>0</v>
      </c>
      <c r="AE310" s="82">
        <v>0</v>
      </c>
      <c r="AF310" s="82">
        <v>0</v>
      </c>
      <c r="AG310" s="82">
        <v>0</v>
      </c>
      <c r="AI310" s="319"/>
    </row>
    <row r="311" spans="1:61" ht="19.5" hidden="1" customHeight="1" outlineLevel="1" x14ac:dyDescent="0.2">
      <c r="A311" s="249"/>
      <c r="B311" s="104"/>
      <c r="C311" s="17" t="s">
        <v>7</v>
      </c>
      <c r="D311" s="18"/>
      <c r="E311" s="5"/>
      <c r="F311" s="5">
        <v>0</v>
      </c>
      <c r="G311" s="5">
        <v>0</v>
      </c>
      <c r="H311" s="5">
        <v>0</v>
      </c>
      <c r="I311" s="5">
        <v>0</v>
      </c>
      <c r="J311" s="5">
        <v>0</v>
      </c>
      <c r="K311" s="5">
        <v>0</v>
      </c>
      <c r="L311" s="5">
        <v>0</v>
      </c>
      <c r="M311" s="5">
        <v>0</v>
      </c>
      <c r="N311" s="5">
        <v>0</v>
      </c>
      <c r="O311" s="5">
        <v>0</v>
      </c>
      <c r="P311" s="5">
        <v>0</v>
      </c>
      <c r="Q311" s="5">
        <v>0</v>
      </c>
      <c r="R311" s="48"/>
      <c r="S311" s="55"/>
      <c r="T311" s="20" t="s">
        <v>9</v>
      </c>
      <c r="U311" s="82">
        <v>0</v>
      </c>
      <c r="V311" s="82">
        <v>0</v>
      </c>
      <c r="W311" s="82">
        <v>0</v>
      </c>
      <c r="X311" s="82">
        <v>0</v>
      </c>
      <c r="Y311" s="82">
        <v>0</v>
      </c>
      <c r="Z311" s="82">
        <v>0</v>
      </c>
      <c r="AA311" s="82">
        <v>0</v>
      </c>
      <c r="AB311" s="82">
        <v>0</v>
      </c>
      <c r="AC311" s="82">
        <v>0</v>
      </c>
      <c r="AD311" s="82">
        <v>0</v>
      </c>
      <c r="AE311" s="82">
        <v>0</v>
      </c>
      <c r="AF311" s="82">
        <v>0</v>
      </c>
      <c r="AG311" s="82">
        <v>0</v>
      </c>
      <c r="AI311" s="319"/>
    </row>
    <row r="312" spans="1:61" ht="19.5" hidden="1" customHeight="1" outlineLevel="1" x14ac:dyDescent="0.2">
      <c r="A312" s="249"/>
      <c r="B312" s="104"/>
      <c r="C312" s="17" t="s">
        <v>21</v>
      </c>
      <c r="D312" s="18"/>
      <c r="E312" s="5"/>
      <c r="F312" s="5">
        <v>0</v>
      </c>
      <c r="G312" s="5">
        <v>0</v>
      </c>
      <c r="H312" s="5">
        <v>0</v>
      </c>
      <c r="I312" s="5">
        <v>0</v>
      </c>
      <c r="J312" s="5">
        <v>0</v>
      </c>
      <c r="K312" s="5">
        <v>0</v>
      </c>
      <c r="L312" s="5">
        <v>0</v>
      </c>
      <c r="M312" s="5">
        <v>0</v>
      </c>
      <c r="N312" s="5">
        <v>0</v>
      </c>
      <c r="O312" s="5">
        <v>0</v>
      </c>
      <c r="P312" s="5">
        <v>0</v>
      </c>
      <c r="Q312" s="5">
        <v>0</v>
      </c>
      <c r="R312" s="48"/>
      <c r="S312" s="55"/>
      <c r="T312" s="20" t="s">
        <v>11</v>
      </c>
      <c r="U312" s="82"/>
      <c r="V312" s="82">
        <v>0</v>
      </c>
      <c r="W312" s="82">
        <v>0</v>
      </c>
      <c r="X312" s="82">
        <v>0</v>
      </c>
      <c r="Y312" s="82">
        <v>0</v>
      </c>
      <c r="Z312" s="82">
        <v>0</v>
      </c>
      <c r="AA312" s="82">
        <v>0</v>
      </c>
      <c r="AB312" s="82">
        <v>0</v>
      </c>
      <c r="AC312" s="82">
        <v>0</v>
      </c>
      <c r="AD312" s="82">
        <v>0</v>
      </c>
      <c r="AE312" s="82">
        <v>0</v>
      </c>
      <c r="AF312" s="82">
        <v>0</v>
      </c>
      <c r="AG312" s="82">
        <v>0</v>
      </c>
      <c r="AI312" s="319"/>
    </row>
    <row r="313" spans="1:61" ht="19.5" hidden="1" customHeight="1" outlineLevel="1" x14ac:dyDescent="0.2">
      <c r="A313" s="249"/>
      <c r="B313" s="105"/>
      <c r="C313" s="21"/>
      <c r="D313" s="21"/>
      <c r="E313" s="106"/>
      <c r="F313" s="106">
        <v>0</v>
      </c>
      <c r="G313" s="106">
        <v>0</v>
      </c>
      <c r="H313" s="106">
        <v>0</v>
      </c>
      <c r="I313" s="106">
        <v>0</v>
      </c>
      <c r="J313" s="106">
        <v>0</v>
      </c>
      <c r="K313" s="106">
        <v>0</v>
      </c>
      <c r="L313" s="106">
        <v>0</v>
      </c>
      <c r="M313" s="106">
        <v>0</v>
      </c>
      <c r="N313" s="106">
        <v>0</v>
      </c>
      <c r="O313" s="106">
        <v>0</v>
      </c>
      <c r="P313" s="106">
        <v>0</v>
      </c>
      <c r="Q313" s="106">
        <v>0</v>
      </c>
      <c r="R313" s="52"/>
      <c r="S313" s="56"/>
      <c r="T313" s="23" t="s">
        <v>12</v>
      </c>
      <c r="U313" s="83"/>
      <c r="V313" s="83">
        <v>0</v>
      </c>
      <c r="W313" s="83">
        <v>0</v>
      </c>
      <c r="X313" s="83">
        <v>0</v>
      </c>
      <c r="Y313" s="83">
        <v>0</v>
      </c>
      <c r="Z313" s="83">
        <v>0</v>
      </c>
      <c r="AA313" s="83">
        <v>0</v>
      </c>
      <c r="AB313" s="83">
        <v>0</v>
      </c>
      <c r="AC313" s="83">
        <v>0</v>
      </c>
      <c r="AD313" s="83">
        <v>0</v>
      </c>
      <c r="AE313" s="83">
        <v>0</v>
      </c>
      <c r="AF313" s="83">
        <v>0</v>
      </c>
      <c r="AG313" s="83">
        <v>0</v>
      </c>
      <c r="AI313" s="319"/>
    </row>
    <row r="314" spans="1:61" ht="19.5" hidden="1" customHeight="1" outlineLevel="1" x14ac:dyDescent="0.2">
      <c r="A314" s="249"/>
      <c r="B314" s="105"/>
      <c r="C314" s="21"/>
      <c r="D314" s="21"/>
      <c r="E314" s="106"/>
      <c r="F314" s="106">
        <v>0</v>
      </c>
      <c r="G314" s="106">
        <v>0</v>
      </c>
      <c r="H314" s="106">
        <v>0</v>
      </c>
      <c r="I314" s="106">
        <v>0</v>
      </c>
      <c r="J314" s="106">
        <v>0</v>
      </c>
      <c r="K314" s="106">
        <v>0</v>
      </c>
      <c r="L314" s="106">
        <v>0</v>
      </c>
      <c r="M314" s="106">
        <v>0</v>
      </c>
      <c r="N314" s="106">
        <v>0</v>
      </c>
      <c r="O314" s="106">
        <v>0</v>
      </c>
      <c r="P314" s="106">
        <v>0</v>
      </c>
      <c r="Q314" s="106">
        <v>0</v>
      </c>
      <c r="R314" s="29"/>
      <c r="S314" s="144" t="s">
        <v>13</v>
      </c>
      <c r="T314" s="145"/>
      <c r="U314" s="62">
        <f t="shared" ref="U314:Y314" si="719">SUM(U315:U317)</f>
        <v>0</v>
      </c>
      <c r="V314" s="62">
        <f t="shared" si="719"/>
        <v>0</v>
      </c>
      <c r="W314" s="62">
        <f t="shared" si="719"/>
        <v>0</v>
      </c>
      <c r="X314" s="62">
        <f t="shared" si="719"/>
        <v>0</v>
      </c>
      <c r="Y314" s="62">
        <f t="shared" si="719"/>
        <v>0</v>
      </c>
      <c r="Z314" s="62">
        <f t="shared" ref="Z314:AA314" si="720">SUM(Z315:Z317)</f>
        <v>0</v>
      </c>
      <c r="AA314" s="62">
        <f t="shared" si="720"/>
        <v>0</v>
      </c>
      <c r="AB314" s="62">
        <f t="shared" ref="AB314:AC314" si="721">SUM(AB315:AB317)</f>
        <v>0</v>
      </c>
      <c r="AC314" s="62">
        <f t="shared" si="721"/>
        <v>0</v>
      </c>
      <c r="AD314" s="62">
        <f t="shared" ref="AD314:AE314" si="722">SUM(AD315:AD317)</f>
        <v>0</v>
      </c>
      <c r="AE314" s="62">
        <f t="shared" si="722"/>
        <v>0</v>
      </c>
      <c r="AF314" s="62">
        <f t="shared" ref="AF314:AG314" si="723">SUM(AF315:AF317)</f>
        <v>0</v>
      </c>
      <c r="AG314" s="62">
        <f t="shared" si="723"/>
        <v>0</v>
      </c>
      <c r="AI314" s="319"/>
    </row>
    <row r="315" spans="1:61" ht="19.5" hidden="1" customHeight="1" outlineLevel="1" x14ac:dyDescent="0.2">
      <c r="A315" s="249"/>
      <c r="B315" s="140"/>
      <c r="C315" s="141" t="s">
        <v>10</v>
      </c>
      <c r="D315" s="8"/>
      <c r="E315" s="9">
        <f>149-149</f>
        <v>0</v>
      </c>
      <c r="F315" s="9">
        <v>0</v>
      </c>
      <c r="G315" s="9">
        <v>0</v>
      </c>
      <c r="H315" s="9">
        <v>0</v>
      </c>
      <c r="I315" s="9">
        <v>0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  <c r="O315" s="9">
        <v>0</v>
      </c>
      <c r="P315" s="9">
        <v>0</v>
      </c>
      <c r="Q315" s="9">
        <v>0</v>
      </c>
      <c r="R315" s="46"/>
      <c r="S315" s="149"/>
      <c r="T315" s="150" t="s">
        <v>15</v>
      </c>
      <c r="U315" s="151"/>
      <c r="V315" s="151"/>
      <c r="W315" s="151">
        <v>0</v>
      </c>
      <c r="X315" s="151">
        <v>0</v>
      </c>
      <c r="Y315" s="151">
        <v>0</v>
      </c>
      <c r="Z315" s="151">
        <v>0</v>
      </c>
      <c r="AA315" s="151">
        <v>0</v>
      </c>
      <c r="AB315" s="151">
        <v>0</v>
      </c>
      <c r="AC315" s="151">
        <v>0</v>
      </c>
      <c r="AD315" s="151">
        <v>0</v>
      </c>
      <c r="AE315" s="151">
        <v>0</v>
      </c>
      <c r="AF315" s="151">
        <v>0</v>
      </c>
      <c r="AG315" s="151">
        <v>0</v>
      </c>
      <c r="AI315" s="319"/>
    </row>
    <row r="316" spans="1:61" ht="19.5" hidden="1" customHeight="1" outlineLevel="1" x14ac:dyDescent="0.2">
      <c r="A316" s="249"/>
      <c r="B316" s="140"/>
      <c r="C316" s="141" t="s">
        <v>23</v>
      </c>
      <c r="D316" s="8"/>
      <c r="E316" s="11">
        <v>0</v>
      </c>
      <c r="F316" s="11">
        <v>0</v>
      </c>
      <c r="G316" s="11">
        <v>0</v>
      </c>
      <c r="H316" s="11">
        <v>0</v>
      </c>
      <c r="I316" s="11">
        <v>0</v>
      </c>
      <c r="J316" s="11">
        <v>0</v>
      </c>
      <c r="K316" s="11">
        <v>0</v>
      </c>
      <c r="L316" s="11">
        <v>0</v>
      </c>
      <c r="M316" s="11">
        <v>0</v>
      </c>
      <c r="N316" s="11">
        <v>0</v>
      </c>
      <c r="O316" s="11">
        <v>0</v>
      </c>
      <c r="P316" s="11">
        <v>0</v>
      </c>
      <c r="Q316" s="11">
        <v>0</v>
      </c>
      <c r="R316" s="47"/>
      <c r="S316" s="55"/>
      <c r="T316" s="20" t="s">
        <v>16</v>
      </c>
      <c r="U316" s="82"/>
      <c r="V316" s="82"/>
      <c r="W316" s="82">
        <v>0</v>
      </c>
      <c r="X316" s="82">
        <v>0</v>
      </c>
      <c r="Y316" s="82">
        <v>0</v>
      </c>
      <c r="Z316" s="82">
        <v>0</v>
      </c>
      <c r="AA316" s="82">
        <v>0</v>
      </c>
      <c r="AB316" s="82">
        <v>0</v>
      </c>
      <c r="AC316" s="82">
        <v>0</v>
      </c>
      <c r="AD316" s="82">
        <v>0</v>
      </c>
      <c r="AE316" s="82">
        <v>0</v>
      </c>
      <c r="AF316" s="82">
        <v>0</v>
      </c>
      <c r="AG316" s="82">
        <v>0</v>
      </c>
      <c r="AI316" s="319"/>
    </row>
    <row r="317" spans="1:61" ht="19.5" hidden="1" customHeight="1" outlineLevel="1" x14ac:dyDescent="0.2">
      <c r="A317" s="249"/>
      <c r="B317" s="140"/>
      <c r="C317" s="141" t="s">
        <v>22</v>
      </c>
      <c r="D317" s="8"/>
      <c r="E317" s="60"/>
      <c r="F317" s="60">
        <v>0</v>
      </c>
      <c r="G317" s="60">
        <v>0</v>
      </c>
      <c r="H317" s="60">
        <v>0</v>
      </c>
      <c r="I317" s="60">
        <v>0</v>
      </c>
      <c r="J317" s="60">
        <v>0</v>
      </c>
      <c r="K317" s="60">
        <v>0</v>
      </c>
      <c r="L317" s="60">
        <v>0</v>
      </c>
      <c r="M317" s="60">
        <v>0</v>
      </c>
      <c r="N317" s="60">
        <v>0</v>
      </c>
      <c r="O317" s="60">
        <v>0</v>
      </c>
      <c r="P317" s="60">
        <v>0</v>
      </c>
      <c r="Q317" s="60">
        <v>0</v>
      </c>
      <c r="S317" s="107"/>
      <c r="T317" s="108" t="s">
        <v>17</v>
      </c>
      <c r="U317" s="84"/>
      <c r="V317" s="84"/>
      <c r="W317" s="84">
        <v>0</v>
      </c>
      <c r="X317" s="84">
        <v>0</v>
      </c>
      <c r="Y317" s="84">
        <v>0</v>
      </c>
      <c r="Z317" s="84">
        <v>0</v>
      </c>
      <c r="AA317" s="84">
        <v>0</v>
      </c>
      <c r="AB317" s="84">
        <v>0</v>
      </c>
      <c r="AC317" s="84">
        <v>0</v>
      </c>
      <c r="AD317" s="84">
        <v>0</v>
      </c>
      <c r="AE317" s="84">
        <v>0</v>
      </c>
      <c r="AF317" s="84">
        <v>0</v>
      </c>
      <c r="AG317" s="84">
        <v>0</v>
      </c>
      <c r="AI317" s="319"/>
    </row>
    <row r="318" spans="1:61" ht="19.5" hidden="1" customHeight="1" outlineLevel="1" x14ac:dyDescent="0.2">
      <c r="A318" s="249"/>
      <c r="B318" s="140"/>
      <c r="C318" s="141" t="s">
        <v>46</v>
      </c>
      <c r="D318" s="8"/>
      <c r="E318" s="11"/>
      <c r="F318" s="11"/>
      <c r="G318" s="11">
        <v>0</v>
      </c>
      <c r="H318" s="11">
        <v>0</v>
      </c>
      <c r="I318" s="11">
        <v>0</v>
      </c>
      <c r="J318" s="11">
        <v>0</v>
      </c>
      <c r="K318" s="11">
        <v>0</v>
      </c>
      <c r="L318" s="11">
        <v>0</v>
      </c>
      <c r="M318" s="11">
        <v>0</v>
      </c>
      <c r="N318" s="11">
        <v>0</v>
      </c>
      <c r="O318" s="11">
        <v>0</v>
      </c>
      <c r="P318" s="11">
        <v>0</v>
      </c>
      <c r="Q318" s="11">
        <v>0</v>
      </c>
      <c r="R318" s="47"/>
      <c r="S318" s="153" t="s">
        <v>43</v>
      </c>
      <c r="T318" s="10"/>
      <c r="U318" s="62"/>
      <c r="V318" s="62"/>
      <c r="W318" s="62">
        <v>0</v>
      </c>
      <c r="X318" s="62">
        <v>0</v>
      </c>
      <c r="Y318" s="62">
        <v>0</v>
      </c>
      <c r="Z318" s="62">
        <v>0</v>
      </c>
      <c r="AA318" s="62">
        <v>0</v>
      </c>
      <c r="AB318" s="62">
        <v>0</v>
      </c>
      <c r="AC318" s="62">
        <v>0</v>
      </c>
      <c r="AD318" s="62">
        <v>0</v>
      </c>
      <c r="AE318" s="62">
        <v>0</v>
      </c>
      <c r="AF318" s="62">
        <v>0</v>
      </c>
      <c r="AG318" s="62">
        <v>0</v>
      </c>
      <c r="AI318" s="319"/>
    </row>
    <row r="319" spans="1:61" ht="19.5" hidden="1" customHeight="1" outlineLevel="1" x14ac:dyDescent="0.2">
      <c r="B319" s="140"/>
      <c r="C319" s="141" t="s">
        <v>52</v>
      </c>
      <c r="D319" s="8"/>
      <c r="E319" s="60"/>
      <c r="F319" s="60">
        <v>0</v>
      </c>
      <c r="G319" s="60">
        <v>0</v>
      </c>
      <c r="H319" s="60">
        <v>0</v>
      </c>
      <c r="I319" s="60">
        <v>0</v>
      </c>
      <c r="J319" s="60">
        <v>0</v>
      </c>
      <c r="K319" s="60">
        <v>0</v>
      </c>
      <c r="L319" s="60">
        <v>0</v>
      </c>
      <c r="M319" s="60">
        <v>0</v>
      </c>
      <c r="N319" s="60">
        <v>0</v>
      </c>
      <c r="O319" s="60">
        <v>0</v>
      </c>
      <c r="P319" s="60">
        <v>0</v>
      </c>
      <c r="Q319" s="60">
        <v>0</v>
      </c>
      <c r="R319" s="29"/>
      <c r="S319" s="57" t="s">
        <v>38</v>
      </c>
      <c r="T319" s="28"/>
      <c r="U319" s="62"/>
      <c r="V319" s="62"/>
      <c r="W319" s="62">
        <v>0</v>
      </c>
      <c r="X319" s="62">
        <v>0</v>
      </c>
      <c r="Y319" s="62">
        <v>0</v>
      </c>
      <c r="Z319" s="62">
        <v>0</v>
      </c>
      <c r="AA319" s="62">
        <v>0</v>
      </c>
      <c r="AB319" s="62">
        <v>0</v>
      </c>
      <c r="AC319" s="62">
        <v>0</v>
      </c>
      <c r="AD319" s="62">
        <v>0</v>
      </c>
      <c r="AE319" s="62">
        <v>0</v>
      </c>
      <c r="AF319" s="62">
        <v>0</v>
      </c>
      <c r="AG319" s="62">
        <v>0</v>
      </c>
      <c r="AI319" s="319"/>
    </row>
    <row r="320" spans="1:61" ht="19.5" hidden="1" customHeight="1" outlineLevel="1" x14ac:dyDescent="0.2">
      <c r="B320" s="109"/>
      <c r="C320" s="37" t="s">
        <v>149</v>
      </c>
      <c r="D320" s="37"/>
      <c r="E320" s="61"/>
      <c r="F320" s="61"/>
      <c r="G320" s="61">
        <v>0</v>
      </c>
      <c r="H320" s="61">
        <v>0</v>
      </c>
      <c r="I320" s="61">
        <v>0</v>
      </c>
      <c r="J320" s="61">
        <v>0</v>
      </c>
      <c r="K320" s="61">
        <v>0</v>
      </c>
      <c r="L320" s="61">
        <v>0</v>
      </c>
      <c r="M320" s="61">
        <v>0</v>
      </c>
      <c r="N320" s="61">
        <v>0</v>
      </c>
      <c r="O320" s="61">
        <v>0</v>
      </c>
      <c r="P320" s="61">
        <v>0</v>
      </c>
      <c r="Q320" s="61">
        <v>0</v>
      </c>
      <c r="R320" s="29"/>
      <c r="S320" s="154" t="s">
        <v>149</v>
      </c>
      <c r="T320" s="138"/>
      <c r="U320" s="93"/>
      <c r="V320" s="93"/>
      <c r="W320" s="93">
        <v>0</v>
      </c>
      <c r="X320" s="93">
        <v>0</v>
      </c>
      <c r="Y320" s="93">
        <v>0</v>
      </c>
      <c r="Z320" s="93">
        <v>0</v>
      </c>
      <c r="AA320" s="93">
        <v>0</v>
      </c>
      <c r="AB320" s="93">
        <v>0</v>
      </c>
      <c r="AC320" s="93">
        <v>0</v>
      </c>
      <c r="AD320" s="93">
        <v>0</v>
      </c>
      <c r="AE320" s="93">
        <v>0</v>
      </c>
      <c r="AF320" s="93">
        <v>0</v>
      </c>
      <c r="AG320" s="93">
        <v>0</v>
      </c>
      <c r="AI320" s="319"/>
    </row>
    <row r="321" spans="1:61" s="3" customFormat="1" ht="19.5" hidden="1" customHeight="1" outlineLevel="1" x14ac:dyDescent="0.2">
      <c r="B321" s="155" t="s">
        <v>14</v>
      </c>
      <c r="C321" s="141"/>
      <c r="D321" s="8"/>
      <c r="E321" s="11">
        <f t="shared" ref="E321" si="724">SUM(E315:E320)+E308</f>
        <v>0</v>
      </c>
      <c r="F321" s="11">
        <f t="shared" ref="F321" si="725">SUM(F315:F320)+F308</f>
        <v>0</v>
      </c>
      <c r="G321" s="11">
        <f t="shared" ref="G321:I321" si="726">SUM(G315:G320)+G308</f>
        <v>0</v>
      </c>
      <c r="H321" s="11">
        <f t="shared" si="726"/>
        <v>0</v>
      </c>
      <c r="I321" s="11">
        <f t="shared" si="726"/>
        <v>0</v>
      </c>
      <c r="J321" s="11">
        <f t="shared" ref="J321:K321" si="727">SUM(J315:J320)+J308</f>
        <v>0</v>
      </c>
      <c r="K321" s="11">
        <f t="shared" si="727"/>
        <v>0</v>
      </c>
      <c r="L321" s="11">
        <f t="shared" ref="L321:M321" si="728">SUM(L315:L320)+L308</f>
        <v>0</v>
      </c>
      <c r="M321" s="11">
        <f t="shared" si="728"/>
        <v>0</v>
      </c>
      <c r="N321" s="11">
        <f t="shared" ref="N321:O321" si="729">SUM(N315:N320)+N308</f>
        <v>0</v>
      </c>
      <c r="O321" s="11">
        <f t="shared" si="729"/>
        <v>0</v>
      </c>
      <c r="P321" s="11">
        <f t="shared" ref="P321:Q321" si="730">SUM(P315:P320)+P308</f>
        <v>0</v>
      </c>
      <c r="Q321" s="11">
        <f t="shared" si="730"/>
        <v>0</v>
      </c>
      <c r="R321" s="69"/>
      <c r="S321" s="156" t="s">
        <v>18</v>
      </c>
      <c r="T321" s="157"/>
      <c r="U321" s="62">
        <f t="shared" ref="U321:V321" si="731">+U319+U314+U308+U318+U320</f>
        <v>0</v>
      </c>
      <c r="V321" s="62">
        <f t="shared" si="731"/>
        <v>0</v>
      </c>
      <c r="W321" s="62">
        <f>+W319+W314+W308+W318+W320</f>
        <v>0</v>
      </c>
      <c r="X321" s="62">
        <f t="shared" ref="X321:Y321" si="732">+X319+X314+X308+X318+X320</f>
        <v>0</v>
      </c>
      <c r="Y321" s="62">
        <f t="shared" si="732"/>
        <v>0</v>
      </c>
      <c r="Z321" s="62">
        <f t="shared" ref="Z321:AA321" si="733">+Z319+Z314+Z308+Z318+Z320</f>
        <v>0</v>
      </c>
      <c r="AA321" s="62">
        <f t="shared" si="733"/>
        <v>0</v>
      </c>
      <c r="AB321" s="62">
        <f t="shared" ref="AB321:AC321" si="734">+AB319+AB314+AB308+AB318+AB320</f>
        <v>0</v>
      </c>
      <c r="AC321" s="62">
        <f t="shared" si="734"/>
        <v>0</v>
      </c>
      <c r="AD321" s="62">
        <f t="shared" ref="AD321:AE321" si="735">+AD319+AD314+AD308+AD318+AD320</f>
        <v>0</v>
      </c>
      <c r="AE321" s="62">
        <f t="shared" si="735"/>
        <v>0</v>
      </c>
      <c r="AF321" s="62">
        <f t="shared" ref="AF321:AG321" si="736">+AF319+AF314+AF308+AF318+AF320</f>
        <v>0</v>
      </c>
      <c r="AG321" s="62">
        <f t="shared" si="736"/>
        <v>0</v>
      </c>
      <c r="AH321" s="14"/>
      <c r="AI321" s="321"/>
      <c r="AJ321" s="14"/>
      <c r="AK321" s="14"/>
      <c r="AL321" s="14"/>
      <c r="AM321" s="14"/>
      <c r="AN321" s="14"/>
      <c r="AO321" s="14"/>
      <c r="AP321" s="14"/>
      <c r="AQ321" s="14"/>
      <c r="AR321" s="14"/>
      <c r="AS321" s="14"/>
      <c r="AT321" s="14"/>
      <c r="AU321" s="14"/>
      <c r="AV321" s="14"/>
      <c r="AW321" s="14"/>
      <c r="AX321" s="14"/>
      <c r="AY321" s="14"/>
      <c r="AZ321" s="14"/>
      <c r="BA321" s="14"/>
      <c r="BB321" s="14"/>
      <c r="BC321" s="14"/>
      <c r="BD321" s="14"/>
      <c r="BE321" s="14"/>
      <c r="BF321" s="14"/>
      <c r="BG321" s="14"/>
      <c r="BH321" s="14"/>
      <c r="BI321" s="14"/>
    </row>
    <row r="322" spans="1:61" s="3" customFormat="1" ht="25.5" hidden="1" customHeight="1" outlineLevel="1" collapsed="1" x14ac:dyDescent="0.2">
      <c r="B322" s="159" t="s">
        <v>101</v>
      </c>
      <c r="C322" s="128" t="s">
        <v>33</v>
      </c>
      <c r="D322" s="129"/>
      <c r="E322" s="128"/>
      <c r="F322" s="128"/>
      <c r="G322" s="128"/>
      <c r="H322" s="128"/>
      <c r="I322" s="128"/>
      <c r="J322" s="128"/>
      <c r="K322" s="128"/>
      <c r="L322" s="128"/>
      <c r="M322" s="128"/>
      <c r="N322" s="128"/>
      <c r="O322" s="128"/>
      <c r="P322" s="128"/>
      <c r="Q322" s="128"/>
      <c r="R322" s="128"/>
      <c r="S322" s="129"/>
      <c r="T322" s="185"/>
      <c r="U322" s="185"/>
      <c r="V322" s="185"/>
      <c r="W322" s="185"/>
      <c r="X322" s="185"/>
      <c r="Y322" s="185"/>
      <c r="Z322" s="185"/>
      <c r="AA322" s="185"/>
      <c r="AB322" s="185"/>
      <c r="AC322" s="185"/>
      <c r="AD322" s="185"/>
      <c r="AE322" s="185"/>
      <c r="AF322" s="185"/>
      <c r="AG322" s="185"/>
      <c r="AI322" s="321"/>
    </row>
    <row r="323" spans="1:61" ht="40.5" hidden="1" customHeight="1" outlineLevel="1" x14ac:dyDescent="0.2">
      <c r="B323" s="100" t="s">
        <v>0</v>
      </c>
      <c r="C323" s="26"/>
      <c r="D323" s="101"/>
      <c r="E323" s="36" t="str">
        <f t="shared" ref="E323:Q323" si="737">+E$6</f>
        <v>Eredeti előirányzat
2024. év</v>
      </c>
      <c r="F323" s="36" t="str">
        <f t="shared" si="737"/>
        <v>1 Módosítás</v>
      </c>
      <c r="G323" s="36" t="str">
        <f t="shared" si="737"/>
        <v>Módosított előirányzat 1
2024. év</v>
      </c>
      <c r="H323" s="36" t="str">
        <f t="shared" si="737"/>
        <v>2 Módosítás</v>
      </c>
      <c r="I323" s="36" t="str">
        <f t="shared" si="737"/>
        <v>Módosított előirányzat</v>
      </c>
      <c r="J323" s="36" t="str">
        <f t="shared" si="737"/>
        <v>3 Módosítás</v>
      </c>
      <c r="K323" s="36" t="str">
        <f t="shared" si="737"/>
        <v>Módosított előirányzat</v>
      </c>
      <c r="L323" s="36" t="str">
        <f t="shared" si="737"/>
        <v>4 Módosítás</v>
      </c>
      <c r="M323" s="36" t="str">
        <f t="shared" si="737"/>
        <v>4. Módosított előirányzat</v>
      </c>
      <c r="N323" s="36" t="str">
        <f t="shared" si="737"/>
        <v>5 Módosítás</v>
      </c>
      <c r="O323" s="36" t="str">
        <f t="shared" si="737"/>
        <v>Módosított előirányzat 5.</v>
      </c>
      <c r="P323" s="36" t="str">
        <f t="shared" si="737"/>
        <v>6 Módosítás</v>
      </c>
      <c r="Q323" s="36" t="str">
        <f t="shared" si="737"/>
        <v>Módosított előirányzat</v>
      </c>
      <c r="R323" s="51"/>
      <c r="S323" s="57" t="s">
        <v>1</v>
      </c>
      <c r="T323" s="102"/>
      <c r="U323" s="36" t="str">
        <f t="shared" ref="U323:AG323" si="738">+U$6</f>
        <v>Eredeti előirányzat
2024. év</v>
      </c>
      <c r="V323" s="36" t="str">
        <f t="shared" si="738"/>
        <v>1 Módosítás</v>
      </c>
      <c r="W323" s="36" t="str">
        <f t="shared" si="738"/>
        <v>Módosított előirányzat 1
2024. év</v>
      </c>
      <c r="X323" s="36" t="str">
        <f t="shared" si="738"/>
        <v>2 Módosítás</v>
      </c>
      <c r="Y323" s="36" t="str">
        <f t="shared" si="738"/>
        <v>Módosított előirányzat</v>
      </c>
      <c r="Z323" s="36" t="str">
        <f t="shared" si="738"/>
        <v>3 Módosítás</v>
      </c>
      <c r="AA323" s="36" t="str">
        <f t="shared" si="738"/>
        <v>Módosított előirányzat</v>
      </c>
      <c r="AB323" s="36" t="str">
        <f t="shared" si="738"/>
        <v>4 Módosítás</v>
      </c>
      <c r="AC323" s="36" t="str">
        <f t="shared" si="738"/>
        <v>4. Módosított előirányzat</v>
      </c>
      <c r="AD323" s="36" t="str">
        <f t="shared" si="738"/>
        <v>5 Módosítás</v>
      </c>
      <c r="AE323" s="36" t="str">
        <f t="shared" si="738"/>
        <v>Módosított előirányzat 5</v>
      </c>
      <c r="AF323" s="36" t="str">
        <f t="shared" si="738"/>
        <v>6 Módosítás</v>
      </c>
      <c r="AG323" s="36" t="str">
        <f t="shared" si="738"/>
        <v>Módosított előirányzat</v>
      </c>
      <c r="AI323" s="319"/>
    </row>
    <row r="324" spans="1:61" ht="19.5" hidden="1" customHeight="1" outlineLevel="1" x14ac:dyDescent="0.2">
      <c r="B324" s="140"/>
      <c r="C324" s="141" t="s">
        <v>2</v>
      </c>
      <c r="D324" s="142"/>
      <c r="E324" s="143">
        <f t="shared" ref="E324:I324" si="739">+E325+E326+E327+E328</f>
        <v>0</v>
      </c>
      <c r="F324" s="143">
        <f t="shared" si="739"/>
        <v>0</v>
      </c>
      <c r="G324" s="143">
        <f t="shared" si="739"/>
        <v>0</v>
      </c>
      <c r="H324" s="143">
        <f t="shared" si="739"/>
        <v>0</v>
      </c>
      <c r="I324" s="143">
        <f t="shared" si="739"/>
        <v>0</v>
      </c>
      <c r="J324" s="143">
        <f t="shared" ref="J324:K324" si="740">+J325+J326+J327+J328</f>
        <v>0</v>
      </c>
      <c r="K324" s="143">
        <f t="shared" si="740"/>
        <v>0</v>
      </c>
      <c r="L324" s="143">
        <f t="shared" ref="L324:M324" si="741">+L325+L326+L327+L328</f>
        <v>0</v>
      </c>
      <c r="M324" s="143">
        <f t="shared" si="741"/>
        <v>0</v>
      </c>
      <c r="N324" s="143">
        <f t="shared" ref="N324:O324" si="742">+N325+N326+N327+N328</f>
        <v>0</v>
      </c>
      <c r="O324" s="143">
        <f t="shared" si="742"/>
        <v>0</v>
      </c>
      <c r="P324" s="143">
        <f t="shared" ref="P324:Q324" si="743">+P325+P326+P327+P328</f>
        <v>0</v>
      </c>
      <c r="Q324" s="143">
        <f t="shared" si="743"/>
        <v>0</v>
      </c>
      <c r="R324" s="46"/>
      <c r="S324" s="144" t="s">
        <v>3</v>
      </c>
      <c r="T324" s="145"/>
      <c r="U324" s="76">
        <f t="shared" ref="U324:Y324" si="744">SUM(U325:U329)</f>
        <v>0</v>
      </c>
      <c r="V324" s="76">
        <f t="shared" si="744"/>
        <v>0</v>
      </c>
      <c r="W324" s="76">
        <f t="shared" si="744"/>
        <v>0</v>
      </c>
      <c r="X324" s="76">
        <f t="shared" si="744"/>
        <v>0</v>
      </c>
      <c r="Y324" s="76">
        <f t="shared" si="744"/>
        <v>0</v>
      </c>
      <c r="Z324" s="76">
        <f t="shared" ref="Z324:AA324" si="745">SUM(Z325:Z329)</f>
        <v>0</v>
      </c>
      <c r="AA324" s="76">
        <f t="shared" si="745"/>
        <v>0</v>
      </c>
      <c r="AB324" s="76">
        <f t="shared" ref="AB324:AC324" si="746">SUM(AB325:AB329)</f>
        <v>0</v>
      </c>
      <c r="AC324" s="76">
        <f t="shared" si="746"/>
        <v>0</v>
      </c>
      <c r="AD324" s="76">
        <f t="shared" ref="AD324:AE324" si="747">SUM(AD325:AD329)</f>
        <v>0</v>
      </c>
      <c r="AE324" s="76">
        <f t="shared" si="747"/>
        <v>0</v>
      </c>
      <c r="AF324" s="76">
        <f t="shared" ref="AF324:AG324" si="748">SUM(AF325:AF329)</f>
        <v>0</v>
      </c>
      <c r="AG324" s="76">
        <f t="shared" si="748"/>
        <v>0</v>
      </c>
      <c r="AI324" s="319"/>
    </row>
    <row r="325" spans="1:61" ht="19.5" hidden="1" customHeight="1" outlineLevel="1" x14ac:dyDescent="0.2">
      <c r="B325" s="146"/>
      <c r="C325" s="147" t="s">
        <v>4</v>
      </c>
      <c r="D325" s="147"/>
      <c r="E325" s="148"/>
      <c r="F325" s="148"/>
      <c r="G325" s="148"/>
      <c r="H325" s="148"/>
      <c r="I325" s="148"/>
      <c r="J325" s="148"/>
      <c r="K325" s="148"/>
      <c r="L325" s="148"/>
      <c r="M325" s="148"/>
      <c r="N325" s="148"/>
      <c r="O325" s="148"/>
      <c r="P325" s="148"/>
      <c r="Q325" s="148"/>
      <c r="R325" s="48"/>
      <c r="S325" s="149"/>
      <c r="T325" s="150" t="s">
        <v>6</v>
      </c>
      <c r="U325" s="151">
        <v>0</v>
      </c>
      <c r="V325" s="151">
        <v>0</v>
      </c>
      <c r="W325" s="151">
        <v>0</v>
      </c>
      <c r="X325" s="151">
        <v>0</v>
      </c>
      <c r="Y325" s="151">
        <v>0</v>
      </c>
      <c r="Z325" s="151">
        <v>0</v>
      </c>
      <c r="AA325" s="151">
        <v>0</v>
      </c>
      <c r="AB325" s="151">
        <v>0</v>
      </c>
      <c r="AC325" s="151">
        <v>0</v>
      </c>
      <c r="AD325" s="151">
        <v>0</v>
      </c>
      <c r="AE325" s="151">
        <v>0</v>
      </c>
      <c r="AF325" s="151">
        <v>0</v>
      </c>
      <c r="AG325" s="151">
        <v>0</v>
      </c>
      <c r="AI325" s="319"/>
    </row>
    <row r="326" spans="1:61" ht="23.25" hidden="1" customHeight="1" outlineLevel="1" x14ac:dyDescent="0.2">
      <c r="A326" s="249"/>
      <c r="B326" s="104"/>
      <c r="C326" s="17" t="s">
        <v>5</v>
      </c>
      <c r="D326" s="18"/>
      <c r="E326" s="5">
        <v>0</v>
      </c>
      <c r="F326" s="5">
        <v>0</v>
      </c>
      <c r="G326" s="5">
        <v>0</v>
      </c>
      <c r="H326" s="5">
        <v>0</v>
      </c>
      <c r="I326" s="5">
        <v>0</v>
      </c>
      <c r="J326" s="5">
        <v>0</v>
      </c>
      <c r="K326" s="5">
        <v>0</v>
      </c>
      <c r="L326" s="5">
        <v>0</v>
      </c>
      <c r="M326" s="5">
        <v>0</v>
      </c>
      <c r="N326" s="5">
        <v>0</v>
      </c>
      <c r="O326" s="5">
        <v>0</v>
      </c>
      <c r="P326" s="5">
        <v>0</v>
      </c>
      <c r="Q326" s="5">
        <v>0</v>
      </c>
      <c r="R326" s="48"/>
      <c r="S326" s="55"/>
      <c r="T326" s="19" t="s">
        <v>8</v>
      </c>
      <c r="U326" s="82">
        <v>0</v>
      </c>
      <c r="V326" s="82">
        <v>0</v>
      </c>
      <c r="W326" s="82">
        <v>0</v>
      </c>
      <c r="X326" s="82">
        <v>0</v>
      </c>
      <c r="Y326" s="82">
        <v>0</v>
      </c>
      <c r="Z326" s="82">
        <v>0</v>
      </c>
      <c r="AA326" s="82">
        <v>0</v>
      </c>
      <c r="AB326" s="82">
        <v>0</v>
      </c>
      <c r="AC326" s="82">
        <v>0</v>
      </c>
      <c r="AD326" s="82">
        <v>0</v>
      </c>
      <c r="AE326" s="82">
        <v>0</v>
      </c>
      <c r="AF326" s="82">
        <v>0</v>
      </c>
      <c r="AG326" s="82">
        <v>0</v>
      </c>
      <c r="AI326" s="319"/>
    </row>
    <row r="327" spans="1:61" ht="19.5" hidden="1" customHeight="1" outlineLevel="1" x14ac:dyDescent="0.2">
      <c r="A327" s="249"/>
      <c r="B327" s="104"/>
      <c r="C327" s="17" t="s">
        <v>7</v>
      </c>
      <c r="D327" s="18"/>
      <c r="E327" s="5"/>
      <c r="F327" s="5">
        <v>0</v>
      </c>
      <c r="G327" s="5">
        <v>0</v>
      </c>
      <c r="H327" s="5">
        <v>0</v>
      </c>
      <c r="I327" s="5">
        <v>0</v>
      </c>
      <c r="J327" s="5">
        <v>0</v>
      </c>
      <c r="K327" s="5">
        <v>0</v>
      </c>
      <c r="L327" s="5">
        <v>0</v>
      </c>
      <c r="M327" s="5">
        <v>0</v>
      </c>
      <c r="N327" s="5">
        <v>0</v>
      </c>
      <c r="O327" s="5">
        <v>0</v>
      </c>
      <c r="P327" s="5">
        <v>0</v>
      </c>
      <c r="Q327" s="5">
        <v>0</v>
      </c>
      <c r="R327" s="48"/>
      <c r="S327" s="55"/>
      <c r="T327" s="20" t="s">
        <v>9</v>
      </c>
      <c r="U327" s="82">
        <v>0</v>
      </c>
      <c r="V327" s="82">
        <v>0</v>
      </c>
      <c r="W327" s="82">
        <v>0</v>
      </c>
      <c r="X327" s="82">
        <v>0</v>
      </c>
      <c r="Y327" s="82">
        <v>0</v>
      </c>
      <c r="Z327" s="82">
        <v>0</v>
      </c>
      <c r="AA327" s="82">
        <v>0</v>
      </c>
      <c r="AB327" s="82">
        <v>0</v>
      </c>
      <c r="AC327" s="82">
        <v>0</v>
      </c>
      <c r="AD327" s="82">
        <v>0</v>
      </c>
      <c r="AE327" s="82">
        <v>0</v>
      </c>
      <c r="AF327" s="82">
        <v>0</v>
      </c>
      <c r="AG327" s="82">
        <v>0</v>
      </c>
      <c r="AI327" s="319"/>
    </row>
    <row r="328" spans="1:61" ht="19.5" hidden="1" customHeight="1" outlineLevel="1" x14ac:dyDescent="0.2">
      <c r="A328" s="249"/>
      <c r="B328" s="104"/>
      <c r="C328" s="17" t="s">
        <v>21</v>
      </c>
      <c r="D328" s="18"/>
      <c r="E328" s="5"/>
      <c r="F328" s="5">
        <v>0</v>
      </c>
      <c r="G328" s="5">
        <v>0</v>
      </c>
      <c r="H328" s="5">
        <v>0</v>
      </c>
      <c r="I328" s="5">
        <v>0</v>
      </c>
      <c r="J328" s="5">
        <v>0</v>
      </c>
      <c r="K328" s="5">
        <v>0</v>
      </c>
      <c r="L328" s="5">
        <v>0</v>
      </c>
      <c r="M328" s="5">
        <v>0</v>
      </c>
      <c r="N328" s="5">
        <v>0</v>
      </c>
      <c r="O328" s="5">
        <v>0</v>
      </c>
      <c r="P328" s="5">
        <v>0</v>
      </c>
      <c r="Q328" s="5">
        <v>0</v>
      </c>
      <c r="R328" s="48"/>
      <c r="S328" s="55"/>
      <c r="T328" s="20" t="s">
        <v>11</v>
      </c>
      <c r="U328" s="82"/>
      <c r="V328" s="82">
        <v>0</v>
      </c>
      <c r="W328" s="82">
        <v>0</v>
      </c>
      <c r="X328" s="82">
        <v>0</v>
      </c>
      <c r="Y328" s="82">
        <v>0</v>
      </c>
      <c r="Z328" s="82">
        <v>0</v>
      </c>
      <c r="AA328" s="82">
        <v>0</v>
      </c>
      <c r="AB328" s="82">
        <v>0</v>
      </c>
      <c r="AC328" s="82">
        <v>0</v>
      </c>
      <c r="AD328" s="82">
        <v>0</v>
      </c>
      <c r="AE328" s="82">
        <v>0</v>
      </c>
      <c r="AF328" s="82">
        <v>0</v>
      </c>
      <c r="AG328" s="82">
        <v>0</v>
      </c>
      <c r="AI328" s="319"/>
    </row>
    <row r="329" spans="1:61" ht="19.5" hidden="1" customHeight="1" outlineLevel="1" x14ac:dyDescent="0.2">
      <c r="A329" s="249"/>
      <c r="B329" s="105"/>
      <c r="C329" s="21"/>
      <c r="D329" s="21"/>
      <c r="E329" s="106"/>
      <c r="F329" s="106">
        <v>0</v>
      </c>
      <c r="G329" s="106">
        <v>0</v>
      </c>
      <c r="H329" s="106">
        <v>0</v>
      </c>
      <c r="I329" s="106">
        <v>0</v>
      </c>
      <c r="J329" s="106">
        <v>0</v>
      </c>
      <c r="K329" s="106">
        <v>0</v>
      </c>
      <c r="L329" s="106">
        <v>0</v>
      </c>
      <c r="M329" s="106">
        <v>0</v>
      </c>
      <c r="N329" s="106">
        <v>0</v>
      </c>
      <c r="O329" s="106">
        <v>0</v>
      </c>
      <c r="P329" s="106">
        <v>0</v>
      </c>
      <c r="Q329" s="106">
        <v>0</v>
      </c>
      <c r="R329" s="52"/>
      <c r="S329" s="56"/>
      <c r="T329" s="23" t="s">
        <v>12</v>
      </c>
      <c r="U329" s="83"/>
      <c r="V329" s="83">
        <v>0</v>
      </c>
      <c r="W329" s="83">
        <v>0</v>
      </c>
      <c r="X329" s="83">
        <v>0</v>
      </c>
      <c r="Y329" s="83">
        <v>0</v>
      </c>
      <c r="Z329" s="83">
        <v>0</v>
      </c>
      <c r="AA329" s="83">
        <v>0</v>
      </c>
      <c r="AB329" s="83">
        <v>0</v>
      </c>
      <c r="AC329" s="83">
        <v>0</v>
      </c>
      <c r="AD329" s="83">
        <v>0</v>
      </c>
      <c r="AE329" s="83">
        <v>0</v>
      </c>
      <c r="AF329" s="83">
        <v>0</v>
      </c>
      <c r="AG329" s="83">
        <v>0</v>
      </c>
      <c r="AI329" s="319"/>
    </row>
    <row r="330" spans="1:61" ht="19.5" hidden="1" customHeight="1" outlineLevel="1" x14ac:dyDescent="0.2">
      <c r="A330" s="249"/>
      <c r="B330" s="105"/>
      <c r="C330" s="21"/>
      <c r="D330" s="21"/>
      <c r="E330" s="106"/>
      <c r="F330" s="106">
        <v>0</v>
      </c>
      <c r="G330" s="106">
        <v>0</v>
      </c>
      <c r="H330" s="106">
        <v>0</v>
      </c>
      <c r="I330" s="106">
        <v>0</v>
      </c>
      <c r="J330" s="106">
        <v>0</v>
      </c>
      <c r="K330" s="106">
        <v>0</v>
      </c>
      <c r="L330" s="106">
        <v>0</v>
      </c>
      <c r="M330" s="106">
        <v>0</v>
      </c>
      <c r="N330" s="106">
        <v>0</v>
      </c>
      <c r="O330" s="106">
        <v>0</v>
      </c>
      <c r="P330" s="106">
        <v>0</v>
      </c>
      <c r="Q330" s="106">
        <v>0</v>
      </c>
      <c r="R330" s="29"/>
      <c r="S330" s="144" t="s">
        <v>13</v>
      </c>
      <c r="T330" s="145"/>
      <c r="U330" s="62">
        <f t="shared" ref="U330:Y330" si="749">SUM(U331:U333)</f>
        <v>0</v>
      </c>
      <c r="V330" s="62">
        <f t="shared" si="749"/>
        <v>0</v>
      </c>
      <c r="W330" s="62">
        <f t="shared" si="749"/>
        <v>0</v>
      </c>
      <c r="X330" s="62">
        <f t="shared" si="749"/>
        <v>0</v>
      </c>
      <c r="Y330" s="62">
        <f t="shared" si="749"/>
        <v>0</v>
      </c>
      <c r="Z330" s="62">
        <f t="shared" ref="Z330:AA330" si="750">SUM(Z331:Z333)</f>
        <v>0</v>
      </c>
      <c r="AA330" s="62">
        <f t="shared" si="750"/>
        <v>0</v>
      </c>
      <c r="AB330" s="62">
        <f t="shared" ref="AB330:AC330" si="751">SUM(AB331:AB333)</f>
        <v>0</v>
      </c>
      <c r="AC330" s="62">
        <f t="shared" si="751"/>
        <v>0</v>
      </c>
      <c r="AD330" s="62">
        <f t="shared" ref="AD330:AE330" si="752">SUM(AD331:AD333)</f>
        <v>0</v>
      </c>
      <c r="AE330" s="62">
        <f t="shared" si="752"/>
        <v>0</v>
      </c>
      <c r="AF330" s="62">
        <f t="shared" ref="AF330:AG330" si="753">SUM(AF331:AF333)</f>
        <v>0</v>
      </c>
      <c r="AG330" s="62">
        <f t="shared" si="753"/>
        <v>0</v>
      </c>
      <c r="AI330" s="319"/>
    </row>
    <row r="331" spans="1:61" ht="19.5" hidden="1" customHeight="1" outlineLevel="1" x14ac:dyDescent="0.2">
      <c r="A331" s="249"/>
      <c r="B331" s="140"/>
      <c r="C331" s="141" t="s">
        <v>10</v>
      </c>
      <c r="D331" s="8"/>
      <c r="E331" s="9">
        <f>149-149</f>
        <v>0</v>
      </c>
      <c r="F331" s="9">
        <v>0</v>
      </c>
      <c r="G331" s="9">
        <v>0</v>
      </c>
      <c r="H331" s="9">
        <v>0</v>
      </c>
      <c r="I331" s="9">
        <v>0</v>
      </c>
      <c r="J331" s="9">
        <v>0</v>
      </c>
      <c r="K331" s="9">
        <v>0</v>
      </c>
      <c r="L331" s="9">
        <v>0</v>
      </c>
      <c r="M331" s="9">
        <v>0</v>
      </c>
      <c r="N331" s="9">
        <v>0</v>
      </c>
      <c r="O331" s="9">
        <v>0</v>
      </c>
      <c r="P331" s="9">
        <v>0</v>
      </c>
      <c r="Q331" s="9">
        <v>0</v>
      </c>
      <c r="R331" s="46"/>
      <c r="S331" s="149"/>
      <c r="T331" s="150" t="s">
        <v>15</v>
      </c>
      <c r="U331" s="151"/>
      <c r="V331" s="151"/>
      <c r="W331" s="151">
        <v>0</v>
      </c>
      <c r="X331" s="151">
        <v>0</v>
      </c>
      <c r="Y331" s="151">
        <v>0</v>
      </c>
      <c r="Z331" s="151">
        <v>0</v>
      </c>
      <c r="AA331" s="151">
        <v>0</v>
      </c>
      <c r="AB331" s="151">
        <v>0</v>
      </c>
      <c r="AC331" s="151">
        <v>0</v>
      </c>
      <c r="AD331" s="151">
        <v>0</v>
      </c>
      <c r="AE331" s="151">
        <v>0</v>
      </c>
      <c r="AF331" s="151">
        <v>0</v>
      </c>
      <c r="AG331" s="151">
        <v>0</v>
      </c>
      <c r="AI331" s="319"/>
    </row>
    <row r="332" spans="1:61" ht="19.5" hidden="1" customHeight="1" outlineLevel="1" x14ac:dyDescent="0.2">
      <c r="A332" s="249"/>
      <c r="B332" s="140"/>
      <c r="C332" s="141" t="s">
        <v>23</v>
      </c>
      <c r="D332" s="8"/>
      <c r="E332" s="11">
        <v>0</v>
      </c>
      <c r="F332" s="11">
        <v>0</v>
      </c>
      <c r="G332" s="11">
        <v>0</v>
      </c>
      <c r="H332" s="11">
        <v>0</v>
      </c>
      <c r="I332" s="11">
        <v>0</v>
      </c>
      <c r="J332" s="11">
        <v>0</v>
      </c>
      <c r="K332" s="11">
        <v>0</v>
      </c>
      <c r="L332" s="11">
        <v>0</v>
      </c>
      <c r="M332" s="11">
        <v>0</v>
      </c>
      <c r="N332" s="11">
        <v>0</v>
      </c>
      <c r="O332" s="11">
        <v>0</v>
      </c>
      <c r="P332" s="11">
        <v>0</v>
      </c>
      <c r="Q332" s="11">
        <v>0</v>
      </c>
      <c r="R332" s="47"/>
      <c r="S332" s="55"/>
      <c r="T332" s="20" t="s">
        <v>16</v>
      </c>
      <c r="U332" s="82"/>
      <c r="V332" s="82"/>
      <c r="W332" s="82">
        <v>0</v>
      </c>
      <c r="X332" s="82">
        <v>0</v>
      </c>
      <c r="Y332" s="82">
        <v>0</v>
      </c>
      <c r="Z332" s="82">
        <v>0</v>
      </c>
      <c r="AA332" s="82">
        <v>0</v>
      </c>
      <c r="AB332" s="82">
        <v>0</v>
      </c>
      <c r="AC332" s="82">
        <v>0</v>
      </c>
      <c r="AD332" s="82">
        <v>0</v>
      </c>
      <c r="AE332" s="82">
        <v>0</v>
      </c>
      <c r="AF332" s="82">
        <v>0</v>
      </c>
      <c r="AG332" s="82">
        <v>0</v>
      </c>
      <c r="AI332" s="319"/>
    </row>
    <row r="333" spans="1:61" ht="19.5" hidden="1" customHeight="1" outlineLevel="1" x14ac:dyDescent="0.2">
      <c r="A333" s="249"/>
      <c r="B333" s="140"/>
      <c r="C333" s="141" t="s">
        <v>22</v>
      </c>
      <c r="D333" s="8"/>
      <c r="E333" s="60"/>
      <c r="F333" s="60">
        <v>0</v>
      </c>
      <c r="G333" s="60">
        <v>0</v>
      </c>
      <c r="H333" s="60">
        <v>0</v>
      </c>
      <c r="I333" s="60">
        <v>0</v>
      </c>
      <c r="J333" s="60">
        <v>0</v>
      </c>
      <c r="K333" s="60">
        <v>0</v>
      </c>
      <c r="L333" s="60">
        <v>0</v>
      </c>
      <c r="M333" s="60">
        <v>0</v>
      </c>
      <c r="N333" s="60">
        <v>0</v>
      </c>
      <c r="O333" s="60">
        <v>0</v>
      </c>
      <c r="P333" s="60">
        <v>0</v>
      </c>
      <c r="Q333" s="60">
        <v>0</v>
      </c>
      <c r="S333" s="107"/>
      <c r="T333" s="108" t="s">
        <v>17</v>
      </c>
      <c r="U333" s="84"/>
      <c r="V333" s="84"/>
      <c r="W333" s="84">
        <v>0</v>
      </c>
      <c r="X333" s="84">
        <v>0</v>
      </c>
      <c r="Y333" s="84">
        <v>0</v>
      </c>
      <c r="Z333" s="84">
        <v>0</v>
      </c>
      <c r="AA333" s="84">
        <v>0</v>
      </c>
      <c r="AB333" s="84">
        <v>0</v>
      </c>
      <c r="AC333" s="84">
        <v>0</v>
      </c>
      <c r="AD333" s="84">
        <v>0</v>
      </c>
      <c r="AE333" s="84">
        <v>0</v>
      </c>
      <c r="AF333" s="84">
        <v>0</v>
      </c>
      <c r="AG333" s="84">
        <v>0</v>
      </c>
      <c r="AI333" s="319"/>
    </row>
    <row r="334" spans="1:61" ht="19.5" hidden="1" customHeight="1" outlineLevel="1" x14ac:dyDescent="0.2">
      <c r="A334" s="249"/>
      <c r="B334" s="140"/>
      <c r="C334" s="141" t="s">
        <v>46</v>
      </c>
      <c r="D334" s="8"/>
      <c r="E334" s="11"/>
      <c r="F334" s="11"/>
      <c r="G334" s="11">
        <v>0</v>
      </c>
      <c r="H334" s="11">
        <v>0</v>
      </c>
      <c r="I334" s="11">
        <v>0</v>
      </c>
      <c r="J334" s="11">
        <v>0</v>
      </c>
      <c r="K334" s="11">
        <v>0</v>
      </c>
      <c r="L334" s="11">
        <v>0</v>
      </c>
      <c r="M334" s="11">
        <v>0</v>
      </c>
      <c r="N334" s="11">
        <v>0</v>
      </c>
      <c r="O334" s="11">
        <v>0</v>
      </c>
      <c r="P334" s="11">
        <v>0</v>
      </c>
      <c r="Q334" s="11">
        <v>0</v>
      </c>
      <c r="R334" s="47"/>
      <c r="S334" s="153" t="s">
        <v>43</v>
      </c>
      <c r="T334" s="10"/>
      <c r="U334" s="62"/>
      <c r="V334" s="62"/>
      <c r="W334" s="62">
        <v>0</v>
      </c>
      <c r="X334" s="62">
        <v>0</v>
      </c>
      <c r="Y334" s="62">
        <v>0</v>
      </c>
      <c r="Z334" s="62">
        <v>0</v>
      </c>
      <c r="AA334" s="62">
        <v>0</v>
      </c>
      <c r="AB334" s="62">
        <v>0</v>
      </c>
      <c r="AC334" s="62">
        <v>0</v>
      </c>
      <c r="AD334" s="62">
        <v>0</v>
      </c>
      <c r="AE334" s="62">
        <v>0</v>
      </c>
      <c r="AF334" s="62">
        <v>0</v>
      </c>
      <c r="AG334" s="62">
        <v>0</v>
      </c>
      <c r="AI334" s="319"/>
    </row>
    <row r="335" spans="1:61" ht="19.5" hidden="1" customHeight="1" outlineLevel="1" x14ac:dyDescent="0.2">
      <c r="B335" s="140"/>
      <c r="C335" s="141" t="s">
        <v>52</v>
      </c>
      <c r="D335" s="8"/>
      <c r="E335" s="60"/>
      <c r="F335" s="60">
        <v>0</v>
      </c>
      <c r="G335" s="60">
        <v>0</v>
      </c>
      <c r="H335" s="60">
        <v>0</v>
      </c>
      <c r="I335" s="60">
        <v>0</v>
      </c>
      <c r="J335" s="60">
        <v>0</v>
      </c>
      <c r="K335" s="60">
        <v>0</v>
      </c>
      <c r="L335" s="60">
        <v>0</v>
      </c>
      <c r="M335" s="60">
        <v>0</v>
      </c>
      <c r="N335" s="60">
        <v>0</v>
      </c>
      <c r="O335" s="60">
        <v>0</v>
      </c>
      <c r="P335" s="60">
        <v>0</v>
      </c>
      <c r="Q335" s="60">
        <v>0</v>
      </c>
      <c r="R335" s="29"/>
      <c r="S335" s="57" t="s">
        <v>38</v>
      </c>
      <c r="T335" s="28"/>
      <c r="U335" s="62"/>
      <c r="V335" s="62"/>
      <c r="W335" s="62">
        <v>0</v>
      </c>
      <c r="X335" s="62">
        <v>0</v>
      </c>
      <c r="Y335" s="62">
        <v>0</v>
      </c>
      <c r="Z335" s="62">
        <v>0</v>
      </c>
      <c r="AA335" s="62">
        <v>0</v>
      </c>
      <c r="AB335" s="62">
        <v>0</v>
      </c>
      <c r="AC335" s="62">
        <v>0</v>
      </c>
      <c r="AD335" s="62">
        <v>0</v>
      </c>
      <c r="AE335" s="62">
        <v>0</v>
      </c>
      <c r="AF335" s="62">
        <v>0</v>
      </c>
      <c r="AG335" s="62">
        <v>0</v>
      </c>
      <c r="AI335" s="319"/>
    </row>
    <row r="336" spans="1:61" ht="19.5" hidden="1" customHeight="1" outlineLevel="1" x14ac:dyDescent="0.2">
      <c r="B336" s="109"/>
      <c r="C336" s="37" t="s">
        <v>149</v>
      </c>
      <c r="D336" s="37"/>
      <c r="E336" s="61"/>
      <c r="F336" s="61"/>
      <c r="G336" s="61">
        <v>0</v>
      </c>
      <c r="H336" s="61">
        <v>0</v>
      </c>
      <c r="I336" s="61">
        <v>0</v>
      </c>
      <c r="J336" s="61">
        <v>0</v>
      </c>
      <c r="K336" s="61">
        <v>0</v>
      </c>
      <c r="L336" s="61">
        <v>0</v>
      </c>
      <c r="M336" s="61">
        <v>0</v>
      </c>
      <c r="N336" s="61">
        <v>0</v>
      </c>
      <c r="O336" s="61">
        <v>0</v>
      </c>
      <c r="P336" s="61">
        <v>0</v>
      </c>
      <c r="Q336" s="61">
        <v>0</v>
      </c>
      <c r="R336" s="29"/>
      <c r="S336" s="154" t="s">
        <v>149</v>
      </c>
      <c r="T336" s="138"/>
      <c r="U336" s="93"/>
      <c r="V336" s="93"/>
      <c r="W336" s="93">
        <v>0</v>
      </c>
      <c r="X336" s="93">
        <v>0</v>
      </c>
      <c r="Y336" s="93">
        <v>0</v>
      </c>
      <c r="Z336" s="93">
        <v>0</v>
      </c>
      <c r="AA336" s="93">
        <v>0</v>
      </c>
      <c r="AB336" s="93">
        <v>0</v>
      </c>
      <c r="AC336" s="93">
        <v>0</v>
      </c>
      <c r="AD336" s="93">
        <v>0</v>
      </c>
      <c r="AE336" s="93">
        <v>0</v>
      </c>
      <c r="AF336" s="93">
        <v>0</v>
      </c>
      <c r="AG336" s="93">
        <v>0</v>
      </c>
      <c r="AI336" s="319"/>
    </row>
    <row r="337" spans="1:61" s="3" customFormat="1" ht="19.5" hidden="1" customHeight="1" outlineLevel="1" x14ac:dyDescent="0.2">
      <c r="B337" s="155" t="s">
        <v>14</v>
      </c>
      <c r="C337" s="141"/>
      <c r="D337" s="8"/>
      <c r="E337" s="11">
        <f t="shared" ref="E337" si="754">SUM(E331:E336)+E324</f>
        <v>0</v>
      </c>
      <c r="F337" s="11">
        <f t="shared" ref="F337" si="755">SUM(F331:F336)+F324</f>
        <v>0</v>
      </c>
      <c r="G337" s="11">
        <f t="shared" ref="G337:I337" si="756">SUM(G331:G336)+G324</f>
        <v>0</v>
      </c>
      <c r="H337" s="11">
        <f t="shared" si="756"/>
        <v>0</v>
      </c>
      <c r="I337" s="11">
        <f t="shared" si="756"/>
        <v>0</v>
      </c>
      <c r="J337" s="11">
        <f t="shared" ref="J337:K337" si="757">SUM(J331:J336)+J324</f>
        <v>0</v>
      </c>
      <c r="K337" s="11">
        <f t="shared" si="757"/>
        <v>0</v>
      </c>
      <c r="L337" s="11">
        <f t="shared" ref="L337:M337" si="758">SUM(L331:L336)+L324</f>
        <v>0</v>
      </c>
      <c r="M337" s="11">
        <f t="shared" si="758"/>
        <v>0</v>
      </c>
      <c r="N337" s="11">
        <f t="shared" ref="N337:O337" si="759">SUM(N331:N336)+N324</f>
        <v>0</v>
      </c>
      <c r="O337" s="11">
        <f t="shared" si="759"/>
        <v>0</v>
      </c>
      <c r="P337" s="11">
        <f t="shared" ref="P337:Q337" si="760">SUM(P331:P336)+P324</f>
        <v>0</v>
      </c>
      <c r="Q337" s="11">
        <f t="shared" si="760"/>
        <v>0</v>
      </c>
      <c r="R337" s="69"/>
      <c r="S337" s="156" t="s">
        <v>18</v>
      </c>
      <c r="T337" s="157"/>
      <c r="U337" s="62">
        <f t="shared" ref="U337:V337" si="761">+U335+U330+U324+U334+U336</f>
        <v>0</v>
      </c>
      <c r="V337" s="62">
        <f t="shared" si="761"/>
        <v>0</v>
      </c>
      <c r="W337" s="62">
        <f>+W335+W330+W324+W334+W336</f>
        <v>0</v>
      </c>
      <c r="X337" s="62">
        <f t="shared" ref="X337:Y337" si="762">+X335+X330+X324+X334+X336</f>
        <v>0</v>
      </c>
      <c r="Y337" s="62">
        <f t="shared" si="762"/>
        <v>0</v>
      </c>
      <c r="Z337" s="62">
        <f t="shared" ref="Z337:AA337" si="763">+Z335+Z330+Z324+Z334+Z336</f>
        <v>0</v>
      </c>
      <c r="AA337" s="62">
        <f t="shared" si="763"/>
        <v>0</v>
      </c>
      <c r="AB337" s="62">
        <f t="shared" ref="AB337:AC337" si="764">+AB335+AB330+AB324+AB334+AB336</f>
        <v>0</v>
      </c>
      <c r="AC337" s="62">
        <f t="shared" si="764"/>
        <v>0</v>
      </c>
      <c r="AD337" s="62">
        <f t="shared" ref="AD337:AE337" si="765">+AD335+AD330+AD324+AD334+AD336</f>
        <v>0</v>
      </c>
      <c r="AE337" s="62">
        <f t="shared" si="765"/>
        <v>0</v>
      </c>
      <c r="AF337" s="62">
        <f t="shared" ref="AF337:AG337" si="766">+AF335+AF330+AF324+AF334+AF336</f>
        <v>0</v>
      </c>
      <c r="AG337" s="62">
        <f t="shared" si="766"/>
        <v>0</v>
      </c>
      <c r="AH337" s="14"/>
      <c r="AI337" s="321"/>
      <c r="AJ337" s="14"/>
      <c r="AK337" s="14"/>
      <c r="AL337" s="14"/>
      <c r="AM337" s="14"/>
      <c r="AN337" s="14"/>
      <c r="AO337" s="14"/>
      <c r="AP337" s="14"/>
      <c r="AQ337" s="14"/>
      <c r="AR337" s="14"/>
      <c r="AS337" s="14"/>
      <c r="AT337" s="14"/>
      <c r="AU337" s="14"/>
      <c r="AV337" s="14"/>
      <c r="AW337" s="14"/>
      <c r="AX337" s="14"/>
      <c r="AY337" s="14"/>
      <c r="AZ337" s="14"/>
      <c r="BA337" s="14"/>
      <c r="BB337" s="14"/>
      <c r="BC337" s="14"/>
      <c r="BD337" s="14"/>
      <c r="BE337" s="14"/>
      <c r="BF337" s="14"/>
      <c r="BG337" s="14"/>
      <c r="BH337" s="14"/>
      <c r="BI337" s="14"/>
    </row>
    <row r="338" spans="1:61" s="3" customFormat="1" ht="25.5" hidden="1" customHeight="1" outlineLevel="1" x14ac:dyDescent="0.2">
      <c r="B338" s="159" t="s">
        <v>73</v>
      </c>
      <c r="C338" s="128" t="s">
        <v>34</v>
      </c>
      <c r="D338" s="129"/>
      <c r="E338" s="128"/>
      <c r="F338" s="128"/>
      <c r="G338" s="128"/>
      <c r="H338" s="128"/>
      <c r="I338" s="128"/>
      <c r="J338" s="128"/>
      <c r="K338" s="128"/>
      <c r="L338" s="128"/>
      <c r="M338" s="128"/>
      <c r="N338" s="128"/>
      <c r="O338" s="128"/>
      <c r="P338" s="128"/>
      <c r="Q338" s="128"/>
      <c r="R338" s="128"/>
      <c r="S338" s="129"/>
      <c r="T338" s="185"/>
      <c r="U338" s="185"/>
      <c r="V338" s="185"/>
      <c r="W338" s="185"/>
      <c r="X338" s="185"/>
      <c r="Y338" s="185"/>
      <c r="Z338" s="185"/>
      <c r="AA338" s="185"/>
      <c r="AB338" s="185"/>
      <c r="AC338" s="185"/>
      <c r="AD338" s="185"/>
      <c r="AE338" s="185"/>
      <c r="AF338" s="185"/>
      <c r="AG338" s="185"/>
      <c r="AI338" s="321"/>
    </row>
    <row r="339" spans="1:61" ht="40.5" hidden="1" customHeight="1" outlineLevel="1" x14ac:dyDescent="0.2">
      <c r="B339" s="100" t="s">
        <v>0</v>
      </c>
      <c r="C339" s="26"/>
      <c r="D339" s="101"/>
      <c r="E339" s="36" t="str">
        <f t="shared" ref="E339:Q339" si="767">+E$6</f>
        <v>Eredeti előirányzat
2024. év</v>
      </c>
      <c r="F339" s="36" t="str">
        <f t="shared" si="767"/>
        <v>1 Módosítás</v>
      </c>
      <c r="G339" s="36" t="str">
        <f t="shared" si="767"/>
        <v>Módosított előirányzat 1
2024. év</v>
      </c>
      <c r="H339" s="36" t="str">
        <f t="shared" si="767"/>
        <v>2 Módosítás</v>
      </c>
      <c r="I339" s="36" t="str">
        <f t="shared" si="767"/>
        <v>Módosított előirányzat</v>
      </c>
      <c r="J339" s="36" t="str">
        <f t="shared" si="767"/>
        <v>3 Módosítás</v>
      </c>
      <c r="K339" s="36" t="str">
        <f t="shared" si="767"/>
        <v>Módosított előirányzat</v>
      </c>
      <c r="L339" s="36" t="str">
        <f t="shared" si="767"/>
        <v>4 Módosítás</v>
      </c>
      <c r="M339" s="36" t="str">
        <f t="shared" si="767"/>
        <v>4. Módosított előirányzat</v>
      </c>
      <c r="N339" s="36" t="str">
        <f t="shared" si="767"/>
        <v>5 Módosítás</v>
      </c>
      <c r="O339" s="36" t="str">
        <f t="shared" si="767"/>
        <v>Módosított előirányzat 5.</v>
      </c>
      <c r="P339" s="36" t="str">
        <f t="shared" si="767"/>
        <v>6 Módosítás</v>
      </c>
      <c r="Q339" s="36" t="str">
        <f t="shared" si="767"/>
        <v>Módosított előirányzat</v>
      </c>
      <c r="R339" s="51"/>
      <c r="S339" s="57" t="s">
        <v>1</v>
      </c>
      <c r="T339" s="102"/>
      <c r="U339" s="36" t="str">
        <f t="shared" ref="U339:AG339" si="768">+U$6</f>
        <v>Eredeti előirányzat
2024. év</v>
      </c>
      <c r="V339" s="36" t="str">
        <f t="shared" si="768"/>
        <v>1 Módosítás</v>
      </c>
      <c r="W339" s="36" t="str">
        <f t="shared" si="768"/>
        <v>Módosított előirányzat 1
2024. év</v>
      </c>
      <c r="X339" s="36" t="str">
        <f t="shared" si="768"/>
        <v>2 Módosítás</v>
      </c>
      <c r="Y339" s="36" t="str">
        <f t="shared" si="768"/>
        <v>Módosított előirányzat</v>
      </c>
      <c r="Z339" s="36" t="str">
        <f t="shared" si="768"/>
        <v>3 Módosítás</v>
      </c>
      <c r="AA339" s="36" t="str">
        <f t="shared" si="768"/>
        <v>Módosított előirányzat</v>
      </c>
      <c r="AB339" s="36" t="str">
        <f t="shared" si="768"/>
        <v>4 Módosítás</v>
      </c>
      <c r="AC339" s="36" t="str">
        <f t="shared" si="768"/>
        <v>4. Módosított előirányzat</v>
      </c>
      <c r="AD339" s="36" t="str">
        <f t="shared" si="768"/>
        <v>5 Módosítás</v>
      </c>
      <c r="AE339" s="36" t="str">
        <f t="shared" si="768"/>
        <v>Módosított előirányzat 5</v>
      </c>
      <c r="AF339" s="36" t="str">
        <f t="shared" si="768"/>
        <v>6 Módosítás</v>
      </c>
      <c r="AG339" s="36" t="str">
        <f t="shared" si="768"/>
        <v>Módosított előirányzat</v>
      </c>
      <c r="AI339" s="319"/>
    </row>
    <row r="340" spans="1:61" ht="19.5" hidden="1" customHeight="1" outlineLevel="1" x14ac:dyDescent="0.2">
      <c r="B340" s="140"/>
      <c r="C340" s="141" t="s">
        <v>2</v>
      </c>
      <c r="D340" s="142"/>
      <c r="E340" s="143">
        <f t="shared" ref="E340:I340" si="769">+E341+E342+E343+E344</f>
        <v>0</v>
      </c>
      <c r="F340" s="143">
        <f t="shared" si="769"/>
        <v>0</v>
      </c>
      <c r="G340" s="143">
        <f t="shared" si="769"/>
        <v>0</v>
      </c>
      <c r="H340" s="143">
        <f t="shared" si="769"/>
        <v>0</v>
      </c>
      <c r="I340" s="143">
        <f t="shared" si="769"/>
        <v>0</v>
      </c>
      <c r="J340" s="143">
        <f t="shared" ref="J340:K340" si="770">+J341+J342+J343+J344</f>
        <v>0</v>
      </c>
      <c r="K340" s="143">
        <f t="shared" si="770"/>
        <v>0</v>
      </c>
      <c r="L340" s="143">
        <f t="shared" ref="L340:M340" si="771">+L341+L342+L343+L344</f>
        <v>0</v>
      </c>
      <c r="M340" s="143">
        <f t="shared" si="771"/>
        <v>0</v>
      </c>
      <c r="N340" s="143">
        <f t="shared" ref="N340:O340" si="772">+N341+N342+N343+N344</f>
        <v>0</v>
      </c>
      <c r="O340" s="143">
        <f t="shared" si="772"/>
        <v>0</v>
      </c>
      <c r="P340" s="143">
        <f t="shared" ref="P340:Q340" si="773">+P341+P342+P343+P344</f>
        <v>0</v>
      </c>
      <c r="Q340" s="143">
        <f t="shared" si="773"/>
        <v>0</v>
      </c>
      <c r="R340" s="46"/>
      <c r="S340" s="144" t="s">
        <v>3</v>
      </c>
      <c r="T340" s="145"/>
      <c r="U340" s="76">
        <f t="shared" ref="U340:Y340" si="774">SUM(U341:U345)</f>
        <v>0</v>
      </c>
      <c r="V340" s="76">
        <f t="shared" si="774"/>
        <v>0</v>
      </c>
      <c r="W340" s="76">
        <f t="shared" si="774"/>
        <v>0</v>
      </c>
      <c r="X340" s="76">
        <f t="shared" si="774"/>
        <v>0</v>
      </c>
      <c r="Y340" s="76">
        <f t="shared" si="774"/>
        <v>0</v>
      </c>
      <c r="Z340" s="76">
        <f t="shared" ref="Z340:AA340" si="775">SUM(Z341:Z345)</f>
        <v>0</v>
      </c>
      <c r="AA340" s="76">
        <f t="shared" si="775"/>
        <v>0</v>
      </c>
      <c r="AB340" s="76">
        <f t="shared" ref="AB340:AC340" si="776">SUM(AB341:AB345)</f>
        <v>0</v>
      </c>
      <c r="AC340" s="76">
        <f t="shared" si="776"/>
        <v>0</v>
      </c>
      <c r="AD340" s="76">
        <f t="shared" ref="AD340:AE340" si="777">SUM(AD341:AD345)</f>
        <v>0</v>
      </c>
      <c r="AE340" s="76">
        <f t="shared" si="777"/>
        <v>0</v>
      </c>
      <c r="AF340" s="76">
        <f t="shared" ref="AF340:AG340" si="778">SUM(AF341:AF345)</f>
        <v>0</v>
      </c>
      <c r="AG340" s="76">
        <f t="shared" si="778"/>
        <v>0</v>
      </c>
      <c r="AI340" s="319"/>
    </row>
    <row r="341" spans="1:61" ht="19.5" hidden="1" customHeight="1" outlineLevel="1" x14ac:dyDescent="0.2">
      <c r="B341" s="146"/>
      <c r="C341" s="147" t="s">
        <v>4</v>
      </c>
      <c r="D341" s="147"/>
      <c r="E341" s="148"/>
      <c r="F341" s="148"/>
      <c r="G341" s="148"/>
      <c r="H341" s="148"/>
      <c r="I341" s="148"/>
      <c r="J341" s="148"/>
      <c r="K341" s="148"/>
      <c r="L341" s="148"/>
      <c r="M341" s="148"/>
      <c r="N341" s="148"/>
      <c r="O341" s="148"/>
      <c r="P341" s="148"/>
      <c r="Q341" s="148"/>
      <c r="R341" s="48"/>
      <c r="S341" s="149"/>
      <c r="T341" s="150" t="s">
        <v>6</v>
      </c>
      <c r="U341" s="151"/>
      <c r="V341" s="151"/>
      <c r="W341" s="151">
        <v>0</v>
      </c>
      <c r="X341" s="151">
        <v>0</v>
      </c>
      <c r="Y341" s="151">
        <v>0</v>
      </c>
      <c r="Z341" s="151">
        <v>0</v>
      </c>
      <c r="AA341" s="151">
        <v>0</v>
      </c>
      <c r="AB341" s="151">
        <v>0</v>
      </c>
      <c r="AC341" s="151">
        <v>0</v>
      </c>
      <c r="AD341" s="151">
        <v>0</v>
      </c>
      <c r="AE341" s="151">
        <v>0</v>
      </c>
      <c r="AF341" s="151">
        <v>0</v>
      </c>
      <c r="AG341" s="151">
        <v>0</v>
      </c>
      <c r="AI341" s="319"/>
    </row>
    <row r="342" spans="1:61" ht="23.25" hidden="1" customHeight="1" outlineLevel="1" x14ac:dyDescent="0.2">
      <c r="A342" s="249"/>
      <c r="B342" s="104"/>
      <c r="C342" s="17" t="s">
        <v>5</v>
      </c>
      <c r="D342" s="18"/>
      <c r="E342" s="5"/>
      <c r="F342" s="5">
        <v>0</v>
      </c>
      <c r="G342" s="5">
        <v>0</v>
      </c>
      <c r="H342" s="5">
        <v>0</v>
      </c>
      <c r="I342" s="5">
        <v>0</v>
      </c>
      <c r="J342" s="5">
        <v>0</v>
      </c>
      <c r="K342" s="5">
        <v>0</v>
      </c>
      <c r="L342" s="5">
        <v>0</v>
      </c>
      <c r="M342" s="5">
        <v>0</v>
      </c>
      <c r="N342" s="5">
        <v>0</v>
      </c>
      <c r="O342" s="5">
        <v>0</v>
      </c>
      <c r="P342" s="5">
        <v>0</v>
      </c>
      <c r="Q342" s="5">
        <v>0</v>
      </c>
      <c r="R342" s="48"/>
      <c r="S342" s="55"/>
      <c r="T342" s="19" t="s">
        <v>8</v>
      </c>
      <c r="U342" s="82"/>
      <c r="V342" s="82"/>
      <c r="W342" s="82">
        <v>0</v>
      </c>
      <c r="X342" s="82">
        <v>0</v>
      </c>
      <c r="Y342" s="82">
        <v>0</v>
      </c>
      <c r="Z342" s="82">
        <v>0</v>
      </c>
      <c r="AA342" s="82">
        <v>0</v>
      </c>
      <c r="AB342" s="82">
        <v>0</v>
      </c>
      <c r="AC342" s="82">
        <v>0</v>
      </c>
      <c r="AD342" s="82">
        <v>0</v>
      </c>
      <c r="AE342" s="82">
        <v>0</v>
      </c>
      <c r="AF342" s="82">
        <v>0</v>
      </c>
      <c r="AG342" s="82">
        <v>0</v>
      </c>
      <c r="AI342" s="319"/>
    </row>
    <row r="343" spans="1:61" ht="19.5" hidden="1" customHeight="1" outlineLevel="1" x14ac:dyDescent="0.2">
      <c r="A343" s="249"/>
      <c r="B343" s="104"/>
      <c r="C343" s="17" t="s">
        <v>7</v>
      </c>
      <c r="D343" s="18"/>
      <c r="E343" s="5"/>
      <c r="F343" s="5">
        <v>0</v>
      </c>
      <c r="G343" s="5">
        <v>0</v>
      </c>
      <c r="H343" s="5">
        <v>0</v>
      </c>
      <c r="I343" s="5">
        <v>0</v>
      </c>
      <c r="J343" s="5">
        <v>0</v>
      </c>
      <c r="K343" s="5">
        <v>0</v>
      </c>
      <c r="L343" s="5">
        <v>0</v>
      </c>
      <c r="M343" s="5">
        <v>0</v>
      </c>
      <c r="N343" s="5">
        <v>0</v>
      </c>
      <c r="O343" s="5">
        <v>0</v>
      </c>
      <c r="P343" s="5">
        <v>0</v>
      </c>
      <c r="Q343" s="5">
        <v>0</v>
      </c>
      <c r="R343" s="48"/>
      <c r="S343" s="55"/>
      <c r="T343" s="20" t="s">
        <v>9</v>
      </c>
      <c r="U343" s="82"/>
      <c r="V343" s="82"/>
      <c r="W343" s="82">
        <v>0</v>
      </c>
      <c r="X343" s="82">
        <v>0</v>
      </c>
      <c r="Y343" s="82">
        <v>0</v>
      </c>
      <c r="Z343" s="82">
        <v>0</v>
      </c>
      <c r="AA343" s="82">
        <v>0</v>
      </c>
      <c r="AB343" s="82">
        <v>0</v>
      </c>
      <c r="AC343" s="82">
        <v>0</v>
      </c>
      <c r="AD343" s="82">
        <v>0</v>
      </c>
      <c r="AE343" s="82">
        <v>0</v>
      </c>
      <c r="AF343" s="82">
        <v>0</v>
      </c>
      <c r="AG343" s="82">
        <v>0</v>
      </c>
      <c r="AI343" s="319"/>
    </row>
    <row r="344" spans="1:61" ht="19.5" hidden="1" customHeight="1" outlineLevel="1" x14ac:dyDescent="0.2">
      <c r="A344" s="249"/>
      <c r="B344" s="104"/>
      <c r="C344" s="17" t="s">
        <v>21</v>
      </c>
      <c r="D344" s="18"/>
      <c r="E344" s="5"/>
      <c r="F344" s="5">
        <v>0</v>
      </c>
      <c r="G344" s="5">
        <v>0</v>
      </c>
      <c r="H344" s="5">
        <v>0</v>
      </c>
      <c r="I344" s="5">
        <v>0</v>
      </c>
      <c r="J344" s="5">
        <v>0</v>
      </c>
      <c r="K344" s="5">
        <v>0</v>
      </c>
      <c r="L344" s="5">
        <v>0</v>
      </c>
      <c r="M344" s="5">
        <v>0</v>
      </c>
      <c r="N344" s="5">
        <v>0</v>
      </c>
      <c r="O344" s="5">
        <v>0</v>
      </c>
      <c r="P344" s="5">
        <v>0</v>
      </c>
      <c r="Q344" s="5">
        <v>0</v>
      </c>
      <c r="R344" s="48"/>
      <c r="S344" s="55"/>
      <c r="T344" s="20" t="s">
        <v>11</v>
      </c>
      <c r="U344" s="82"/>
      <c r="V344" s="82"/>
      <c r="W344" s="82">
        <v>0</v>
      </c>
      <c r="X344" s="82">
        <v>0</v>
      </c>
      <c r="Y344" s="82">
        <v>0</v>
      </c>
      <c r="Z344" s="82">
        <v>0</v>
      </c>
      <c r="AA344" s="82">
        <v>0</v>
      </c>
      <c r="AB344" s="82">
        <v>0</v>
      </c>
      <c r="AC344" s="82">
        <v>0</v>
      </c>
      <c r="AD344" s="82">
        <v>0</v>
      </c>
      <c r="AE344" s="82">
        <v>0</v>
      </c>
      <c r="AF344" s="82">
        <v>0</v>
      </c>
      <c r="AG344" s="82">
        <v>0</v>
      </c>
      <c r="AI344" s="319"/>
    </row>
    <row r="345" spans="1:61" ht="19.5" hidden="1" customHeight="1" outlineLevel="1" x14ac:dyDescent="0.2">
      <c r="A345" s="249"/>
      <c r="B345" s="105"/>
      <c r="C345" s="21"/>
      <c r="D345" s="21"/>
      <c r="E345" s="106"/>
      <c r="F345" s="106">
        <v>0</v>
      </c>
      <c r="G345" s="106">
        <v>0</v>
      </c>
      <c r="H345" s="106">
        <v>0</v>
      </c>
      <c r="I345" s="106">
        <v>0</v>
      </c>
      <c r="J345" s="106">
        <v>0</v>
      </c>
      <c r="K345" s="106">
        <v>0</v>
      </c>
      <c r="L345" s="106">
        <v>0</v>
      </c>
      <c r="M345" s="106">
        <v>0</v>
      </c>
      <c r="N345" s="106">
        <v>0</v>
      </c>
      <c r="O345" s="106">
        <v>0</v>
      </c>
      <c r="P345" s="106">
        <v>0</v>
      </c>
      <c r="Q345" s="106">
        <v>0</v>
      </c>
      <c r="R345" s="52"/>
      <c r="S345" s="56"/>
      <c r="T345" s="23" t="s">
        <v>12</v>
      </c>
      <c r="U345" s="83"/>
      <c r="V345" s="83"/>
      <c r="W345" s="83">
        <v>0</v>
      </c>
      <c r="X345" s="83">
        <v>0</v>
      </c>
      <c r="Y345" s="83">
        <v>0</v>
      </c>
      <c r="Z345" s="83">
        <v>0</v>
      </c>
      <c r="AA345" s="83">
        <v>0</v>
      </c>
      <c r="AB345" s="83">
        <v>0</v>
      </c>
      <c r="AC345" s="83">
        <v>0</v>
      </c>
      <c r="AD345" s="83">
        <v>0</v>
      </c>
      <c r="AE345" s="83">
        <v>0</v>
      </c>
      <c r="AF345" s="83">
        <v>0</v>
      </c>
      <c r="AG345" s="83">
        <v>0</v>
      </c>
      <c r="AI345" s="319"/>
    </row>
    <row r="346" spans="1:61" ht="19.5" hidden="1" customHeight="1" outlineLevel="1" x14ac:dyDescent="0.2">
      <c r="A346" s="249"/>
      <c r="B346" s="105"/>
      <c r="C346" s="21"/>
      <c r="D346" s="21"/>
      <c r="E346" s="106"/>
      <c r="F346" s="106">
        <v>0</v>
      </c>
      <c r="G346" s="106">
        <v>0</v>
      </c>
      <c r="H346" s="106">
        <v>0</v>
      </c>
      <c r="I346" s="106">
        <v>0</v>
      </c>
      <c r="J346" s="106">
        <v>0</v>
      </c>
      <c r="K346" s="106">
        <v>0</v>
      </c>
      <c r="L346" s="106">
        <v>0</v>
      </c>
      <c r="M346" s="106">
        <v>0</v>
      </c>
      <c r="N346" s="106">
        <v>0</v>
      </c>
      <c r="O346" s="106">
        <v>0</v>
      </c>
      <c r="P346" s="106">
        <v>0</v>
      </c>
      <c r="Q346" s="106">
        <v>0</v>
      </c>
      <c r="R346" s="29"/>
      <c r="S346" s="144" t="s">
        <v>13</v>
      </c>
      <c r="T346" s="145"/>
      <c r="U346" s="62">
        <f t="shared" ref="U346" si="779">SUM(U347:U349)</f>
        <v>0</v>
      </c>
      <c r="V346" s="62">
        <f t="shared" ref="V346" si="780">SUM(V347:V349)</f>
        <v>0</v>
      </c>
      <c r="W346" s="62">
        <f t="shared" ref="W346:Y346" si="781">SUM(W347:W349)</f>
        <v>0</v>
      </c>
      <c r="X346" s="62">
        <f t="shared" si="781"/>
        <v>0</v>
      </c>
      <c r="Y346" s="62">
        <f t="shared" si="781"/>
        <v>0</v>
      </c>
      <c r="Z346" s="62">
        <f t="shared" ref="Z346:AA346" si="782">SUM(Z347:Z349)</f>
        <v>0</v>
      </c>
      <c r="AA346" s="62">
        <f t="shared" si="782"/>
        <v>0</v>
      </c>
      <c r="AB346" s="62">
        <f t="shared" ref="AB346:AC346" si="783">SUM(AB347:AB349)</f>
        <v>0</v>
      </c>
      <c r="AC346" s="62">
        <f t="shared" si="783"/>
        <v>0</v>
      </c>
      <c r="AD346" s="62">
        <f t="shared" ref="AD346:AE346" si="784">SUM(AD347:AD349)</f>
        <v>0</v>
      </c>
      <c r="AE346" s="62">
        <f t="shared" si="784"/>
        <v>0</v>
      </c>
      <c r="AF346" s="62">
        <f t="shared" ref="AF346:AG346" si="785">SUM(AF347:AF349)</f>
        <v>0</v>
      </c>
      <c r="AG346" s="62">
        <f t="shared" si="785"/>
        <v>0</v>
      </c>
      <c r="AI346" s="319"/>
    </row>
    <row r="347" spans="1:61" ht="19.5" hidden="1" customHeight="1" outlineLevel="1" x14ac:dyDescent="0.2">
      <c r="A347" s="249"/>
      <c r="B347" s="140"/>
      <c r="C347" s="141" t="s">
        <v>10</v>
      </c>
      <c r="D347" s="8"/>
      <c r="E347" s="9"/>
      <c r="F347" s="9">
        <v>0</v>
      </c>
      <c r="G347" s="9">
        <v>0</v>
      </c>
      <c r="H347" s="9">
        <v>0</v>
      </c>
      <c r="I347" s="9">
        <v>0</v>
      </c>
      <c r="J347" s="9">
        <v>0</v>
      </c>
      <c r="K347" s="9">
        <v>0</v>
      </c>
      <c r="L347" s="9">
        <v>0</v>
      </c>
      <c r="M347" s="9">
        <v>0</v>
      </c>
      <c r="N347" s="9">
        <v>0</v>
      </c>
      <c r="O347" s="9">
        <v>0</v>
      </c>
      <c r="P347" s="9">
        <v>0</v>
      </c>
      <c r="Q347" s="9">
        <v>0</v>
      </c>
      <c r="R347" s="46"/>
      <c r="S347" s="149"/>
      <c r="T347" s="150" t="s">
        <v>15</v>
      </c>
      <c r="U347" s="151"/>
      <c r="V347" s="151"/>
      <c r="W347" s="151">
        <v>0</v>
      </c>
      <c r="X347" s="151">
        <v>0</v>
      </c>
      <c r="Y347" s="151">
        <v>0</v>
      </c>
      <c r="Z347" s="151">
        <v>0</v>
      </c>
      <c r="AA347" s="151">
        <v>0</v>
      </c>
      <c r="AB347" s="151">
        <v>0</v>
      </c>
      <c r="AC347" s="151">
        <v>0</v>
      </c>
      <c r="AD347" s="151">
        <v>0</v>
      </c>
      <c r="AE347" s="151">
        <v>0</v>
      </c>
      <c r="AF347" s="151">
        <v>0</v>
      </c>
      <c r="AG347" s="151">
        <v>0</v>
      </c>
      <c r="AI347" s="319"/>
    </row>
    <row r="348" spans="1:61" ht="19.5" hidden="1" customHeight="1" outlineLevel="1" x14ac:dyDescent="0.2">
      <c r="A348" s="249"/>
      <c r="B348" s="140"/>
      <c r="C348" s="141" t="s">
        <v>23</v>
      </c>
      <c r="D348" s="8"/>
      <c r="E348" s="11"/>
      <c r="F348" s="11">
        <v>0</v>
      </c>
      <c r="G348" s="11">
        <v>0</v>
      </c>
      <c r="H348" s="11">
        <v>0</v>
      </c>
      <c r="I348" s="11">
        <v>0</v>
      </c>
      <c r="J348" s="11">
        <v>0</v>
      </c>
      <c r="K348" s="11">
        <v>0</v>
      </c>
      <c r="L348" s="11">
        <v>0</v>
      </c>
      <c r="M348" s="11">
        <v>0</v>
      </c>
      <c r="N348" s="11">
        <v>0</v>
      </c>
      <c r="O348" s="11">
        <v>0</v>
      </c>
      <c r="P348" s="11">
        <v>0</v>
      </c>
      <c r="Q348" s="11">
        <v>0</v>
      </c>
      <c r="R348" s="47"/>
      <c r="S348" s="55"/>
      <c r="T348" s="20" t="s">
        <v>16</v>
      </c>
      <c r="U348" s="82"/>
      <c r="V348" s="82"/>
      <c r="W348" s="82">
        <v>0</v>
      </c>
      <c r="X348" s="82">
        <v>0</v>
      </c>
      <c r="Y348" s="82">
        <v>0</v>
      </c>
      <c r="Z348" s="82">
        <v>0</v>
      </c>
      <c r="AA348" s="82">
        <v>0</v>
      </c>
      <c r="AB348" s="82">
        <v>0</v>
      </c>
      <c r="AC348" s="82">
        <v>0</v>
      </c>
      <c r="AD348" s="82">
        <v>0</v>
      </c>
      <c r="AE348" s="82">
        <v>0</v>
      </c>
      <c r="AF348" s="82">
        <v>0</v>
      </c>
      <c r="AG348" s="82">
        <v>0</v>
      </c>
      <c r="AI348" s="319"/>
    </row>
    <row r="349" spans="1:61" ht="19.5" hidden="1" customHeight="1" outlineLevel="1" x14ac:dyDescent="0.2">
      <c r="A349" s="249"/>
      <c r="B349" s="140"/>
      <c r="C349" s="141" t="s">
        <v>22</v>
      </c>
      <c r="D349" s="8"/>
      <c r="E349" s="60"/>
      <c r="F349" s="60">
        <v>0</v>
      </c>
      <c r="G349" s="60">
        <v>0</v>
      </c>
      <c r="H349" s="60">
        <v>0</v>
      </c>
      <c r="I349" s="60">
        <v>0</v>
      </c>
      <c r="J349" s="60">
        <v>0</v>
      </c>
      <c r="K349" s="60">
        <v>0</v>
      </c>
      <c r="L349" s="60">
        <v>0</v>
      </c>
      <c r="M349" s="60">
        <v>0</v>
      </c>
      <c r="N349" s="60">
        <v>0</v>
      </c>
      <c r="O349" s="60">
        <v>0</v>
      </c>
      <c r="P349" s="60">
        <v>0</v>
      </c>
      <c r="Q349" s="60">
        <v>0</v>
      </c>
      <c r="S349" s="107"/>
      <c r="T349" s="108" t="s">
        <v>17</v>
      </c>
      <c r="U349" s="84"/>
      <c r="V349" s="84"/>
      <c r="W349" s="84">
        <v>0</v>
      </c>
      <c r="X349" s="84">
        <v>0</v>
      </c>
      <c r="Y349" s="84">
        <v>0</v>
      </c>
      <c r="Z349" s="84">
        <v>0</v>
      </c>
      <c r="AA349" s="84">
        <v>0</v>
      </c>
      <c r="AB349" s="84">
        <v>0</v>
      </c>
      <c r="AC349" s="84">
        <v>0</v>
      </c>
      <c r="AD349" s="84">
        <v>0</v>
      </c>
      <c r="AE349" s="84">
        <v>0</v>
      </c>
      <c r="AF349" s="84">
        <v>0</v>
      </c>
      <c r="AG349" s="84">
        <v>0</v>
      </c>
      <c r="AI349" s="319"/>
    </row>
    <row r="350" spans="1:61" ht="19.5" hidden="1" customHeight="1" outlineLevel="1" x14ac:dyDescent="0.2">
      <c r="A350" s="249"/>
      <c r="B350" s="140"/>
      <c r="C350" s="141" t="s">
        <v>46</v>
      </c>
      <c r="D350" s="8"/>
      <c r="E350" s="11"/>
      <c r="F350" s="11"/>
      <c r="G350" s="11">
        <v>0</v>
      </c>
      <c r="H350" s="11">
        <v>0</v>
      </c>
      <c r="I350" s="11">
        <v>0</v>
      </c>
      <c r="J350" s="11">
        <v>0</v>
      </c>
      <c r="K350" s="11">
        <v>0</v>
      </c>
      <c r="L350" s="11">
        <v>0</v>
      </c>
      <c r="M350" s="11">
        <v>0</v>
      </c>
      <c r="N350" s="11">
        <v>0</v>
      </c>
      <c r="O350" s="11">
        <v>0</v>
      </c>
      <c r="P350" s="11">
        <v>0</v>
      </c>
      <c r="Q350" s="11">
        <v>0</v>
      </c>
      <c r="R350" s="47"/>
      <c r="S350" s="153" t="s">
        <v>43</v>
      </c>
      <c r="T350" s="10"/>
      <c r="U350" s="62"/>
      <c r="V350" s="62"/>
      <c r="W350" s="62">
        <v>0</v>
      </c>
      <c r="X350" s="62">
        <v>0</v>
      </c>
      <c r="Y350" s="62">
        <v>0</v>
      </c>
      <c r="Z350" s="62">
        <v>0</v>
      </c>
      <c r="AA350" s="62">
        <v>0</v>
      </c>
      <c r="AB350" s="62">
        <v>0</v>
      </c>
      <c r="AC350" s="62">
        <v>0</v>
      </c>
      <c r="AD350" s="62">
        <v>0</v>
      </c>
      <c r="AE350" s="62">
        <v>0</v>
      </c>
      <c r="AF350" s="62">
        <v>0</v>
      </c>
      <c r="AG350" s="62">
        <v>0</v>
      </c>
      <c r="AI350" s="319"/>
    </row>
    <row r="351" spans="1:61" ht="19.5" hidden="1" customHeight="1" outlineLevel="1" x14ac:dyDescent="0.2">
      <c r="B351" s="140"/>
      <c r="C351" s="141" t="s">
        <v>52</v>
      </c>
      <c r="D351" s="8"/>
      <c r="E351" s="60"/>
      <c r="F351" s="60">
        <v>0</v>
      </c>
      <c r="G351" s="60">
        <v>0</v>
      </c>
      <c r="H351" s="60">
        <v>0</v>
      </c>
      <c r="I351" s="60">
        <v>0</v>
      </c>
      <c r="J351" s="60">
        <v>0</v>
      </c>
      <c r="K351" s="60">
        <v>0</v>
      </c>
      <c r="L351" s="60">
        <v>0</v>
      </c>
      <c r="M351" s="60">
        <v>0</v>
      </c>
      <c r="N351" s="60">
        <v>0</v>
      </c>
      <c r="O351" s="60">
        <v>0</v>
      </c>
      <c r="P351" s="60">
        <v>0</v>
      </c>
      <c r="Q351" s="60">
        <v>0</v>
      </c>
      <c r="R351" s="29"/>
      <c r="S351" s="57" t="s">
        <v>38</v>
      </c>
      <c r="T351" s="28"/>
      <c r="U351" s="62"/>
      <c r="V351" s="62"/>
      <c r="W351" s="62">
        <v>0</v>
      </c>
      <c r="X351" s="62">
        <v>0</v>
      </c>
      <c r="Y351" s="62">
        <v>0</v>
      </c>
      <c r="Z351" s="62">
        <v>0</v>
      </c>
      <c r="AA351" s="62">
        <v>0</v>
      </c>
      <c r="AB351" s="62">
        <v>0</v>
      </c>
      <c r="AC351" s="62">
        <v>0</v>
      </c>
      <c r="AD351" s="62">
        <v>0</v>
      </c>
      <c r="AE351" s="62">
        <v>0</v>
      </c>
      <c r="AF351" s="62">
        <v>0</v>
      </c>
      <c r="AG351" s="62">
        <v>0</v>
      </c>
      <c r="AI351" s="319"/>
    </row>
    <row r="352" spans="1:61" ht="19.5" hidden="1" customHeight="1" outlineLevel="1" x14ac:dyDescent="0.2">
      <c r="B352" s="109"/>
      <c r="C352" s="37" t="s">
        <v>149</v>
      </c>
      <c r="D352" s="37"/>
      <c r="E352" s="61"/>
      <c r="F352" s="61"/>
      <c r="G352" s="61">
        <v>0</v>
      </c>
      <c r="H352" s="61">
        <v>0</v>
      </c>
      <c r="I352" s="61">
        <v>0</v>
      </c>
      <c r="J352" s="61">
        <v>0</v>
      </c>
      <c r="K352" s="61">
        <v>0</v>
      </c>
      <c r="L352" s="61">
        <v>0</v>
      </c>
      <c r="M352" s="61">
        <v>0</v>
      </c>
      <c r="N352" s="61">
        <v>0</v>
      </c>
      <c r="O352" s="61">
        <v>0</v>
      </c>
      <c r="P352" s="61">
        <v>0</v>
      </c>
      <c r="Q352" s="61">
        <v>0</v>
      </c>
      <c r="R352" s="29"/>
      <c r="S352" s="154" t="s">
        <v>149</v>
      </c>
      <c r="T352" s="138"/>
      <c r="U352" s="93"/>
      <c r="V352" s="93"/>
      <c r="W352" s="93">
        <v>0</v>
      </c>
      <c r="X352" s="93">
        <v>0</v>
      </c>
      <c r="Y352" s="93">
        <v>0</v>
      </c>
      <c r="Z352" s="93">
        <v>0</v>
      </c>
      <c r="AA352" s="93">
        <v>0</v>
      </c>
      <c r="AB352" s="93">
        <v>0</v>
      </c>
      <c r="AC352" s="93">
        <v>0</v>
      </c>
      <c r="AD352" s="93">
        <v>0</v>
      </c>
      <c r="AE352" s="93">
        <v>0</v>
      </c>
      <c r="AF352" s="93">
        <v>0</v>
      </c>
      <c r="AG352" s="93">
        <v>0</v>
      </c>
      <c r="AI352" s="319"/>
    </row>
    <row r="353" spans="1:61" s="3" customFormat="1" ht="19.5" hidden="1" customHeight="1" outlineLevel="1" x14ac:dyDescent="0.2">
      <c r="B353" s="155" t="s">
        <v>14</v>
      </c>
      <c r="C353" s="141"/>
      <c r="D353" s="8"/>
      <c r="E353" s="11">
        <f t="shared" ref="E353" si="786">SUM(E347:E352)+E340</f>
        <v>0</v>
      </c>
      <c r="F353" s="11">
        <f t="shared" ref="F353" si="787">SUM(F347:F352)+F340</f>
        <v>0</v>
      </c>
      <c r="G353" s="11">
        <f t="shared" ref="G353:I353" si="788">SUM(G347:G352)+G340</f>
        <v>0</v>
      </c>
      <c r="H353" s="11">
        <f t="shared" si="788"/>
        <v>0</v>
      </c>
      <c r="I353" s="11">
        <f t="shared" si="788"/>
        <v>0</v>
      </c>
      <c r="J353" s="11">
        <f t="shared" ref="J353:K353" si="789">SUM(J347:J352)+J340</f>
        <v>0</v>
      </c>
      <c r="K353" s="11">
        <f t="shared" si="789"/>
        <v>0</v>
      </c>
      <c r="L353" s="11">
        <f t="shared" ref="L353:M353" si="790">SUM(L347:L352)+L340</f>
        <v>0</v>
      </c>
      <c r="M353" s="11">
        <f t="shared" si="790"/>
        <v>0</v>
      </c>
      <c r="N353" s="11">
        <f t="shared" ref="N353:O353" si="791">SUM(N347:N352)+N340</f>
        <v>0</v>
      </c>
      <c r="O353" s="11">
        <f t="shared" si="791"/>
        <v>0</v>
      </c>
      <c r="P353" s="11">
        <f t="shared" ref="P353:Q353" si="792">SUM(P347:P352)+P340</f>
        <v>0</v>
      </c>
      <c r="Q353" s="11">
        <f t="shared" si="792"/>
        <v>0</v>
      </c>
      <c r="R353" s="69"/>
      <c r="S353" s="156" t="s">
        <v>18</v>
      </c>
      <c r="T353" s="157"/>
      <c r="U353" s="62">
        <f t="shared" ref="U353:V353" si="793">+U351+U346+U340+U350+U352</f>
        <v>0</v>
      </c>
      <c r="V353" s="62">
        <f t="shared" si="793"/>
        <v>0</v>
      </c>
      <c r="W353" s="62">
        <f>+W351+W346+W340+W350+W352</f>
        <v>0</v>
      </c>
      <c r="X353" s="62">
        <f t="shared" ref="X353" si="794">+X351+X346+X340+X350+X352</f>
        <v>0</v>
      </c>
      <c r="Y353" s="62">
        <f t="shared" ref="Y353:Z353" si="795">+Y351+Y346+Y340+Y350+Y352</f>
        <v>0</v>
      </c>
      <c r="Z353" s="62">
        <f t="shared" si="795"/>
        <v>0</v>
      </c>
      <c r="AA353" s="62">
        <f t="shared" ref="AA353:AB353" si="796">+AA351+AA346+AA340+AA350+AA352</f>
        <v>0</v>
      </c>
      <c r="AB353" s="62">
        <f t="shared" si="796"/>
        <v>0</v>
      </c>
      <c r="AC353" s="62">
        <f t="shared" ref="AC353:AD353" si="797">+AC351+AC346+AC340+AC350+AC352</f>
        <v>0</v>
      </c>
      <c r="AD353" s="62">
        <f t="shared" si="797"/>
        <v>0</v>
      </c>
      <c r="AE353" s="62">
        <f t="shared" ref="AE353:AF353" si="798">+AE351+AE346+AE340+AE350+AE352</f>
        <v>0</v>
      </c>
      <c r="AF353" s="62">
        <f t="shared" si="798"/>
        <v>0</v>
      </c>
      <c r="AG353" s="62">
        <f t="shared" ref="AG353" si="799">+AG351+AG346+AG340+AG350+AG352</f>
        <v>0</v>
      </c>
      <c r="AH353" s="14"/>
      <c r="AI353" s="321"/>
      <c r="AJ353" s="14"/>
      <c r="AK353" s="14"/>
      <c r="AL353" s="14"/>
      <c r="AM353" s="14"/>
      <c r="AN353" s="14"/>
      <c r="AO353" s="14"/>
      <c r="AP353" s="14"/>
      <c r="AQ353" s="14"/>
      <c r="AR353" s="14"/>
      <c r="AS353" s="14"/>
      <c r="AT353" s="14"/>
      <c r="AU353" s="14"/>
      <c r="AV353" s="14"/>
      <c r="AW353" s="14"/>
      <c r="AX353" s="14"/>
      <c r="AY353" s="14"/>
      <c r="AZ353" s="14"/>
      <c r="BA353" s="14"/>
      <c r="BB353" s="14"/>
      <c r="BC353" s="14"/>
      <c r="BD353" s="14"/>
      <c r="BE353" s="14"/>
      <c r="BF353" s="14"/>
      <c r="BG353" s="14"/>
      <c r="BH353" s="14"/>
      <c r="BI353" s="14"/>
    </row>
    <row r="354" spans="1:61" s="3" customFormat="1" ht="25.5" customHeight="1" collapsed="1" x14ac:dyDescent="0.2">
      <c r="B354" s="228"/>
      <c r="C354" s="128" t="s">
        <v>92</v>
      </c>
      <c r="D354" s="129"/>
      <c r="E354" s="128"/>
      <c r="F354" s="128"/>
      <c r="G354" s="128"/>
      <c r="H354" s="128"/>
      <c r="I354" s="128"/>
      <c r="J354" s="128"/>
      <c r="K354" s="128"/>
      <c r="L354" s="128"/>
      <c r="M354" s="128"/>
      <c r="N354" s="128"/>
      <c r="O354" s="128"/>
      <c r="P354" s="128"/>
      <c r="Q354" s="128"/>
      <c r="R354" s="128"/>
      <c r="S354" s="129"/>
      <c r="T354" s="185"/>
      <c r="U354" s="185"/>
      <c r="V354" s="185"/>
      <c r="W354" s="185"/>
      <c r="X354" s="185"/>
      <c r="Y354" s="185"/>
      <c r="Z354" s="185"/>
      <c r="AA354" s="185"/>
      <c r="AB354" s="185"/>
      <c r="AC354" s="185"/>
      <c r="AD354" s="185"/>
      <c r="AE354" s="185"/>
      <c r="AF354" s="185"/>
      <c r="AG354" s="185"/>
      <c r="AI354" s="321"/>
    </row>
    <row r="355" spans="1:61" ht="40.5" customHeight="1" x14ac:dyDescent="0.2">
      <c r="B355" s="100" t="s">
        <v>0</v>
      </c>
      <c r="C355" s="26"/>
      <c r="D355" s="101"/>
      <c r="E355" s="36" t="str">
        <f t="shared" ref="E355:Q355" si="800">+E$6</f>
        <v>Eredeti előirányzat
2024. év</v>
      </c>
      <c r="F355" s="36" t="str">
        <f t="shared" si="800"/>
        <v>1 Módosítás</v>
      </c>
      <c r="G355" s="36" t="str">
        <f t="shared" si="800"/>
        <v>Módosított előirányzat 1
2024. év</v>
      </c>
      <c r="H355" s="36" t="str">
        <f t="shared" si="800"/>
        <v>2 Módosítás</v>
      </c>
      <c r="I355" s="36" t="str">
        <f t="shared" si="800"/>
        <v>Módosított előirányzat</v>
      </c>
      <c r="J355" s="36" t="str">
        <f t="shared" si="800"/>
        <v>3 Módosítás</v>
      </c>
      <c r="K355" s="36" t="str">
        <f t="shared" si="800"/>
        <v>Módosított előirányzat</v>
      </c>
      <c r="L355" s="36" t="str">
        <f t="shared" si="800"/>
        <v>4 Módosítás</v>
      </c>
      <c r="M355" s="36" t="str">
        <f t="shared" si="800"/>
        <v>4. Módosított előirányzat</v>
      </c>
      <c r="N355" s="36" t="str">
        <f t="shared" si="800"/>
        <v>5 Módosítás</v>
      </c>
      <c r="O355" s="36" t="str">
        <f t="shared" si="800"/>
        <v>Módosított előirányzat 5.</v>
      </c>
      <c r="P355" s="36" t="str">
        <f t="shared" si="800"/>
        <v>6 Módosítás</v>
      </c>
      <c r="Q355" s="36" t="str">
        <f t="shared" si="800"/>
        <v>Módosított előirányzat</v>
      </c>
      <c r="R355" s="51"/>
      <c r="S355" s="57" t="s">
        <v>1</v>
      </c>
      <c r="T355" s="102"/>
      <c r="U355" s="36" t="str">
        <f t="shared" ref="U355:AG355" si="801">+U$6</f>
        <v>Eredeti előirányzat
2024. év</v>
      </c>
      <c r="V355" s="36" t="str">
        <f t="shared" si="801"/>
        <v>1 Módosítás</v>
      </c>
      <c r="W355" s="36" t="str">
        <f t="shared" si="801"/>
        <v>Módosított előirányzat 1
2024. év</v>
      </c>
      <c r="X355" s="36" t="str">
        <f t="shared" si="801"/>
        <v>2 Módosítás</v>
      </c>
      <c r="Y355" s="36" t="str">
        <f t="shared" si="801"/>
        <v>Módosított előirányzat</v>
      </c>
      <c r="Z355" s="36" t="str">
        <f t="shared" si="801"/>
        <v>3 Módosítás</v>
      </c>
      <c r="AA355" s="36" t="str">
        <f t="shared" si="801"/>
        <v>Módosított előirányzat</v>
      </c>
      <c r="AB355" s="36" t="str">
        <f t="shared" si="801"/>
        <v>4 Módosítás</v>
      </c>
      <c r="AC355" s="36" t="str">
        <f t="shared" si="801"/>
        <v>4. Módosított előirányzat</v>
      </c>
      <c r="AD355" s="36" t="str">
        <f t="shared" si="801"/>
        <v>5 Módosítás</v>
      </c>
      <c r="AE355" s="36" t="str">
        <f t="shared" si="801"/>
        <v>Módosított előirányzat 5</v>
      </c>
      <c r="AF355" s="36" t="str">
        <f t="shared" si="801"/>
        <v>6 Módosítás</v>
      </c>
      <c r="AG355" s="36" t="str">
        <f t="shared" si="801"/>
        <v>Módosított előirányzat</v>
      </c>
      <c r="AI355" s="319"/>
    </row>
    <row r="356" spans="1:61" ht="19.5" customHeight="1" x14ac:dyDescent="0.2">
      <c r="B356" s="140"/>
      <c r="C356" s="141" t="s">
        <v>2</v>
      </c>
      <c r="D356" s="142"/>
      <c r="E356" s="143">
        <f t="shared" ref="E356:I356" si="802">+E357+E358+E359+E360</f>
        <v>0</v>
      </c>
      <c r="F356" s="143">
        <f t="shared" si="802"/>
        <v>0</v>
      </c>
      <c r="G356" s="143">
        <f t="shared" si="802"/>
        <v>0</v>
      </c>
      <c r="H356" s="143">
        <f t="shared" si="802"/>
        <v>0</v>
      </c>
      <c r="I356" s="143">
        <f t="shared" si="802"/>
        <v>0</v>
      </c>
      <c r="J356" s="143">
        <f t="shared" ref="J356:K356" si="803">+J357+J358+J359+J360</f>
        <v>0</v>
      </c>
      <c r="K356" s="143">
        <f t="shared" si="803"/>
        <v>0</v>
      </c>
      <c r="L356" s="143">
        <f t="shared" ref="L356:M356" si="804">+L357+L358+L359+L360</f>
        <v>0</v>
      </c>
      <c r="M356" s="143">
        <f t="shared" si="804"/>
        <v>0</v>
      </c>
      <c r="N356" s="143">
        <f t="shared" ref="N356:O356" si="805">+N357+N358+N359+N360</f>
        <v>2930</v>
      </c>
      <c r="O356" s="143">
        <f t="shared" si="805"/>
        <v>2930</v>
      </c>
      <c r="P356" s="143">
        <f t="shared" ref="P356:Q356" si="806">+P357+P358+P359+P360</f>
        <v>892</v>
      </c>
      <c r="Q356" s="143">
        <f t="shared" si="806"/>
        <v>3822</v>
      </c>
      <c r="R356" s="46"/>
      <c r="S356" s="144" t="s">
        <v>3</v>
      </c>
      <c r="T356" s="145"/>
      <c r="U356" s="76">
        <f t="shared" ref="U356:V356" si="807">SUM(U357:U361)</f>
        <v>0</v>
      </c>
      <c r="V356" s="76">
        <f t="shared" si="807"/>
        <v>0</v>
      </c>
      <c r="W356" s="76">
        <f>+U356+V356</f>
        <v>0</v>
      </c>
      <c r="X356" s="76">
        <f t="shared" ref="X356" si="808">SUM(X357:X361)</f>
        <v>0</v>
      </c>
      <c r="Y356" s="76">
        <f>+W356+X356</f>
        <v>0</v>
      </c>
      <c r="Z356" s="76">
        <f t="shared" ref="Z356:AB356" si="809">SUM(Z357:Z361)</f>
        <v>0</v>
      </c>
      <c r="AA356" s="76">
        <f>SUM(AA357:AA361)</f>
        <v>0</v>
      </c>
      <c r="AB356" s="76">
        <f t="shared" si="809"/>
        <v>0</v>
      </c>
      <c r="AC356" s="76">
        <f>SUM(AC357:AC361)</f>
        <v>0</v>
      </c>
      <c r="AD356" s="76">
        <f t="shared" ref="AD356:AF356" si="810">SUM(AD357:AD361)</f>
        <v>0</v>
      </c>
      <c r="AE356" s="76">
        <f>SUM(AE357:AE361)</f>
        <v>0</v>
      </c>
      <c r="AF356" s="76">
        <f t="shared" si="810"/>
        <v>0</v>
      </c>
      <c r="AG356" s="76">
        <f>SUM(AG357:AG361)</f>
        <v>0</v>
      </c>
      <c r="AI356" s="319"/>
    </row>
    <row r="357" spans="1:61" ht="19.5" customHeight="1" x14ac:dyDescent="0.2">
      <c r="B357" s="146"/>
      <c r="C357" s="147" t="s">
        <v>4</v>
      </c>
      <c r="D357" s="147"/>
      <c r="E357" s="148"/>
      <c r="F357" s="148">
        <v>0</v>
      </c>
      <c r="G357" s="148"/>
      <c r="H357" s="148"/>
      <c r="I357" s="148"/>
      <c r="J357" s="148"/>
      <c r="K357" s="148"/>
      <c r="L357" s="148"/>
      <c r="M357" s="148"/>
      <c r="N357" s="148"/>
      <c r="O357" s="148"/>
      <c r="P357" s="148"/>
      <c r="Q357" s="148"/>
      <c r="R357" s="48"/>
      <c r="S357" s="149"/>
      <c r="T357" s="150" t="s">
        <v>6</v>
      </c>
      <c r="U357" s="151">
        <v>0</v>
      </c>
      <c r="V357" s="151">
        <v>0</v>
      </c>
      <c r="W357" s="151">
        <f t="shared" ref="W357:W369" si="811">+U357+V357</f>
        <v>0</v>
      </c>
      <c r="X357" s="151">
        <v>0</v>
      </c>
      <c r="Y357" s="151">
        <f t="shared" ref="Y357:Y369" si="812">+W357+X357</f>
        <v>0</v>
      </c>
      <c r="Z357" s="151">
        <v>0</v>
      </c>
      <c r="AA357" s="151">
        <f>+Y357+Z357</f>
        <v>0</v>
      </c>
      <c r="AB357" s="151">
        <v>0</v>
      </c>
      <c r="AC357" s="151">
        <f>+AA357+AB357</f>
        <v>0</v>
      </c>
      <c r="AD357" s="151">
        <v>0</v>
      </c>
      <c r="AE357" s="151">
        <f>+AC357+AD357</f>
        <v>0</v>
      </c>
      <c r="AF357" s="151">
        <v>0</v>
      </c>
      <c r="AG357" s="151">
        <f>+AE357+AF357</f>
        <v>0</v>
      </c>
      <c r="AI357" s="319"/>
    </row>
    <row r="358" spans="1:61" ht="23.25" customHeight="1" x14ac:dyDescent="0.2">
      <c r="A358" s="249"/>
      <c r="B358" s="104"/>
      <c r="C358" s="17" t="s">
        <v>5</v>
      </c>
      <c r="D358" s="18"/>
      <c r="E358" s="5">
        <v>0</v>
      </c>
      <c r="F358" s="5">
        <v>0</v>
      </c>
      <c r="G358" s="5">
        <f>+E358+F358</f>
        <v>0</v>
      </c>
      <c r="H358" s="5">
        <v>0</v>
      </c>
      <c r="I358" s="5">
        <f>+G358+H358</f>
        <v>0</v>
      </c>
      <c r="J358" s="5">
        <v>0</v>
      </c>
      <c r="K358" s="5">
        <f>+I358+J358</f>
        <v>0</v>
      </c>
      <c r="L358" s="5">
        <v>0</v>
      </c>
      <c r="M358" s="5">
        <f>+K358+L358</f>
        <v>0</v>
      </c>
      <c r="N358" s="5">
        <v>2930</v>
      </c>
      <c r="O358" s="5">
        <f>+M358+N358</f>
        <v>2930</v>
      </c>
      <c r="P358" s="5">
        <v>892</v>
      </c>
      <c r="Q358" s="5">
        <f>+O358+P358</f>
        <v>3822</v>
      </c>
      <c r="R358" s="48"/>
      <c r="S358" s="55"/>
      <c r="T358" s="19" t="s">
        <v>8</v>
      </c>
      <c r="U358" s="82">
        <v>0</v>
      </c>
      <c r="V358" s="82">
        <v>0</v>
      </c>
      <c r="W358" s="82">
        <f t="shared" si="811"/>
        <v>0</v>
      </c>
      <c r="X358" s="82">
        <v>0</v>
      </c>
      <c r="Y358" s="82">
        <f t="shared" si="812"/>
        <v>0</v>
      </c>
      <c r="Z358" s="82">
        <v>0</v>
      </c>
      <c r="AA358" s="82">
        <f>+Y358+Z358</f>
        <v>0</v>
      </c>
      <c r="AB358" s="82">
        <v>0</v>
      </c>
      <c r="AC358" s="82">
        <f>+AA358+AB358</f>
        <v>0</v>
      </c>
      <c r="AD358" s="82">
        <v>0</v>
      </c>
      <c r="AE358" s="82">
        <f>+AC358+AD358</f>
        <v>0</v>
      </c>
      <c r="AF358" s="82">
        <v>0</v>
      </c>
      <c r="AG358" s="82">
        <f>+AE358+AF358</f>
        <v>0</v>
      </c>
      <c r="AI358" s="319"/>
    </row>
    <row r="359" spans="1:61" ht="19.5" customHeight="1" x14ac:dyDescent="0.2">
      <c r="A359" s="249"/>
      <c r="B359" s="104"/>
      <c r="C359" s="17" t="s">
        <v>7</v>
      </c>
      <c r="D359" s="18"/>
      <c r="E359" s="5">
        <v>0</v>
      </c>
      <c r="F359" s="5">
        <v>0</v>
      </c>
      <c r="G359" s="5">
        <f t="shared" ref="G359:G369" si="813">+E359+F359</f>
        <v>0</v>
      </c>
      <c r="H359" s="5">
        <v>0</v>
      </c>
      <c r="I359" s="5">
        <f t="shared" ref="I359:I369" si="814">+G359+H359</f>
        <v>0</v>
      </c>
      <c r="J359" s="5">
        <v>0</v>
      </c>
      <c r="K359" s="5">
        <f t="shared" ref="K359:K369" si="815">+I359+J359</f>
        <v>0</v>
      </c>
      <c r="L359" s="5">
        <v>0</v>
      </c>
      <c r="M359" s="5">
        <f t="shared" ref="M359:M369" si="816">+K359+L359</f>
        <v>0</v>
      </c>
      <c r="N359" s="5">
        <v>0</v>
      </c>
      <c r="O359" s="5">
        <f t="shared" ref="O359:O369" si="817">+M359+N359</f>
        <v>0</v>
      </c>
      <c r="P359" s="5">
        <v>0</v>
      </c>
      <c r="Q359" s="5">
        <f t="shared" ref="Q359:Q369" si="818">+O359+P359</f>
        <v>0</v>
      </c>
      <c r="R359" s="48"/>
      <c r="S359" s="55"/>
      <c r="T359" s="20" t="s">
        <v>9</v>
      </c>
      <c r="U359" s="82">
        <v>0</v>
      </c>
      <c r="V359" s="82">
        <v>0</v>
      </c>
      <c r="W359" s="82">
        <f t="shared" si="811"/>
        <v>0</v>
      </c>
      <c r="X359" s="82">
        <v>0</v>
      </c>
      <c r="Y359" s="82">
        <f t="shared" si="812"/>
        <v>0</v>
      </c>
      <c r="Z359" s="82">
        <v>0</v>
      </c>
      <c r="AA359" s="82">
        <f>+Y359+Z359</f>
        <v>0</v>
      </c>
      <c r="AB359" s="82">
        <v>0</v>
      </c>
      <c r="AC359" s="82">
        <f>+AA359+AB359</f>
        <v>0</v>
      </c>
      <c r="AD359" s="82">
        <v>0</v>
      </c>
      <c r="AE359" s="82">
        <f>+AC359+AD359</f>
        <v>0</v>
      </c>
      <c r="AF359" s="82">
        <v>0</v>
      </c>
      <c r="AG359" s="82">
        <f>+AE359+AF359</f>
        <v>0</v>
      </c>
      <c r="AI359" s="319"/>
    </row>
    <row r="360" spans="1:61" ht="19.5" customHeight="1" x14ac:dyDescent="0.2">
      <c r="A360" s="249"/>
      <c r="B360" s="104"/>
      <c r="C360" s="17" t="s">
        <v>21</v>
      </c>
      <c r="D360" s="18"/>
      <c r="E360" s="5">
        <v>0</v>
      </c>
      <c r="F360" s="5">
        <v>0</v>
      </c>
      <c r="G360" s="5">
        <f t="shared" si="813"/>
        <v>0</v>
      </c>
      <c r="H360" s="5">
        <v>0</v>
      </c>
      <c r="I360" s="5">
        <f t="shared" si="814"/>
        <v>0</v>
      </c>
      <c r="J360" s="5">
        <v>0</v>
      </c>
      <c r="K360" s="5">
        <f t="shared" si="815"/>
        <v>0</v>
      </c>
      <c r="L360" s="5">
        <v>0</v>
      </c>
      <c r="M360" s="5">
        <f t="shared" si="816"/>
        <v>0</v>
      </c>
      <c r="N360" s="5">
        <v>0</v>
      </c>
      <c r="O360" s="5">
        <f t="shared" si="817"/>
        <v>0</v>
      </c>
      <c r="P360" s="5">
        <v>0</v>
      </c>
      <c r="Q360" s="5">
        <f t="shared" si="818"/>
        <v>0</v>
      </c>
      <c r="R360" s="48"/>
      <c r="S360" s="55"/>
      <c r="T360" s="20" t="s">
        <v>11</v>
      </c>
      <c r="U360" s="82">
        <v>0</v>
      </c>
      <c r="V360" s="82">
        <v>0</v>
      </c>
      <c r="W360" s="82">
        <f t="shared" si="811"/>
        <v>0</v>
      </c>
      <c r="X360" s="82">
        <v>0</v>
      </c>
      <c r="Y360" s="82">
        <f t="shared" si="812"/>
        <v>0</v>
      </c>
      <c r="Z360" s="82">
        <v>0</v>
      </c>
      <c r="AA360" s="82">
        <f>+Y360+Z360</f>
        <v>0</v>
      </c>
      <c r="AB360" s="82">
        <v>0</v>
      </c>
      <c r="AC360" s="82">
        <f>+AA360+AB360</f>
        <v>0</v>
      </c>
      <c r="AD360" s="82">
        <v>0</v>
      </c>
      <c r="AE360" s="82">
        <f>+AC360+AD360</f>
        <v>0</v>
      </c>
      <c r="AF360" s="82">
        <v>0</v>
      </c>
      <c r="AG360" s="82">
        <f>+AE360+AF360</f>
        <v>0</v>
      </c>
      <c r="AI360" s="319"/>
    </row>
    <row r="361" spans="1:61" ht="19.5" customHeight="1" x14ac:dyDescent="0.2">
      <c r="A361" s="249"/>
      <c r="B361" s="105"/>
      <c r="C361" s="21"/>
      <c r="D361" s="21"/>
      <c r="E361" s="106">
        <v>0</v>
      </c>
      <c r="F361" s="106">
        <v>0</v>
      </c>
      <c r="G361" s="5">
        <f t="shared" si="813"/>
        <v>0</v>
      </c>
      <c r="H361" s="106">
        <v>0</v>
      </c>
      <c r="I361" s="5">
        <f t="shared" si="814"/>
        <v>0</v>
      </c>
      <c r="J361" s="106">
        <v>0</v>
      </c>
      <c r="K361" s="5">
        <f t="shared" si="815"/>
        <v>0</v>
      </c>
      <c r="L361" s="106">
        <v>0</v>
      </c>
      <c r="M361" s="5">
        <f t="shared" si="816"/>
        <v>0</v>
      </c>
      <c r="N361" s="106">
        <v>0</v>
      </c>
      <c r="O361" s="5">
        <f t="shared" si="817"/>
        <v>0</v>
      </c>
      <c r="P361" s="106">
        <v>0</v>
      </c>
      <c r="Q361" s="5">
        <f t="shared" si="818"/>
        <v>0</v>
      </c>
      <c r="R361" s="52"/>
      <c r="S361" s="56"/>
      <c r="T361" s="23" t="s">
        <v>12</v>
      </c>
      <c r="U361" s="83">
        <v>0</v>
      </c>
      <c r="V361" s="83">
        <v>0</v>
      </c>
      <c r="W361" s="83">
        <f t="shared" si="811"/>
        <v>0</v>
      </c>
      <c r="X361" s="83">
        <v>0</v>
      </c>
      <c r="Y361" s="83">
        <f t="shared" si="812"/>
        <v>0</v>
      </c>
      <c r="Z361" s="83">
        <v>0</v>
      </c>
      <c r="AA361" s="83">
        <f>+Y361+Z361</f>
        <v>0</v>
      </c>
      <c r="AB361" s="83">
        <v>0</v>
      </c>
      <c r="AC361" s="83">
        <f>+AA361+AB361</f>
        <v>0</v>
      </c>
      <c r="AD361" s="83">
        <v>0</v>
      </c>
      <c r="AE361" s="83">
        <f>+AC361+AD361</f>
        <v>0</v>
      </c>
      <c r="AF361" s="83">
        <v>0</v>
      </c>
      <c r="AG361" s="83">
        <f>+AE361+AF361</f>
        <v>0</v>
      </c>
      <c r="AI361" s="319"/>
    </row>
    <row r="362" spans="1:61" ht="19.5" customHeight="1" x14ac:dyDescent="0.2">
      <c r="A362" s="249"/>
      <c r="B362" s="105"/>
      <c r="C362" s="21"/>
      <c r="D362" s="21"/>
      <c r="E362" s="106">
        <v>0</v>
      </c>
      <c r="F362" s="106">
        <v>0</v>
      </c>
      <c r="G362" s="5">
        <f t="shared" si="813"/>
        <v>0</v>
      </c>
      <c r="H362" s="106">
        <v>0</v>
      </c>
      <c r="I362" s="5">
        <f t="shared" si="814"/>
        <v>0</v>
      </c>
      <c r="J362" s="106">
        <v>0</v>
      </c>
      <c r="K362" s="5">
        <f t="shared" si="815"/>
        <v>0</v>
      </c>
      <c r="L362" s="106">
        <v>0</v>
      </c>
      <c r="M362" s="5">
        <f t="shared" si="816"/>
        <v>0</v>
      </c>
      <c r="N362" s="106">
        <v>0</v>
      </c>
      <c r="O362" s="5">
        <f t="shared" si="817"/>
        <v>0</v>
      </c>
      <c r="P362" s="106">
        <v>0</v>
      </c>
      <c r="Q362" s="5">
        <f t="shared" si="818"/>
        <v>0</v>
      </c>
      <c r="R362" s="29"/>
      <c r="S362" s="144" t="s">
        <v>13</v>
      </c>
      <c r="T362" s="145"/>
      <c r="U362" s="62">
        <f t="shared" ref="U362:V362" si="819">SUM(U363:U365)</f>
        <v>0</v>
      </c>
      <c r="V362" s="62">
        <f t="shared" si="819"/>
        <v>0</v>
      </c>
      <c r="W362" s="62">
        <f t="shared" si="811"/>
        <v>0</v>
      </c>
      <c r="X362" s="62">
        <f t="shared" ref="X362" si="820">SUM(X363:X365)</f>
        <v>0</v>
      </c>
      <c r="Y362" s="62">
        <f t="shared" si="812"/>
        <v>0</v>
      </c>
      <c r="Z362" s="62">
        <f t="shared" ref="Z362:AB362" si="821">SUM(Z363:Z365)</f>
        <v>0</v>
      </c>
      <c r="AA362" s="76">
        <f>SUM(AA363:AA365)</f>
        <v>0</v>
      </c>
      <c r="AB362" s="62">
        <f t="shared" si="821"/>
        <v>0</v>
      </c>
      <c r="AC362" s="76">
        <f>SUM(AC363:AC365)</f>
        <v>0</v>
      </c>
      <c r="AD362" s="62">
        <f t="shared" ref="AD362:AF362" si="822">SUM(AD363:AD365)</f>
        <v>0</v>
      </c>
      <c r="AE362" s="76">
        <f>SUM(AE363:AE365)</f>
        <v>0</v>
      </c>
      <c r="AF362" s="62">
        <f t="shared" si="822"/>
        <v>892</v>
      </c>
      <c r="AG362" s="76">
        <f>SUM(AG363:AG365)</f>
        <v>892</v>
      </c>
      <c r="AI362" s="319"/>
    </row>
    <row r="363" spans="1:61" ht="19.5" customHeight="1" x14ac:dyDescent="0.2">
      <c r="A363" s="249"/>
      <c r="B363" s="140"/>
      <c r="C363" s="141" t="s">
        <v>10</v>
      </c>
      <c r="D363" s="8"/>
      <c r="E363" s="9">
        <f>149-149</f>
        <v>0</v>
      </c>
      <c r="F363" s="9">
        <v>0</v>
      </c>
      <c r="G363" s="9">
        <f t="shared" si="813"/>
        <v>0</v>
      </c>
      <c r="H363" s="9">
        <v>0</v>
      </c>
      <c r="I363" s="9">
        <f t="shared" si="814"/>
        <v>0</v>
      </c>
      <c r="J363" s="9">
        <v>0</v>
      </c>
      <c r="K363" s="9">
        <f t="shared" si="815"/>
        <v>0</v>
      </c>
      <c r="L363" s="9">
        <v>0</v>
      </c>
      <c r="M363" s="9">
        <f t="shared" si="816"/>
        <v>0</v>
      </c>
      <c r="N363" s="9">
        <v>0</v>
      </c>
      <c r="O363" s="9">
        <f t="shared" si="817"/>
        <v>0</v>
      </c>
      <c r="P363" s="9">
        <v>0</v>
      </c>
      <c r="Q363" s="9">
        <f t="shared" si="818"/>
        <v>0</v>
      </c>
      <c r="R363" s="46"/>
      <c r="S363" s="149"/>
      <c r="T363" s="150" t="s">
        <v>15</v>
      </c>
      <c r="U363" s="151">
        <v>0</v>
      </c>
      <c r="V363" s="151">
        <v>0</v>
      </c>
      <c r="W363" s="151">
        <f t="shared" si="811"/>
        <v>0</v>
      </c>
      <c r="X363" s="151">
        <v>0</v>
      </c>
      <c r="Y363" s="151">
        <f t="shared" si="812"/>
        <v>0</v>
      </c>
      <c r="Z363" s="151">
        <v>0</v>
      </c>
      <c r="AA363" s="151">
        <f t="shared" ref="AA363:AA368" si="823">+Y363+Z363</f>
        <v>0</v>
      </c>
      <c r="AB363" s="151">
        <v>0</v>
      </c>
      <c r="AC363" s="151">
        <f t="shared" ref="AC363:AC368" si="824">+AA363+AB363</f>
        <v>0</v>
      </c>
      <c r="AD363" s="151">
        <v>0</v>
      </c>
      <c r="AE363" s="151">
        <f t="shared" ref="AE363:AE368" si="825">+AC363+AD363</f>
        <v>0</v>
      </c>
      <c r="AF363" s="151">
        <v>0</v>
      </c>
      <c r="AG363" s="151">
        <f t="shared" ref="AG363:AG368" si="826">+AE363+AF363</f>
        <v>0</v>
      </c>
      <c r="AI363" s="319"/>
    </row>
    <row r="364" spans="1:61" ht="19.5" customHeight="1" x14ac:dyDescent="0.2">
      <c r="A364" s="249"/>
      <c r="B364" s="140"/>
      <c r="C364" s="141" t="s">
        <v>23</v>
      </c>
      <c r="D364" s="8"/>
      <c r="E364" s="11">
        <v>0</v>
      </c>
      <c r="F364" s="11">
        <v>0</v>
      </c>
      <c r="G364" s="11">
        <f t="shared" si="813"/>
        <v>0</v>
      </c>
      <c r="H364" s="11">
        <v>0</v>
      </c>
      <c r="I364" s="11">
        <f t="shared" si="814"/>
        <v>0</v>
      </c>
      <c r="J364" s="11">
        <v>0</v>
      </c>
      <c r="K364" s="11">
        <f t="shared" si="815"/>
        <v>0</v>
      </c>
      <c r="L364" s="11">
        <v>0</v>
      </c>
      <c r="M364" s="11">
        <f t="shared" si="816"/>
        <v>0</v>
      </c>
      <c r="N364" s="11">
        <v>0</v>
      </c>
      <c r="O364" s="11">
        <f t="shared" si="817"/>
        <v>0</v>
      </c>
      <c r="P364" s="11">
        <v>0</v>
      </c>
      <c r="Q364" s="11">
        <f t="shared" si="818"/>
        <v>0</v>
      </c>
      <c r="R364" s="47"/>
      <c r="S364" s="55"/>
      <c r="T364" s="20" t="s">
        <v>16</v>
      </c>
      <c r="U364" s="82">
        <v>0</v>
      </c>
      <c r="V364" s="82">
        <v>0</v>
      </c>
      <c r="W364" s="82">
        <f t="shared" si="811"/>
        <v>0</v>
      </c>
      <c r="X364" s="82">
        <v>0</v>
      </c>
      <c r="Y364" s="82">
        <f t="shared" si="812"/>
        <v>0</v>
      </c>
      <c r="Z364" s="82">
        <v>0</v>
      </c>
      <c r="AA364" s="82">
        <f t="shared" si="823"/>
        <v>0</v>
      </c>
      <c r="AB364" s="82">
        <v>0</v>
      </c>
      <c r="AC364" s="82">
        <f t="shared" si="824"/>
        <v>0</v>
      </c>
      <c r="AD364" s="82">
        <v>0</v>
      </c>
      <c r="AE364" s="82">
        <f t="shared" si="825"/>
        <v>0</v>
      </c>
      <c r="AF364" s="82">
        <v>0</v>
      </c>
      <c r="AG364" s="82">
        <f t="shared" si="826"/>
        <v>0</v>
      </c>
      <c r="AI364" s="319"/>
    </row>
    <row r="365" spans="1:61" ht="19.5" customHeight="1" x14ac:dyDescent="0.2">
      <c r="A365" s="249"/>
      <c r="B365" s="140"/>
      <c r="C365" s="141" t="s">
        <v>22</v>
      </c>
      <c r="D365" s="8"/>
      <c r="E365" s="60">
        <v>0</v>
      </c>
      <c r="F365" s="60">
        <v>0</v>
      </c>
      <c r="G365" s="60">
        <f t="shared" si="813"/>
        <v>0</v>
      </c>
      <c r="H365" s="60">
        <v>0</v>
      </c>
      <c r="I365" s="60">
        <f t="shared" si="814"/>
        <v>0</v>
      </c>
      <c r="J365" s="60">
        <v>0</v>
      </c>
      <c r="K365" s="60">
        <f t="shared" si="815"/>
        <v>0</v>
      </c>
      <c r="L365" s="60">
        <v>0</v>
      </c>
      <c r="M365" s="60">
        <f t="shared" si="816"/>
        <v>0</v>
      </c>
      <c r="N365" s="60">
        <v>0</v>
      </c>
      <c r="O365" s="60">
        <f t="shared" si="817"/>
        <v>0</v>
      </c>
      <c r="P365" s="60">
        <v>0</v>
      </c>
      <c r="Q365" s="60">
        <f t="shared" si="818"/>
        <v>0</v>
      </c>
      <c r="S365" s="107"/>
      <c r="T365" s="108" t="s">
        <v>17</v>
      </c>
      <c r="U365" s="84">
        <v>0</v>
      </c>
      <c r="V365" s="84">
        <v>0</v>
      </c>
      <c r="W365" s="84">
        <f t="shared" si="811"/>
        <v>0</v>
      </c>
      <c r="X365" s="84">
        <v>0</v>
      </c>
      <c r="Y365" s="84">
        <f t="shared" si="812"/>
        <v>0</v>
      </c>
      <c r="Z365" s="84">
        <v>0</v>
      </c>
      <c r="AA365" s="84">
        <f t="shared" si="823"/>
        <v>0</v>
      </c>
      <c r="AB365" s="84">
        <v>0</v>
      </c>
      <c r="AC365" s="84">
        <f t="shared" si="824"/>
        <v>0</v>
      </c>
      <c r="AD365" s="84">
        <v>0</v>
      </c>
      <c r="AE365" s="84">
        <f t="shared" si="825"/>
        <v>0</v>
      </c>
      <c r="AF365" s="84">
        <v>892</v>
      </c>
      <c r="AG365" s="84">
        <f t="shared" si="826"/>
        <v>892</v>
      </c>
      <c r="AI365" s="319"/>
    </row>
    <row r="366" spans="1:61" ht="19.5" customHeight="1" x14ac:dyDescent="0.2">
      <c r="A366" s="249"/>
      <c r="B366" s="140"/>
      <c r="C366" s="141" t="s">
        <v>46</v>
      </c>
      <c r="D366" s="8"/>
      <c r="E366" s="11">
        <v>0</v>
      </c>
      <c r="F366" s="11">
        <v>0</v>
      </c>
      <c r="G366" s="11">
        <f t="shared" si="813"/>
        <v>0</v>
      </c>
      <c r="H366" s="11">
        <v>0</v>
      </c>
      <c r="I366" s="11">
        <f t="shared" si="814"/>
        <v>0</v>
      </c>
      <c r="J366" s="11">
        <v>0</v>
      </c>
      <c r="K366" s="11">
        <f t="shared" si="815"/>
        <v>0</v>
      </c>
      <c r="L366" s="11">
        <v>0</v>
      </c>
      <c r="M366" s="11">
        <f t="shared" si="816"/>
        <v>0</v>
      </c>
      <c r="N366" s="11">
        <v>0</v>
      </c>
      <c r="O366" s="11">
        <f t="shared" si="817"/>
        <v>0</v>
      </c>
      <c r="P366" s="11">
        <v>0</v>
      </c>
      <c r="Q366" s="11">
        <f t="shared" si="818"/>
        <v>0</v>
      </c>
      <c r="R366" s="47"/>
      <c r="S366" s="153" t="s">
        <v>43</v>
      </c>
      <c r="T366" s="10"/>
      <c r="U366" s="62">
        <v>0</v>
      </c>
      <c r="V366" s="62">
        <v>0</v>
      </c>
      <c r="W366" s="62">
        <f t="shared" si="811"/>
        <v>0</v>
      </c>
      <c r="X366" s="62">
        <v>0</v>
      </c>
      <c r="Y366" s="62">
        <f t="shared" si="812"/>
        <v>0</v>
      </c>
      <c r="Z366" s="62">
        <v>0</v>
      </c>
      <c r="AA366" s="62">
        <f t="shared" si="823"/>
        <v>0</v>
      </c>
      <c r="AB366" s="62">
        <v>0</v>
      </c>
      <c r="AC366" s="62">
        <f t="shared" si="824"/>
        <v>0</v>
      </c>
      <c r="AD366" s="62">
        <v>0</v>
      </c>
      <c r="AE366" s="62">
        <f t="shared" si="825"/>
        <v>0</v>
      </c>
      <c r="AF366" s="62">
        <v>0</v>
      </c>
      <c r="AG366" s="62">
        <f t="shared" si="826"/>
        <v>0</v>
      </c>
      <c r="AI366" s="319"/>
    </row>
    <row r="367" spans="1:61" ht="19.5" customHeight="1" x14ac:dyDescent="0.2">
      <c r="B367" s="140"/>
      <c r="C367" s="141" t="s">
        <v>52</v>
      </c>
      <c r="D367" s="8"/>
      <c r="E367" s="60">
        <v>0</v>
      </c>
      <c r="F367" s="60">
        <v>0</v>
      </c>
      <c r="G367" s="60">
        <f t="shared" si="813"/>
        <v>0</v>
      </c>
      <c r="H367" s="60">
        <v>0</v>
      </c>
      <c r="I367" s="60">
        <f t="shared" si="814"/>
        <v>0</v>
      </c>
      <c r="J367" s="60">
        <v>0</v>
      </c>
      <c r="K367" s="60">
        <f t="shared" si="815"/>
        <v>0</v>
      </c>
      <c r="L367" s="60">
        <v>0</v>
      </c>
      <c r="M367" s="60">
        <f t="shared" si="816"/>
        <v>0</v>
      </c>
      <c r="N367" s="60">
        <v>0</v>
      </c>
      <c r="O367" s="60">
        <f t="shared" si="817"/>
        <v>0</v>
      </c>
      <c r="P367" s="60">
        <v>0</v>
      </c>
      <c r="Q367" s="60">
        <f t="shared" si="818"/>
        <v>0</v>
      </c>
      <c r="R367" s="29"/>
      <c r="S367" s="57" t="s">
        <v>38</v>
      </c>
      <c r="T367" s="28"/>
      <c r="U367" s="62">
        <v>0</v>
      </c>
      <c r="V367" s="62">
        <v>0</v>
      </c>
      <c r="W367" s="62">
        <f t="shared" si="811"/>
        <v>0</v>
      </c>
      <c r="X367" s="62">
        <v>0</v>
      </c>
      <c r="Y367" s="62">
        <f t="shared" si="812"/>
        <v>0</v>
      </c>
      <c r="Z367" s="62">
        <v>0</v>
      </c>
      <c r="AA367" s="62">
        <f t="shared" si="823"/>
        <v>0</v>
      </c>
      <c r="AB367" s="62">
        <v>0</v>
      </c>
      <c r="AC367" s="62">
        <f t="shared" si="824"/>
        <v>0</v>
      </c>
      <c r="AD367" s="62">
        <f>2930-2930</f>
        <v>0</v>
      </c>
      <c r="AE367" s="62">
        <f t="shared" si="825"/>
        <v>0</v>
      </c>
      <c r="AF367" s="62">
        <f>2930-2930</f>
        <v>0</v>
      </c>
      <c r="AG367" s="62">
        <f t="shared" si="826"/>
        <v>0</v>
      </c>
      <c r="AI367" s="319"/>
    </row>
    <row r="368" spans="1:61" ht="19.5" customHeight="1" thickBot="1" x14ac:dyDescent="0.25">
      <c r="B368" s="109"/>
      <c r="C368" s="37" t="s">
        <v>149</v>
      </c>
      <c r="D368" s="37"/>
      <c r="E368" s="61">
        <v>0</v>
      </c>
      <c r="F368" s="61">
        <v>0</v>
      </c>
      <c r="G368" s="61">
        <f t="shared" si="813"/>
        <v>0</v>
      </c>
      <c r="H368" s="61">
        <v>0</v>
      </c>
      <c r="I368" s="61">
        <f t="shared" si="814"/>
        <v>0</v>
      </c>
      <c r="J368" s="61">
        <v>0</v>
      </c>
      <c r="K368" s="61">
        <f t="shared" si="815"/>
        <v>0</v>
      </c>
      <c r="L368" s="61">
        <v>0</v>
      </c>
      <c r="M368" s="61">
        <f t="shared" si="816"/>
        <v>0</v>
      </c>
      <c r="N368" s="61">
        <v>0</v>
      </c>
      <c r="O368" s="61">
        <f t="shared" si="817"/>
        <v>0</v>
      </c>
      <c r="P368" s="61">
        <v>0</v>
      </c>
      <c r="Q368" s="61">
        <f t="shared" si="818"/>
        <v>0</v>
      </c>
      <c r="R368" s="29"/>
      <c r="S368" s="154" t="s">
        <v>149</v>
      </c>
      <c r="T368" s="138"/>
      <c r="U368" s="93">
        <v>0</v>
      </c>
      <c r="V368" s="93">
        <v>0</v>
      </c>
      <c r="W368" s="93">
        <f t="shared" si="811"/>
        <v>0</v>
      </c>
      <c r="X368" s="93">
        <v>0</v>
      </c>
      <c r="Y368" s="93">
        <f t="shared" si="812"/>
        <v>0</v>
      </c>
      <c r="Z368" s="93">
        <v>0</v>
      </c>
      <c r="AA368" s="93">
        <f t="shared" si="823"/>
        <v>0</v>
      </c>
      <c r="AB368" s="93">
        <v>0</v>
      </c>
      <c r="AC368" s="93">
        <f t="shared" si="824"/>
        <v>0</v>
      </c>
      <c r="AD368" s="93">
        <v>2930</v>
      </c>
      <c r="AE368" s="93">
        <f t="shared" si="825"/>
        <v>2930</v>
      </c>
      <c r="AF368" s="93">
        <v>0</v>
      </c>
      <c r="AG368" s="93">
        <f t="shared" si="826"/>
        <v>2930</v>
      </c>
      <c r="AI368" s="319"/>
    </row>
    <row r="369" spans="1:61" s="3" customFormat="1" ht="19.5" customHeight="1" thickBot="1" x14ac:dyDescent="0.25">
      <c r="B369" s="155" t="s">
        <v>14</v>
      </c>
      <c r="C369" s="141"/>
      <c r="D369" s="8"/>
      <c r="E369" s="11">
        <f t="shared" ref="E369:F369" si="827">SUM(E363:E368)+E356</f>
        <v>0</v>
      </c>
      <c r="F369" s="11">
        <f t="shared" si="827"/>
        <v>0</v>
      </c>
      <c r="G369" s="11">
        <f t="shared" si="813"/>
        <v>0</v>
      </c>
      <c r="H369" s="11">
        <f t="shared" ref="H369:J369" si="828">SUM(H363:H368)+H356</f>
        <v>0</v>
      </c>
      <c r="I369" s="11">
        <f t="shared" si="814"/>
        <v>0</v>
      </c>
      <c r="J369" s="11">
        <f t="shared" si="828"/>
        <v>0</v>
      </c>
      <c r="K369" s="11">
        <f t="shared" si="815"/>
        <v>0</v>
      </c>
      <c r="L369" s="11">
        <f t="shared" ref="L369:N369" si="829">SUM(L363:L368)+L356</f>
        <v>0</v>
      </c>
      <c r="M369" s="11">
        <f t="shared" si="816"/>
        <v>0</v>
      </c>
      <c r="N369" s="11">
        <f t="shared" si="829"/>
        <v>2930</v>
      </c>
      <c r="O369" s="11">
        <f t="shared" si="817"/>
        <v>2930</v>
      </c>
      <c r="P369" s="11">
        <f t="shared" ref="P369" si="830">SUM(P363:P368)+P356</f>
        <v>892</v>
      </c>
      <c r="Q369" s="11">
        <f t="shared" si="818"/>
        <v>3822</v>
      </c>
      <c r="R369" s="69"/>
      <c r="S369" s="156" t="s">
        <v>18</v>
      </c>
      <c r="T369" s="157"/>
      <c r="U369" s="62">
        <f t="shared" ref="U369:V369" si="831">+U367+U362+U356+U366+U368</f>
        <v>0</v>
      </c>
      <c r="V369" s="62">
        <f t="shared" si="831"/>
        <v>0</v>
      </c>
      <c r="W369" s="62">
        <f t="shared" si="811"/>
        <v>0</v>
      </c>
      <c r="X369" s="62">
        <f t="shared" ref="X369" si="832">+X367+X362+X356+X366+X368</f>
        <v>0</v>
      </c>
      <c r="Y369" s="62">
        <f t="shared" si="812"/>
        <v>0</v>
      </c>
      <c r="Z369" s="62">
        <f t="shared" ref="Z369:AB369" si="833">+Z367+Z362+Z356+Z366+Z368</f>
        <v>0</v>
      </c>
      <c r="AA369" s="62">
        <f>+AA368+AA367+AA366+AA362+AA356</f>
        <v>0</v>
      </c>
      <c r="AB369" s="62">
        <f t="shared" si="833"/>
        <v>0</v>
      </c>
      <c r="AC369" s="62">
        <f>+AC368+AC367+AC366+AC362+AC356</f>
        <v>0</v>
      </c>
      <c r="AD369" s="62">
        <f t="shared" ref="AD369:AF369" si="834">+AD367+AD362+AD356+AD366+AD368</f>
        <v>2930</v>
      </c>
      <c r="AE369" s="62">
        <f>+AE368+AE367+AE366+AE362+AE356</f>
        <v>2930</v>
      </c>
      <c r="AF369" s="62">
        <f t="shared" si="834"/>
        <v>892</v>
      </c>
      <c r="AG369" s="62">
        <f>+AG368+AG367+AG366+AG362+AG356</f>
        <v>3822</v>
      </c>
      <c r="AH369" s="14"/>
      <c r="AI369" s="321"/>
      <c r="AJ369" s="250">
        <f>+AG369-Q369</f>
        <v>0</v>
      </c>
      <c r="AK369" s="14"/>
      <c r="AL369" s="14"/>
      <c r="AM369" s="14"/>
      <c r="AN369" s="14"/>
      <c r="AO369" s="14"/>
      <c r="AP369" s="14"/>
      <c r="AQ369" s="14"/>
      <c r="AR369" s="14"/>
      <c r="AS369" s="14"/>
      <c r="AT369" s="14"/>
      <c r="AU369" s="14"/>
      <c r="AV369" s="14"/>
      <c r="AW369" s="14"/>
      <c r="AX369" s="14"/>
      <c r="AY369" s="14"/>
      <c r="AZ369" s="14"/>
      <c r="BA369" s="14"/>
      <c r="BB369" s="14"/>
      <c r="BC369" s="14"/>
      <c r="BD369" s="14"/>
      <c r="BE369" s="14"/>
      <c r="BF369" s="14"/>
      <c r="BG369" s="14"/>
      <c r="BH369" s="14"/>
      <c r="BI369" s="14"/>
    </row>
    <row r="370" spans="1:61" s="3" customFormat="1" ht="25.5" customHeight="1" x14ac:dyDescent="0.2">
      <c r="B370" s="228"/>
      <c r="C370" s="128" t="s">
        <v>35</v>
      </c>
      <c r="D370" s="129"/>
      <c r="E370" s="128"/>
      <c r="F370" s="128"/>
      <c r="G370" s="128"/>
      <c r="H370" s="128"/>
      <c r="I370" s="128"/>
      <c r="J370" s="128"/>
      <c r="K370" s="128"/>
      <c r="L370" s="128"/>
      <c r="M370" s="128"/>
      <c r="N370" s="128"/>
      <c r="O370" s="128"/>
      <c r="P370" s="128"/>
      <c r="Q370" s="128"/>
      <c r="R370" s="128"/>
      <c r="S370" s="129"/>
      <c r="T370" s="185"/>
      <c r="U370" s="185"/>
      <c r="V370" s="185"/>
      <c r="W370" s="185"/>
      <c r="X370" s="185"/>
      <c r="Y370" s="185"/>
      <c r="Z370" s="185"/>
      <c r="AA370" s="185"/>
      <c r="AB370" s="185"/>
      <c r="AC370" s="185"/>
      <c r="AD370" s="185"/>
      <c r="AE370" s="185"/>
      <c r="AF370" s="185"/>
      <c r="AG370" s="185"/>
      <c r="AI370" s="321"/>
    </row>
    <row r="371" spans="1:61" ht="40.5" customHeight="1" x14ac:dyDescent="0.2">
      <c r="B371" s="100" t="s">
        <v>0</v>
      </c>
      <c r="C371" s="26"/>
      <c r="D371" s="101"/>
      <c r="E371" s="36" t="str">
        <f t="shared" ref="E371:Q371" si="835">+E$6</f>
        <v>Eredeti előirányzat
2024. év</v>
      </c>
      <c r="F371" s="36" t="str">
        <f t="shared" si="835"/>
        <v>1 Módosítás</v>
      </c>
      <c r="G371" s="36" t="str">
        <f t="shared" si="835"/>
        <v>Módosított előirányzat 1
2024. év</v>
      </c>
      <c r="H371" s="36" t="str">
        <f t="shared" si="835"/>
        <v>2 Módosítás</v>
      </c>
      <c r="I371" s="36" t="str">
        <f t="shared" si="835"/>
        <v>Módosított előirányzat</v>
      </c>
      <c r="J371" s="36" t="str">
        <f t="shared" si="835"/>
        <v>3 Módosítás</v>
      </c>
      <c r="K371" s="36" t="str">
        <f t="shared" si="835"/>
        <v>Módosított előirányzat</v>
      </c>
      <c r="L371" s="36" t="str">
        <f t="shared" si="835"/>
        <v>4 Módosítás</v>
      </c>
      <c r="M371" s="36" t="str">
        <f t="shared" si="835"/>
        <v>4. Módosított előirányzat</v>
      </c>
      <c r="N371" s="36" t="str">
        <f t="shared" si="835"/>
        <v>5 Módosítás</v>
      </c>
      <c r="O371" s="36" t="str">
        <f t="shared" si="835"/>
        <v>Módosított előirányzat 5.</v>
      </c>
      <c r="P371" s="36" t="str">
        <f t="shared" si="835"/>
        <v>6 Módosítás</v>
      </c>
      <c r="Q371" s="36" t="str">
        <f t="shared" si="835"/>
        <v>Módosított előirányzat</v>
      </c>
      <c r="R371" s="51"/>
      <c r="S371" s="57" t="s">
        <v>1</v>
      </c>
      <c r="T371" s="102"/>
      <c r="U371" s="36" t="str">
        <f t="shared" ref="U371:AG371" si="836">+U$6</f>
        <v>Eredeti előirányzat
2024. év</v>
      </c>
      <c r="V371" s="36" t="str">
        <f t="shared" si="836"/>
        <v>1 Módosítás</v>
      </c>
      <c r="W371" s="36" t="str">
        <f t="shared" si="836"/>
        <v>Módosított előirányzat 1
2024. év</v>
      </c>
      <c r="X371" s="36" t="str">
        <f t="shared" si="836"/>
        <v>2 Módosítás</v>
      </c>
      <c r="Y371" s="36" t="str">
        <f t="shared" si="836"/>
        <v>Módosított előirányzat</v>
      </c>
      <c r="Z371" s="36" t="str">
        <f t="shared" si="836"/>
        <v>3 Módosítás</v>
      </c>
      <c r="AA371" s="36" t="str">
        <f t="shared" si="836"/>
        <v>Módosított előirányzat</v>
      </c>
      <c r="AB371" s="36" t="str">
        <f t="shared" si="836"/>
        <v>4 Módosítás</v>
      </c>
      <c r="AC371" s="36" t="str">
        <f t="shared" si="836"/>
        <v>4. Módosított előirányzat</v>
      </c>
      <c r="AD371" s="36" t="str">
        <f t="shared" si="836"/>
        <v>5 Módosítás</v>
      </c>
      <c r="AE371" s="36" t="str">
        <f t="shared" si="836"/>
        <v>Módosított előirányzat 5</v>
      </c>
      <c r="AF371" s="36" t="str">
        <f t="shared" si="836"/>
        <v>6 Módosítás</v>
      </c>
      <c r="AG371" s="36" t="str">
        <f t="shared" si="836"/>
        <v>Módosított előirányzat</v>
      </c>
      <c r="AI371" s="319"/>
    </row>
    <row r="372" spans="1:61" ht="19.5" customHeight="1" x14ac:dyDescent="0.2">
      <c r="B372" s="140"/>
      <c r="C372" s="141" t="s">
        <v>2</v>
      </c>
      <c r="D372" s="142"/>
      <c r="E372" s="143">
        <f t="shared" ref="E372:I372" si="837">+E373+E374+E375+E376</f>
        <v>0</v>
      </c>
      <c r="F372" s="143">
        <f t="shared" si="837"/>
        <v>0</v>
      </c>
      <c r="G372" s="143">
        <f t="shared" si="837"/>
        <v>0</v>
      </c>
      <c r="H372" s="143">
        <f t="shared" si="837"/>
        <v>0</v>
      </c>
      <c r="I372" s="143">
        <f t="shared" si="837"/>
        <v>0</v>
      </c>
      <c r="J372" s="143">
        <f t="shared" ref="J372:K372" si="838">+J373+J374+J375+J376</f>
        <v>0</v>
      </c>
      <c r="K372" s="143">
        <f t="shared" si="838"/>
        <v>0</v>
      </c>
      <c r="L372" s="143">
        <f t="shared" ref="L372:M372" si="839">+L373+L374+L375+L376</f>
        <v>0</v>
      </c>
      <c r="M372" s="143">
        <f t="shared" si="839"/>
        <v>0</v>
      </c>
      <c r="N372" s="143">
        <f t="shared" ref="N372:O372" si="840">+N373+N374+N375+N376</f>
        <v>4813</v>
      </c>
      <c r="O372" s="143">
        <f t="shared" si="840"/>
        <v>4813</v>
      </c>
      <c r="P372" s="143">
        <f t="shared" ref="P372:Q372" si="841">+P373+P374+P375+P376</f>
        <v>0</v>
      </c>
      <c r="Q372" s="143">
        <f t="shared" si="841"/>
        <v>4813</v>
      </c>
      <c r="R372" s="46"/>
      <c r="S372" s="144" t="s">
        <v>3</v>
      </c>
      <c r="T372" s="145"/>
      <c r="U372" s="76">
        <f t="shared" ref="U372:V372" si="842">SUM(U373:U377)</f>
        <v>0</v>
      </c>
      <c r="V372" s="76">
        <f t="shared" si="842"/>
        <v>0</v>
      </c>
      <c r="W372" s="76">
        <f>+U372+V372</f>
        <v>0</v>
      </c>
      <c r="X372" s="76">
        <f t="shared" ref="X372" si="843">SUM(X373:X377)</f>
        <v>0</v>
      </c>
      <c r="Y372" s="76">
        <f>+W372+X372</f>
        <v>0</v>
      </c>
      <c r="Z372" s="76">
        <f t="shared" ref="Z372:AB372" si="844">SUM(Z373:Z377)</f>
        <v>0</v>
      </c>
      <c r="AA372" s="76">
        <f>SUM(AA373:AA377)</f>
        <v>0</v>
      </c>
      <c r="AB372" s="76">
        <f t="shared" si="844"/>
        <v>0</v>
      </c>
      <c r="AC372" s="76">
        <f>SUM(AC373:AC377)</f>
        <v>0</v>
      </c>
      <c r="AD372" s="76">
        <f t="shared" ref="AD372:AF372" si="845">SUM(AD373:AD377)</f>
        <v>0</v>
      </c>
      <c r="AE372" s="76">
        <f>SUM(AE373:AE377)</f>
        <v>0</v>
      </c>
      <c r="AF372" s="76">
        <f t="shared" si="845"/>
        <v>0</v>
      </c>
      <c r="AG372" s="76">
        <f>SUM(AG373:AG377)</f>
        <v>0</v>
      </c>
      <c r="AI372" s="319"/>
    </row>
    <row r="373" spans="1:61" ht="19.5" customHeight="1" x14ac:dyDescent="0.2">
      <c r="B373" s="146"/>
      <c r="C373" s="147" t="s">
        <v>4</v>
      </c>
      <c r="D373" s="147"/>
      <c r="E373" s="148"/>
      <c r="F373" s="148">
        <v>0</v>
      </c>
      <c r="G373" s="148"/>
      <c r="H373" s="148"/>
      <c r="I373" s="148"/>
      <c r="J373" s="148"/>
      <c r="K373" s="148"/>
      <c r="L373" s="148"/>
      <c r="M373" s="148"/>
      <c r="N373" s="148"/>
      <c r="O373" s="148"/>
      <c r="P373" s="148"/>
      <c r="Q373" s="148"/>
      <c r="R373" s="48"/>
      <c r="S373" s="149"/>
      <c r="T373" s="150" t="s">
        <v>6</v>
      </c>
      <c r="U373" s="151">
        <v>0</v>
      </c>
      <c r="V373" s="151">
        <v>0</v>
      </c>
      <c r="W373" s="151">
        <f t="shared" ref="W373:W385" si="846">+U373+V373</f>
        <v>0</v>
      </c>
      <c r="X373" s="151">
        <v>0</v>
      </c>
      <c r="Y373" s="151">
        <f t="shared" ref="Y373:Y385" si="847">+W373+X373</f>
        <v>0</v>
      </c>
      <c r="Z373" s="151">
        <v>0</v>
      </c>
      <c r="AA373" s="151">
        <f>+Y373+Z373</f>
        <v>0</v>
      </c>
      <c r="AB373" s="151">
        <v>0</v>
      </c>
      <c r="AC373" s="151">
        <f>+AA373+AB373</f>
        <v>0</v>
      </c>
      <c r="AD373" s="151">
        <v>0</v>
      </c>
      <c r="AE373" s="151">
        <f>+AC373+AD373</f>
        <v>0</v>
      </c>
      <c r="AF373" s="151">
        <v>0</v>
      </c>
      <c r="AG373" s="151">
        <f>+AE373+AF373</f>
        <v>0</v>
      </c>
      <c r="AI373" s="319"/>
    </row>
    <row r="374" spans="1:61" ht="23.25" customHeight="1" x14ac:dyDescent="0.2">
      <c r="A374" s="249"/>
      <c r="B374" s="104"/>
      <c r="C374" s="17" t="s">
        <v>5</v>
      </c>
      <c r="D374" s="18"/>
      <c r="E374" s="5">
        <v>0</v>
      </c>
      <c r="F374" s="5">
        <v>0</v>
      </c>
      <c r="G374" s="5">
        <f>+E374+F374</f>
        <v>0</v>
      </c>
      <c r="H374" s="5">
        <v>0</v>
      </c>
      <c r="I374" s="5">
        <f>+G374+H374</f>
        <v>0</v>
      </c>
      <c r="J374" s="5">
        <v>0</v>
      </c>
      <c r="K374" s="5">
        <f>+I374+J374</f>
        <v>0</v>
      </c>
      <c r="L374" s="5">
        <v>0</v>
      </c>
      <c r="M374" s="5">
        <f>+K374+L374</f>
        <v>0</v>
      </c>
      <c r="N374" s="5">
        <v>4813</v>
      </c>
      <c r="O374" s="5">
        <f>+M374+N374</f>
        <v>4813</v>
      </c>
      <c r="P374" s="5">
        <v>0</v>
      </c>
      <c r="Q374" s="5">
        <f>+O374+P374</f>
        <v>4813</v>
      </c>
      <c r="R374" s="48"/>
      <c r="S374" s="55"/>
      <c r="T374" s="19" t="s">
        <v>8</v>
      </c>
      <c r="U374" s="82">
        <v>0</v>
      </c>
      <c r="V374" s="82">
        <v>0</v>
      </c>
      <c r="W374" s="82">
        <f t="shared" si="846"/>
        <v>0</v>
      </c>
      <c r="X374" s="82">
        <v>0</v>
      </c>
      <c r="Y374" s="82">
        <f t="shared" si="847"/>
        <v>0</v>
      </c>
      <c r="Z374" s="82">
        <v>0</v>
      </c>
      <c r="AA374" s="82">
        <f>+Y374+Z374</f>
        <v>0</v>
      </c>
      <c r="AB374" s="82">
        <v>0</v>
      </c>
      <c r="AC374" s="82">
        <f>+AA374+AB374</f>
        <v>0</v>
      </c>
      <c r="AD374" s="82">
        <v>0</v>
      </c>
      <c r="AE374" s="82">
        <f>+AC374+AD374</f>
        <v>0</v>
      </c>
      <c r="AF374" s="82">
        <v>0</v>
      </c>
      <c r="AG374" s="82">
        <f>+AE374+AF374</f>
        <v>0</v>
      </c>
      <c r="AI374" s="319"/>
    </row>
    <row r="375" spans="1:61" ht="19.5" customHeight="1" x14ac:dyDescent="0.2">
      <c r="A375" s="249"/>
      <c r="B375" s="104"/>
      <c r="C375" s="17" t="s">
        <v>7</v>
      </c>
      <c r="D375" s="18"/>
      <c r="E375" s="5">
        <v>0</v>
      </c>
      <c r="F375" s="5">
        <v>0</v>
      </c>
      <c r="G375" s="5">
        <f t="shared" ref="G375:G385" si="848">+E375+F375</f>
        <v>0</v>
      </c>
      <c r="H375" s="5">
        <v>0</v>
      </c>
      <c r="I375" s="5">
        <f t="shared" ref="I375:I385" si="849">+G375+H375</f>
        <v>0</v>
      </c>
      <c r="J375" s="5">
        <v>0</v>
      </c>
      <c r="K375" s="5">
        <f t="shared" ref="K375:K385" si="850">+I375+J375</f>
        <v>0</v>
      </c>
      <c r="L375" s="5">
        <v>0</v>
      </c>
      <c r="M375" s="5">
        <f t="shared" ref="M375:M385" si="851">+K375+L375</f>
        <v>0</v>
      </c>
      <c r="N375" s="5">
        <v>0</v>
      </c>
      <c r="O375" s="5">
        <f t="shared" ref="O375:O385" si="852">+M375+N375</f>
        <v>0</v>
      </c>
      <c r="P375" s="5">
        <v>0</v>
      </c>
      <c r="Q375" s="5">
        <f t="shared" ref="Q375:Q385" si="853">+O375+P375</f>
        <v>0</v>
      </c>
      <c r="R375" s="48"/>
      <c r="S375" s="55"/>
      <c r="T375" s="20" t="s">
        <v>9</v>
      </c>
      <c r="U375" s="82">
        <v>0</v>
      </c>
      <c r="V375" s="82">
        <v>0</v>
      </c>
      <c r="W375" s="82">
        <f t="shared" si="846"/>
        <v>0</v>
      </c>
      <c r="X375" s="82">
        <v>0</v>
      </c>
      <c r="Y375" s="82">
        <f t="shared" si="847"/>
        <v>0</v>
      </c>
      <c r="Z375" s="82">
        <v>0</v>
      </c>
      <c r="AA375" s="82">
        <f>+Y375+Z375</f>
        <v>0</v>
      </c>
      <c r="AB375" s="82">
        <v>0</v>
      </c>
      <c r="AC375" s="82">
        <f>+AA375+AB375</f>
        <v>0</v>
      </c>
      <c r="AD375" s="82">
        <v>0</v>
      </c>
      <c r="AE375" s="82">
        <f>+AC375+AD375</f>
        <v>0</v>
      </c>
      <c r="AF375" s="82">
        <v>0</v>
      </c>
      <c r="AG375" s="82">
        <f>+AE375+AF375</f>
        <v>0</v>
      </c>
      <c r="AI375" s="319"/>
    </row>
    <row r="376" spans="1:61" ht="19.5" customHeight="1" x14ac:dyDescent="0.2">
      <c r="A376" s="249"/>
      <c r="B376" s="104"/>
      <c r="C376" s="17" t="s">
        <v>21</v>
      </c>
      <c r="D376" s="18"/>
      <c r="E376" s="5">
        <v>0</v>
      </c>
      <c r="F376" s="5">
        <v>0</v>
      </c>
      <c r="G376" s="5">
        <f t="shared" si="848"/>
        <v>0</v>
      </c>
      <c r="H376" s="5">
        <v>0</v>
      </c>
      <c r="I376" s="5">
        <f t="shared" si="849"/>
        <v>0</v>
      </c>
      <c r="J376" s="5">
        <v>0</v>
      </c>
      <c r="K376" s="5">
        <f t="shared" si="850"/>
        <v>0</v>
      </c>
      <c r="L376" s="5">
        <v>0</v>
      </c>
      <c r="M376" s="5">
        <f t="shared" si="851"/>
        <v>0</v>
      </c>
      <c r="N376" s="5">
        <v>0</v>
      </c>
      <c r="O376" s="5">
        <f t="shared" si="852"/>
        <v>0</v>
      </c>
      <c r="P376" s="5">
        <v>0</v>
      </c>
      <c r="Q376" s="5">
        <f t="shared" si="853"/>
        <v>0</v>
      </c>
      <c r="R376" s="48"/>
      <c r="S376" s="55"/>
      <c r="T376" s="20" t="s">
        <v>11</v>
      </c>
      <c r="U376" s="82">
        <v>0</v>
      </c>
      <c r="V376" s="82">
        <v>0</v>
      </c>
      <c r="W376" s="82">
        <f t="shared" si="846"/>
        <v>0</v>
      </c>
      <c r="X376" s="82">
        <v>0</v>
      </c>
      <c r="Y376" s="82">
        <f t="shared" si="847"/>
        <v>0</v>
      </c>
      <c r="Z376" s="82">
        <v>0</v>
      </c>
      <c r="AA376" s="82">
        <f>+Y376+Z376</f>
        <v>0</v>
      </c>
      <c r="AB376" s="82">
        <v>0</v>
      </c>
      <c r="AC376" s="82">
        <f>+AA376+AB376</f>
        <v>0</v>
      </c>
      <c r="AD376" s="82">
        <v>0</v>
      </c>
      <c r="AE376" s="82">
        <f>+AC376+AD376</f>
        <v>0</v>
      </c>
      <c r="AF376" s="82">
        <v>0</v>
      </c>
      <c r="AG376" s="82">
        <f>+AE376+AF376</f>
        <v>0</v>
      </c>
      <c r="AI376" s="319"/>
    </row>
    <row r="377" spans="1:61" ht="19.5" customHeight="1" x14ac:dyDescent="0.2">
      <c r="A377" s="249"/>
      <c r="B377" s="105"/>
      <c r="C377" s="21"/>
      <c r="D377" s="21"/>
      <c r="E377" s="106">
        <v>0</v>
      </c>
      <c r="F377" s="106">
        <v>0</v>
      </c>
      <c r="G377" s="5">
        <f t="shared" si="848"/>
        <v>0</v>
      </c>
      <c r="H377" s="106">
        <v>0</v>
      </c>
      <c r="I377" s="5">
        <f t="shared" si="849"/>
        <v>0</v>
      </c>
      <c r="J377" s="106">
        <v>0</v>
      </c>
      <c r="K377" s="5">
        <f t="shared" si="850"/>
        <v>0</v>
      </c>
      <c r="L377" s="106">
        <v>0</v>
      </c>
      <c r="M377" s="5">
        <f t="shared" si="851"/>
        <v>0</v>
      </c>
      <c r="N377" s="106">
        <v>0</v>
      </c>
      <c r="O377" s="5">
        <f t="shared" si="852"/>
        <v>0</v>
      </c>
      <c r="P377" s="106">
        <v>0</v>
      </c>
      <c r="Q377" s="5">
        <f t="shared" si="853"/>
        <v>0</v>
      </c>
      <c r="R377" s="52"/>
      <c r="S377" s="56"/>
      <c r="T377" s="23" t="s">
        <v>12</v>
      </c>
      <c r="U377" s="83">
        <v>0</v>
      </c>
      <c r="V377" s="83">
        <v>0</v>
      </c>
      <c r="W377" s="83">
        <f t="shared" si="846"/>
        <v>0</v>
      </c>
      <c r="X377" s="83">
        <v>0</v>
      </c>
      <c r="Y377" s="83">
        <f t="shared" si="847"/>
        <v>0</v>
      </c>
      <c r="Z377" s="83">
        <v>0</v>
      </c>
      <c r="AA377" s="83">
        <f>+Y377+Z377</f>
        <v>0</v>
      </c>
      <c r="AB377" s="83">
        <v>0</v>
      </c>
      <c r="AC377" s="83">
        <f>+AA377+AB377</f>
        <v>0</v>
      </c>
      <c r="AD377" s="83">
        <v>0</v>
      </c>
      <c r="AE377" s="83">
        <f>+AC377+AD377</f>
        <v>0</v>
      </c>
      <c r="AF377" s="83">
        <v>0</v>
      </c>
      <c r="AG377" s="83">
        <f>+AE377+AF377</f>
        <v>0</v>
      </c>
      <c r="AI377" s="319"/>
    </row>
    <row r="378" spans="1:61" ht="19.5" customHeight="1" x14ac:dyDescent="0.2">
      <c r="A378" s="249"/>
      <c r="B378" s="105"/>
      <c r="C378" s="21"/>
      <c r="D378" s="21"/>
      <c r="E378" s="106">
        <v>0</v>
      </c>
      <c r="F378" s="106">
        <v>0</v>
      </c>
      <c r="G378" s="5">
        <f t="shared" si="848"/>
        <v>0</v>
      </c>
      <c r="H378" s="106">
        <v>0</v>
      </c>
      <c r="I378" s="5">
        <f t="shared" si="849"/>
        <v>0</v>
      </c>
      <c r="J378" s="106">
        <v>0</v>
      </c>
      <c r="K378" s="5">
        <f t="shared" si="850"/>
        <v>0</v>
      </c>
      <c r="L378" s="106">
        <v>0</v>
      </c>
      <c r="M378" s="5">
        <f t="shared" si="851"/>
        <v>0</v>
      </c>
      <c r="N378" s="106">
        <v>0</v>
      </c>
      <c r="O378" s="5">
        <f t="shared" si="852"/>
        <v>0</v>
      </c>
      <c r="P378" s="106">
        <v>0</v>
      </c>
      <c r="Q378" s="5">
        <f t="shared" si="853"/>
        <v>0</v>
      </c>
      <c r="R378" s="29"/>
      <c r="S378" s="144" t="s">
        <v>13</v>
      </c>
      <c r="T378" s="145"/>
      <c r="U378" s="62">
        <f t="shared" ref="U378:V378" si="854">SUM(U379:U381)</f>
        <v>0</v>
      </c>
      <c r="V378" s="62">
        <f t="shared" si="854"/>
        <v>0</v>
      </c>
      <c r="W378" s="62">
        <f t="shared" si="846"/>
        <v>0</v>
      </c>
      <c r="X378" s="62">
        <f t="shared" ref="X378" si="855">SUM(X379:X381)</f>
        <v>0</v>
      </c>
      <c r="Y378" s="62">
        <f t="shared" si="847"/>
        <v>0</v>
      </c>
      <c r="Z378" s="62">
        <f t="shared" ref="Z378:AB378" si="856">SUM(Z379:Z381)</f>
        <v>0</v>
      </c>
      <c r="AA378" s="76">
        <f>SUM(AA379:AA381)</f>
        <v>0</v>
      </c>
      <c r="AB378" s="62">
        <f t="shared" si="856"/>
        <v>0</v>
      </c>
      <c r="AC378" s="76">
        <f>SUM(AC379:AC381)</f>
        <v>0</v>
      </c>
      <c r="AD378" s="62">
        <f t="shared" ref="AD378:AF378" si="857">SUM(AD379:AD381)</f>
        <v>0</v>
      </c>
      <c r="AE378" s="76">
        <f>SUM(AE379:AE381)</f>
        <v>0</v>
      </c>
      <c r="AF378" s="62">
        <f t="shared" si="857"/>
        <v>0</v>
      </c>
      <c r="AG378" s="76">
        <f>SUM(AG379:AG381)</f>
        <v>0</v>
      </c>
      <c r="AI378" s="319"/>
    </row>
    <row r="379" spans="1:61" ht="19.5" customHeight="1" x14ac:dyDescent="0.2">
      <c r="A379" s="249"/>
      <c r="B379" s="140"/>
      <c r="C379" s="141" t="s">
        <v>10</v>
      </c>
      <c r="D379" s="8"/>
      <c r="E379" s="9">
        <f>149-149</f>
        <v>0</v>
      </c>
      <c r="F379" s="9">
        <v>0</v>
      </c>
      <c r="G379" s="9">
        <f t="shared" si="848"/>
        <v>0</v>
      </c>
      <c r="H379" s="9">
        <v>0</v>
      </c>
      <c r="I379" s="9">
        <f t="shared" si="849"/>
        <v>0</v>
      </c>
      <c r="J379" s="9">
        <v>0</v>
      </c>
      <c r="K379" s="9">
        <f t="shared" si="850"/>
        <v>0</v>
      </c>
      <c r="L379" s="9">
        <v>0</v>
      </c>
      <c r="M379" s="9">
        <f t="shared" si="851"/>
        <v>0</v>
      </c>
      <c r="N379" s="9">
        <v>0</v>
      </c>
      <c r="O379" s="9">
        <f t="shared" si="852"/>
        <v>0</v>
      </c>
      <c r="P379" s="9">
        <v>0</v>
      </c>
      <c r="Q379" s="9">
        <f t="shared" si="853"/>
        <v>0</v>
      </c>
      <c r="R379" s="46"/>
      <c r="S379" s="149"/>
      <c r="T379" s="150" t="s">
        <v>15</v>
      </c>
      <c r="U379" s="151">
        <v>0</v>
      </c>
      <c r="V379" s="151">
        <v>0</v>
      </c>
      <c r="W379" s="151">
        <f t="shared" si="846"/>
        <v>0</v>
      </c>
      <c r="X379" s="151">
        <v>0</v>
      </c>
      <c r="Y379" s="151">
        <f t="shared" si="847"/>
        <v>0</v>
      </c>
      <c r="Z379" s="151">
        <v>0</v>
      </c>
      <c r="AA379" s="151">
        <f t="shared" ref="AA379:AA384" si="858">+Y379+Z379</f>
        <v>0</v>
      </c>
      <c r="AB379" s="151">
        <v>0</v>
      </c>
      <c r="AC379" s="151">
        <f t="shared" ref="AC379:AC384" si="859">+AA379+AB379</f>
        <v>0</v>
      </c>
      <c r="AD379" s="151">
        <v>0</v>
      </c>
      <c r="AE379" s="151">
        <f t="shared" ref="AE379:AE384" si="860">+AC379+AD379</f>
        <v>0</v>
      </c>
      <c r="AF379" s="151">
        <v>0</v>
      </c>
      <c r="AG379" s="151">
        <f t="shared" ref="AG379:AG384" si="861">+AE379+AF379</f>
        <v>0</v>
      </c>
      <c r="AI379" s="319"/>
    </row>
    <row r="380" spans="1:61" ht="19.5" customHeight="1" x14ac:dyDescent="0.2">
      <c r="A380" s="249"/>
      <c r="B380" s="140"/>
      <c r="C380" s="141" t="s">
        <v>23</v>
      </c>
      <c r="D380" s="8"/>
      <c r="E380" s="11">
        <v>0</v>
      </c>
      <c r="F380" s="11">
        <v>0</v>
      </c>
      <c r="G380" s="11">
        <f t="shared" si="848"/>
        <v>0</v>
      </c>
      <c r="H380" s="11">
        <v>0</v>
      </c>
      <c r="I380" s="11">
        <f t="shared" si="849"/>
        <v>0</v>
      </c>
      <c r="J380" s="11">
        <v>0</v>
      </c>
      <c r="K380" s="11">
        <f t="shared" si="850"/>
        <v>0</v>
      </c>
      <c r="L380" s="11">
        <v>0</v>
      </c>
      <c r="M380" s="11">
        <f t="shared" si="851"/>
        <v>0</v>
      </c>
      <c r="N380" s="11">
        <v>0</v>
      </c>
      <c r="O380" s="11">
        <f t="shared" si="852"/>
        <v>0</v>
      </c>
      <c r="P380" s="11">
        <v>0</v>
      </c>
      <c r="Q380" s="11">
        <f t="shared" si="853"/>
        <v>0</v>
      </c>
      <c r="R380" s="47"/>
      <c r="S380" s="55"/>
      <c r="T380" s="20" t="s">
        <v>16</v>
      </c>
      <c r="U380" s="82">
        <v>0</v>
      </c>
      <c r="V380" s="82">
        <v>0</v>
      </c>
      <c r="W380" s="82">
        <f t="shared" si="846"/>
        <v>0</v>
      </c>
      <c r="X380" s="82">
        <v>0</v>
      </c>
      <c r="Y380" s="82">
        <f t="shared" si="847"/>
        <v>0</v>
      </c>
      <c r="Z380" s="82">
        <v>0</v>
      </c>
      <c r="AA380" s="82">
        <f t="shared" si="858"/>
        <v>0</v>
      </c>
      <c r="AB380" s="82">
        <v>0</v>
      </c>
      <c r="AC380" s="82">
        <f t="shared" si="859"/>
        <v>0</v>
      </c>
      <c r="AD380" s="82">
        <v>0</v>
      </c>
      <c r="AE380" s="82">
        <f t="shared" si="860"/>
        <v>0</v>
      </c>
      <c r="AF380" s="82">
        <v>0</v>
      </c>
      <c r="AG380" s="82">
        <f t="shared" si="861"/>
        <v>0</v>
      </c>
      <c r="AI380" s="319"/>
    </row>
    <row r="381" spans="1:61" ht="19.5" customHeight="1" x14ac:dyDescent="0.2">
      <c r="A381" s="249"/>
      <c r="B381" s="140"/>
      <c r="C381" s="141" t="s">
        <v>22</v>
      </c>
      <c r="D381" s="8"/>
      <c r="E381" s="60">
        <v>0</v>
      </c>
      <c r="F381" s="60">
        <v>0</v>
      </c>
      <c r="G381" s="60">
        <f t="shared" si="848"/>
        <v>0</v>
      </c>
      <c r="H381" s="60">
        <v>0</v>
      </c>
      <c r="I381" s="60">
        <f t="shared" si="849"/>
        <v>0</v>
      </c>
      <c r="J381" s="60">
        <v>0</v>
      </c>
      <c r="K381" s="60">
        <f t="shared" si="850"/>
        <v>0</v>
      </c>
      <c r="L381" s="60">
        <v>0</v>
      </c>
      <c r="M381" s="60">
        <f t="shared" si="851"/>
        <v>0</v>
      </c>
      <c r="N381" s="60">
        <v>0</v>
      </c>
      <c r="O381" s="60">
        <f t="shared" si="852"/>
        <v>0</v>
      </c>
      <c r="P381" s="60">
        <v>0</v>
      </c>
      <c r="Q381" s="60">
        <f t="shared" si="853"/>
        <v>0</v>
      </c>
      <c r="S381" s="107"/>
      <c r="T381" s="108" t="s">
        <v>17</v>
      </c>
      <c r="U381" s="84">
        <v>0</v>
      </c>
      <c r="V381" s="84">
        <v>0</v>
      </c>
      <c r="W381" s="84">
        <f t="shared" si="846"/>
        <v>0</v>
      </c>
      <c r="X381" s="84">
        <v>0</v>
      </c>
      <c r="Y381" s="84">
        <f t="shared" si="847"/>
        <v>0</v>
      </c>
      <c r="Z381" s="84">
        <v>0</v>
      </c>
      <c r="AA381" s="84">
        <f t="shared" si="858"/>
        <v>0</v>
      </c>
      <c r="AB381" s="84">
        <v>0</v>
      </c>
      <c r="AC381" s="84">
        <f t="shared" si="859"/>
        <v>0</v>
      </c>
      <c r="AD381" s="84">
        <v>0</v>
      </c>
      <c r="AE381" s="84">
        <f t="shared" si="860"/>
        <v>0</v>
      </c>
      <c r="AF381" s="84">
        <v>0</v>
      </c>
      <c r="AG381" s="84">
        <f t="shared" si="861"/>
        <v>0</v>
      </c>
      <c r="AI381" s="319"/>
    </row>
    <row r="382" spans="1:61" ht="19.5" customHeight="1" x14ac:dyDescent="0.2">
      <c r="A382" s="249"/>
      <c r="B382" s="140"/>
      <c r="C382" s="141" t="s">
        <v>46</v>
      </c>
      <c r="D382" s="8"/>
      <c r="E382" s="11">
        <v>0</v>
      </c>
      <c r="F382" s="11">
        <v>0</v>
      </c>
      <c r="G382" s="11">
        <f t="shared" si="848"/>
        <v>0</v>
      </c>
      <c r="H382" s="11">
        <v>0</v>
      </c>
      <c r="I382" s="11">
        <f t="shared" si="849"/>
        <v>0</v>
      </c>
      <c r="J382" s="11">
        <v>0</v>
      </c>
      <c r="K382" s="11">
        <f t="shared" si="850"/>
        <v>0</v>
      </c>
      <c r="L382" s="11">
        <v>0</v>
      </c>
      <c r="M382" s="11">
        <f t="shared" si="851"/>
        <v>0</v>
      </c>
      <c r="N382" s="11">
        <v>0</v>
      </c>
      <c r="O382" s="11">
        <f t="shared" si="852"/>
        <v>0</v>
      </c>
      <c r="P382" s="11">
        <v>0</v>
      </c>
      <c r="Q382" s="11">
        <f t="shared" si="853"/>
        <v>0</v>
      </c>
      <c r="R382" s="47"/>
      <c r="S382" s="153" t="s">
        <v>43</v>
      </c>
      <c r="T382" s="10"/>
      <c r="U382" s="62">
        <v>0</v>
      </c>
      <c r="V382" s="62">
        <v>0</v>
      </c>
      <c r="W382" s="62">
        <f t="shared" si="846"/>
        <v>0</v>
      </c>
      <c r="X382" s="62">
        <v>0</v>
      </c>
      <c r="Y382" s="62">
        <f t="shared" si="847"/>
        <v>0</v>
      </c>
      <c r="Z382" s="62">
        <v>0</v>
      </c>
      <c r="AA382" s="62">
        <f t="shared" si="858"/>
        <v>0</v>
      </c>
      <c r="AB382" s="62">
        <v>0</v>
      </c>
      <c r="AC382" s="62">
        <f t="shared" si="859"/>
        <v>0</v>
      </c>
      <c r="AD382" s="62">
        <v>0</v>
      </c>
      <c r="AE382" s="62">
        <f t="shared" si="860"/>
        <v>0</v>
      </c>
      <c r="AF382" s="62">
        <v>0</v>
      </c>
      <c r="AG382" s="62">
        <f t="shared" si="861"/>
        <v>0</v>
      </c>
      <c r="AI382" s="319"/>
    </row>
    <row r="383" spans="1:61" ht="19.5" customHeight="1" x14ac:dyDescent="0.2">
      <c r="B383" s="140"/>
      <c r="C383" s="141" t="s">
        <v>52</v>
      </c>
      <c r="D383" s="8"/>
      <c r="E383" s="60">
        <v>0</v>
      </c>
      <c r="F383" s="60">
        <v>0</v>
      </c>
      <c r="G383" s="60">
        <f t="shared" si="848"/>
        <v>0</v>
      </c>
      <c r="H383" s="60">
        <v>0</v>
      </c>
      <c r="I383" s="60">
        <f t="shared" si="849"/>
        <v>0</v>
      </c>
      <c r="J383" s="60">
        <v>0</v>
      </c>
      <c r="K383" s="60">
        <f t="shared" si="850"/>
        <v>0</v>
      </c>
      <c r="L383" s="60">
        <v>0</v>
      </c>
      <c r="M383" s="60">
        <f t="shared" si="851"/>
        <v>0</v>
      </c>
      <c r="N383" s="60">
        <v>0</v>
      </c>
      <c r="O383" s="60">
        <f t="shared" si="852"/>
        <v>0</v>
      </c>
      <c r="P383" s="60">
        <v>0</v>
      </c>
      <c r="Q383" s="60">
        <f t="shared" si="853"/>
        <v>0</v>
      </c>
      <c r="R383" s="29"/>
      <c r="S383" s="57" t="s">
        <v>38</v>
      </c>
      <c r="T383" s="28"/>
      <c r="U383" s="62">
        <v>0</v>
      </c>
      <c r="V383" s="62">
        <v>0</v>
      </c>
      <c r="W383" s="62">
        <f t="shared" si="846"/>
        <v>0</v>
      </c>
      <c r="X383" s="62">
        <v>0</v>
      </c>
      <c r="Y383" s="62">
        <f t="shared" si="847"/>
        <v>0</v>
      </c>
      <c r="Z383" s="62">
        <v>0</v>
      </c>
      <c r="AA383" s="62">
        <f t="shared" si="858"/>
        <v>0</v>
      </c>
      <c r="AB383" s="62">
        <v>0</v>
      </c>
      <c r="AC383" s="62">
        <f t="shared" si="859"/>
        <v>0</v>
      </c>
      <c r="AD383" s="62">
        <f>4813-4813</f>
        <v>0</v>
      </c>
      <c r="AE383" s="62">
        <f t="shared" si="860"/>
        <v>0</v>
      </c>
      <c r="AF383" s="62">
        <f>4813-4813</f>
        <v>0</v>
      </c>
      <c r="AG383" s="62">
        <f t="shared" si="861"/>
        <v>0</v>
      </c>
      <c r="AI383" s="319"/>
    </row>
    <row r="384" spans="1:61" ht="19.5" customHeight="1" thickBot="1" x14ac:dyDescent="0.25">
      <c r="B384" s="109"/>
      <c r="C384" s="37" t="s">
        <v>149</v>
      </c>
      <c r="D384" s="37"/>
      <c r="E384" s="61">
        <v>0</v>
      </c>
      <c r="F384" s="61">
        <v>0</v>
      </c>
      <c r="G384" s="61">
        <f t="shared" si="848"/>
        <v>0</v>
      </c>
      <c r="H384" s="61">
        <v>0</v>
      </c>
      <c r="I384" s="61">
        <f t="shared" si="849"/>
        <v>0</v>
      </c>
      <c r="J384" s="61">
        <v>0</v>
      </c>
      <c r="K384" s="61">
        <f t="shared" si="850"/>
        <v>0</v>
      </c>
      <c r="L384" s="61">
        <v>0</v>
      </c>
      <c r="M384" s="61">
        <f t="shared" si="851"/>
        <v>0</v>
      </c>
      <c r="N384" s="61">
        <v>0</v>
      </c>
      <c r="O384" s="61">
        <f t="shared" si="852"/>
        <v>0</v>
      </c>
      <c r="P384" s="61">
        <v>0</v>
      </c>
      <c r="Q384" s="61">
        <f t="shared" si="853"/>
        <v>0</v>
      </c>
      <c r="R384" s="29"/>
      <c r="S384" s="154" t="s">
        <v>149</v>
      </c>
      <c r="T384" s="138"/>
      <c r="U384" s="93">
        <v>0</v>
      </c>
      <c r="V384" s="93">
        <v>0</v>
      </c>
      <c r="W384" s="93">
        <f t="shared" si="846"/>
        <v>0</v>
      </c>
      <c r="X384" s="93">
        <v>0</v>
      </c>
      <c r="Y384" s="93">
        <f t="shared" si="847"/>
        <v>0</v>
      </c>
      <c r="Z384" s="93">
        <v>0</v>
      </c>
      <c r="AA384" s="93">
        <f t="shared" si="858"/>
        <v>0</v>
      </c>
      <c r="AB384" s="93">
        <v>0</v>
      </c>
      <c r="AC384" s="93">
        <f t="shared" si="859"/>
        <v>0</v>
      </c>
      <c r="AD384" s="93">
        <v>4813</v>
      </c>
      <c r="AE384" s="93">
        <f t="shared" si="860"/>
        <v>4813</v>
      </c>
      <c r="AF384" s="93">
        <v>0</v>
      </c>
      <c r="AG384" s="93">
        <f t="shared" si="861"/>
        <v>4813</v>
      </c>
      <c r="AI384" s="319"/>
    </row>
    <row r="385" spans="1:61" s="3" customFormat="1" ht="19.5" customHeight="1" thickBot="1" x14ac:dyDescent="0.25">
      <c r="B385" s="155" t="s">
        <v>14</v>
      </c>
      <c r="C385" s="141"/>
      <c r="D385" s="8"/>
      <c r="E385" s="11">
        <f t="shared" ref="E385:F385" si="862">SUM(E379:E384)+E372</f>
        <v>0</v>
      </c>
      <c r="F385" s="11">
        <f t="shared" si="862"/>
        <v>0</v>
      </c>
      <c r="G385" s="11">
        <f t="shared" si="848"/>
        <v>0</v>
      </c>
      <c r="H385" s="11">
        <f t="shared" ref="H385:J385" si="863">SUM(H379:H384)+H372</f>
        <v>0</v>
      </c>
      <c r="I385" s="11">
        <f t="shared" si="849"/>
        <v>0</v>
      </c>
      <c r="J385" s="11">
        <f t="shared" si="863"/>
        <v>0</v>
      </c>
      <c r="K385" s="11">
        <f t="shared" si="850"/>
        <v>0</v>
      </c>
      <c r="L385" s="11">
        <f t="shared" ref="L385:N385" si="864">SUM(L379:L384)+L372</f>
        <v>0</v>
      </c>
      <c r="M385" s="11">
        <f t="shared" si="851"/>
        <v>0</v>
      </c>
      <c r="N385" s="11">
        <f t="shared" si="864"/>
        <v>4813</v>
      </c>
      <c r="O385" s="11">
        <f t="shared" si="852"/>
        <v>4813</v>
      </c>
      <c r="P385" s="11">
        <f t="shared" ref="P385" si="865">SUM(P379:P384)+P372</f>
        <v>0</v>
      </c>
      <c r="Q385" s="11">
        <f t="shared" si="853"/>
        <v>4813</v>
      </c>
      <c r="R385" s="69"/>
      <c r="S385" s="156" t="s">
        <v>18</v>
      </c>
      <c r="T385" s="157"/>
      <c r="U385" s="62">
        <f t="shared" ref="U385:V385" si="866">+U383+U378+U372+U382+U384</f>
        <v>0</v>
      </c>
      <c r="V385" s="62">
        <f t="shared" si="866"/>
        <v>0</v>
      </c>
      <c r="W385" s="62">
        <f t="shared" si="846"/>
        <v>0</v>
      </c>
      <c r="X385" s="62">
        <f t="shared" ref="X385" si="867">+X383+X378+X372+X382+X384</f>
        <v>0</v>
      </c>
      <c r="Y385" s="62">
        <f t="shared" si="847"/>
        <v>0</v>
      </c>
      <c r="Z385" s="62">
        <f t="shared" ref="Z385:AB385" si="868">+Z383+Z378+Z372+Z382+Z384</f>
        <v>0</v>
      </c>
      <c r="AA385" s="62">
        <f>+AA384+AA383+AA382+AA378+AA372</f>
        <v>0</v>
      </c>
      <c r="AB385" s="62">
        <f t="shared" si="868"/>
        <v>0</v>
      </c>
      <c r="AC385" s="62">
        <f>+AC384+AC383+AC382+AC378+AC372</f>
        <v>0</v>
      </c>
      <c r="AD385" s="62">
        <f t="shared" ref="AD385:AF385" si="869">+AD383+AD378+AD372+AD382+AD384</f>
        <v>4813</v>
      </c>
      <c r="AE385" s="62">
        <f>+AE384+AE383+AE382+AE378+AE372</f>
        <v>4813</v>
      </c>
      <c r="AF385" s="62">
        <f t="shared" si="869"/>
        <v>0</v>
      </c>
      <c r="AG385" s="62">
        <f>+AG384+AG383+AG382+AG378+AG372</f>
        <v>4813</v>
      </c>
      <c r="AH385" s="14"/>
      <c r="AI385" s="321"/>
      <c r="AJ385" s="250">
        <f>+AG385-Q385</f>
        <v>0</v>
      </c>
      <c r="AK385" s="14"/>
      <c r="AL385" s="14"/>
      <c r="AM385" s="14"/>
      <c r="AN385" s="14"/>
      <c r="AO385" s="14"/>
      <c r="AP385" s="14"/>
      <c r="AQ385" s="14"/>
      <c r="AR385" s="14"/>
      <c r="AS385" s="14"/>
      <c r="AT385" s="14"/>
      <c r="AU385" s="14"/>
      <c r="AV385" s="14"/>
      <c r="AW385" s="14"/>
      <c r="AX385" s="14"/>
      <c r="AY385" s="14"/>
      <c r="AZ385" s="14"/>
      <c r="BA385" s="14"/>
      <c r="BB385" s="14"/>
      <c r="BC385" s="14"/>
      <c r="BD385" s="14"/>
      <c r="BE385" s="14"/>
      <c r="BF385" s="14"/>
      <c r="BG385" s="14"/>
      <c r="BH385" s="14"/>
      <c r="BI385" s="14"/>
    </row>
    <row r="386" spans="1:61" s="3" customFormat="1" ht="25.5" hidden="1" customHeight="1" outlineLevel="1" x14ac:dyDescent="0.2">
      <c r="B386" s="221" t="s">
        <v>123</v>
      </c>
      <c r="C386" s="128" t="s">
        <v>36</v>
      </c>
      <c r="D386" s="129"/>
      <c r="E386" s="128"/>
      <c r="F386" s="128"/>
      <c r="G386" s="128"/>
      <c r="H386" s="128"/>
      <c r="I386" s="128"/>
      <c r="J386" s="128"/>
      <c r="K386" s="128"/>
      <c r="L386" s="128"/>
      <c r="M386" s="128"/>
      <c r="N386" s="128"/>
      <c r="O386" s="128"/>
      <c r="P386" s="128"/>
      <c r="Q386" s="128"/>
      <c r="R386" s="128"/>
      <c r="S386" s="129"/>
      <c r="T386" s="185"/>
      <c r="U386" s="185"/>
      <c r="V386" s="185"/>
      <c r="W386" s="185"/>
      <c r="X386" s="185"/>
      <c r="Y386" s="185"/>
      <c r="Z386" s="185"/>
      <c r="AA386" s="185"/>
      <c r="AB386" s="185"/>
      <c r="AC386" s="185"/>
      <c r="AD386" s="185"/>
      <c r="AE386" s="185"/>
      <c r="AF386" s="185"/>
      <c r="AG386" s="185"/>
      <c r="AI386" s="321"/>
    </row>
    <row r="387" spans="1:61" ht="40.5" hidden="1" customHeight="1" outlineLevel="1" x14ac:dyDescent="0.2">
      <c r="B387" s="100" t="s">
        <v>0</v>
      </c>
      <c r="C387" s="26"/>
      <c r="D387" s="101"/>
      <c r="E387" s="36" t="str">
        <f t="shared" ref="E387:Q387" si="870">+E$6</f>
        <v>Eredeti előirányzat
2024. év</v>
      </c>
      <c r="F387" s="36" t="str">
        <f t="shared" si="870"/>
        <v>1 Módosítás</v>
      </c>
      <c r="G387" s="36" t="str">
        <f t="shared" si="870"/>
        <v>Módosított előirányzat 1
2024. év</v>
      </c>
      <c r="H387" s="36" t="str">
        <f t="shared" si="870"/>
        <v>2 Módosítás</v>
      </c>
      <c r="I387" s="36" t="str">
        <f t="shared" si="870"/>
        <v>Módosított előirányzat</v>
      </c>
      <c r="J387" s="36" t="str">
        <f t="shared" si="870"/>
        <v>3 Módosítás</v>
      </c>
      <c r="K387" s="36" t="str">
        <f t="shared" si="870"/>
        <v>Módosított előirányzat</v>
      </c>
      <c r="L387" s="36" t="str">
        <f t="shared" si="870"/>
        <v>4 Módosítás</v>
      </c>
      <c r="M387" s="36" t="str">
        <f t="shared" si="870"/>
        <v>4. Módosított előirányzat</v>
      </c>
      <c r="N387" s="36" t="str">
        <f t="shared" si="870"/>
        <v>5 Módosítás</v>
      </c>
      <c r="O387" s="36" t="str">
        <f t="shared" si="870"/>
        <v>Módosított előirányzat 5.</v>
      </c>
      <c r="P387" s="36" t="str">
        <f t="shared" si="870"/>
        <v>6 Módosítás</v>
      </c>
      <c r="Q387" s="36" t="str">
        <f t="shared" si="870"/>
        <v>Módosított előirányzat</v>
      </c>
      <c r="R387" s="51"/>
      <c r="S387" s="57" t="s">
        <v>1</v>
      </c>
      <c r="T387" s="102"/>
      <c r="U387" s="36" t="str">
        <f t="shared" ref="U387:AG387" si="871">+U$6</f>
        <v>Eredeti előirányzat
2024. év</v>
      </c>
      <c r="V387" s="36" t="str">
        <f t="shared" si="871"/>
        <v>1 Módosítás</v>
      </c>
      <c r="W387" s="36" t="str">
        <f t="shared" si="871"/>
        <v>Módosított előirányzat 1
2024. év</v>
      </c>
      <c r="X387" s="36" t="str">
        <f t="shared" si="871"/>
        <v>2 Módosítás</v>
      </c>
      <c r="Y387" s="36" t="str">
        <f t="shared" si="871"/>
        <v>Módosított előirányzat</v>
      </c>
      <c r="Z387" s="36" t="str">
        <f t="shared" si="871"/>
        <v>3 Módosítás</v>
      </c>
      <c r="AA387" s="36" t="str">
        <f t="shared" si="871"/>
        <v>Módosított előirányzat</v>
      </c>
      <c r="AB387" s="36" t="str">
        <f t="shared" si="871"/>
        <v>4 Módosítás</v>
      </c>
      <c r="AC387" s="36" t="str">
        <f t="shared" si="871"/>
        <v>4. Módosított előirányzat</v>
      </c>
      <c r="AD387" s="36" t="str">
        <f t="shared" si="871"/>
        <v>5 Módosítás</v>
      </c>
      <c r="AE387" s="36" t="str">
        <f t="shared" si="871"/>
        <v>Módosított előirányzat 5</v>
      </c>
      <c r="AF387" s="36" t="str">
        <f t="shared" si="871"/>
        <v>6 Módosítás</v>
      </c>
      <c r="AG387" s="36" t="str">
        <f t="shared" si="871"/>
        <v>Módosított előirányzat</v>
      </c>
      <c r="AI387" s="319"/>
    </row>
    <row r="388" spans="1:61" ht="19.5" hidden="1" customHeight="1" outlineLevel="1" x14ac:dyDescent="0.2">
      <c r="B388" s="140"/>
      <c r="C388" s="141" t="s">
        <v>2</v>
      </c>
      <c r="D388" s="142"/>
      <c r="E388" s="143">
        <f t="shared" ref="E388:I388" si="872">+E389+E390+E391+E392</f>
        <v>0</v>
      </c>
      <c r="F388" s="143">
        <f t="shared" si="872"/>
        <v>0</v>
      </c>
      <c r="G388" s="143">
        <f t="shared" si="872"/>
        <v>0</v>
      </c>
      <c r="H388" s="143">
        <f t="shared" si="872"/>
        <v>0</v>
      </c>
      <c r="I388" s="143">
        <f t="shared" si="872"/>
        <v>0</v>
      </c>
      <c r="J388" s="143">
        <f t="shared" ref="J388:K388" si="873">+J389+J390+J391+J392</f>
        <v>0</v>
      </c>
      <c r="K388" s="143">
        <f t="shared" si="873"/>
        <v>0</v>
      </c>
      <c r="L388" s="143">
        <f t="shared" ref="L388:M388" si="874">+L389+L390+L391+L392</f>
        <v>0</v>
      </c>
      <c r="M388" s="143">
        <f t="shared" si="874"/>
        <v>0</v>
      </c>
      <c r="N388" s="143">
        <f t="shared" ref="N388:O388" si="875">+N389+N390+N391+N392</f>
        <v>0</v>
      </c>
      <c r="O388" s="143">
        <f t="shared" si="875"/>
        <v>0</v>
      </c>
      <c r="P388" s="143">
        <f t="shared" ref="P388:Q388" si="876">+P389+P390+P391+P392</f>
        <v>0</v>
      </c>
      <c r="Q388" s="143">
        <f t="shared" si="876"/>
        <v>0</v>
      </c>
      <c r="R388" s="46"/>
      <c r="S388" s="144" t="s">
        <v>3</v>
      </c>
      <c r="T388" s="145"/>
      <c r="U388" s="76">
        <f t="shared" ref="U388:V388" si="877">SUM(U389:U393)</f>
        <v>0</v>
      </c>
      <c r="V388" s="76">
        <f t="shared" si="877"/>
        <v>0</v>
      </c>
      <c r="W388" s="76">
        <f>+U388+V388</f>
        <v>0</v>
      </c>
      <c r="X388" s="76">
        <f t="shared" ref="X388" si="878">SUM(X389:X393)</f>
        <v>0</v>
      </c>
      <c r="Y388" s="76">
        <f>+W388+X388</f>
        <v>0</v>
      </c>
      <c r="Z388" s="76">
        <f t="shared" ref="Z388:AB388" si="879">SUM(Z389:Z393)</f>
        <v>0</v>
      </c>
      <c r="AA388" s="76">
        <f>SUM(AA389:AA393)</f>
        <v>0</v>
      </c>
      <c r="AB388" s="76">
        <f t="shared" si="879"/>
        <v>0</v>
      </c>
      <c r="AC388" s="76">
        <f>SUM(AC389:AC393)</f>
        <v>0</v>
      </c>
      <c r="AD388" s="76">
        <f t="shared" ref="AD388:AF388" si="880">SUM(AD389:AD393)</f>
        <v>0</v>
      </c>
      <c r="AE388" s="76">
        <f>SUM(AE389:AE393)</f>
        <v>0</v>
      </c>
      <c r="AF388" s="76">
        <f t="shared" si="880"/>
        <v>0</v>
      </c>
      <c r="AG388" s="76">
        <f>SUM(AG389:AG393)</f>
        <v>0</v>
      </c>
      <c r="AI388" s="319"/>
    </row>
    <row r="389" spans="1:61" ht="19.5" hidden="1" customHeight="1" outlineLevel="1" x14ac:dyDescent="0.2">
      <c r="B389" s="146"/>
      <c r="C389" s="147" t="s">
        <v>4</v>
      </c>
      <c r="D389" s="147"/>
      <c r="E389" s="148"/>
      <c r="F389" s="148">
        <v>0</v>
      </c>
      <c r="G389" s="148"/>
      <c r="H389" s="148"/>
      <c r="I389" s="148"/>
      <c r="J389" s="148"/>
      <c r="K389" s="148"/>
      <c r="L389" s="148"/>
      <c r="M389" s="148"/>
      <c r="N389" s="148"/>
      <c r="O389" s="148"/>
      <c r="P389" s="148"/>
      <c r="Q389" s="148"/>
      <c r="R389" s="48"/>
      <c r="S389" s="149"/>
      <c r="T389" s="150" t="s">
        <v>6</v>
      </c>
      <c r="U389" s="151">
        <v>0</v>
      </c>
      <c r="V389" s="151">
        <v>0</v>
      </c>
      <c r="W389" s="151">
        <f t="shared" ref="W389:W401" si="881">+U389+V389</f>
        <v>0</v>
      </c>
      <c r="X389" s="151">
        <v>0</v>
      </c>
      <c r="Y389" s="151">
        <f t="shared" ref="Y389:Y401" si="882">+W389+X389</f>
        <v>0</v>
      </c>
      <c r="Z389" s="151">
        <v>0</v>
      </c>
      <c r="AA389" s="151">
        <f>+Y389+Z389</f>
        <v>0</v>
      </c>
      <c r="AB389" s="151">
        <v>0</v>
      </c>
      <c r="AC389" s="151">
        <f>+AA389+AB389</f>
        <v>0</v>
      </c>
      <c r="AD389" s="151">
        <v>0</v>
      </c>
      <c r="AE389" s="151">
        <f>+AC389+AD389</f>
        <v>0</v>
      </c>
      <c r="AF389" s="151">
        <v>0</v>
      </c>
      <c r="AG389" s="151">
        <f>+AE389+AF389</f>
        <v>0</v>
      </c>
      <c r="AI389" s="319"/>
    </row>
    <row r="390" spans="1:61" ht="23.25" hidden="1" customHeight="1" outlineLevel="1" x14ac:dyDescent="0.2">
      <c r="A390" s="249"/>
      <c r="B390" s="104"/>
      <c r="C390" s="17" t="s">
        <v>5</v>
      </c>
      <c r="D390" s="18"/>
      <c r="E390" s="5">
        <v>0</v>
      </c>
      <c r="F390" s="5">
        <v>0</v>
      </c>
      <c r="G390" s="5">
        <f>+E390+F390</f>
        <v>0</v>
      </c>
      <c r="H390" s="5">
        <v>0</v>
      </c>
      <c r="I390" s="5">
        <f>+G390+H390</f>
        <v>0</v>
      </c>
      <c r="J390" s="5">
        <v>0</v>
      </c>
      <c r="K390" s="5">
        <f>+I390+J390</f>
        <v>0</v>
      </c>
      <c r="L390" s="5">
        <v>0</v>
      </c>
      <c r="M390" s="5">
        <f>+K390+L390</f>
        <v>0</v>
      </c>
      <c r="N390" s="5">
        <v>0</v>
      </c>
      <c r="O390" s="5">
        <f>+M390+N390</f>
        <v>0</v>
      </c>
      <c r="P390" s="5">
        <v>0</v>
      </c>
      <c r="Q390" s="5">
        <f>+O390+P390</f>
        <v>0</v>
      </c>
      <c r="R390" s="48"/>
      <c r="S390" s="55"/>
      <c r="T390" s="19" t="s">
        <v>8</v>
      </c>
      <c r="U390" s="82">
        <v>0</v>
      </c>
      <c r="V390" s="82">
        <v>0</v>
      </c>
      <c r="W390" s="82">
        <f t="shared" si="881"/>
        <v>0</v>
      </c>
      <c r="X390" s="82">
        <v>0</v>
      </c>
      <c r="Y390" s="82">
        <f t="shared" si="882"/>
        <v>0</v>
      </c>
      <c r="Z390" s="82">
        <v>0</v>
      </c>
      <c r="AA390" s="82">
        <f>+Y390+Z390</f>
        <v>0</v>
      </c>
      <c r="AB390" s="82">
        <v>0</v>
      </c>
      <c r="AC390" s="82">
        <f>+AA390+AB390</f>
        <v>0</v>
      </c>
      <c r="AD390" s="82">
        <v>0</v>
      </c>
      <c r="AE390" s="82">
        <f>+AC390+AD390</f>
        <v>0</v>
      </c>
      <c r="AF390" s="82">
        <v>0</v>
      </c>
      <c r="AG390" s="82">
        <f>+AE390+AF390</f>
        <v>0</v>
      </c>
      <c r="AI390" s="319"/>
    </row>
    <row r="391" spans="1:61" ht="19.5" hidden="1" customHeight="1" outlineLevel="1" x14ac:dyDescent="0.2">
      <c r="A391" s="249"/>
      <c r="B391" s="104"/>
      <c r="C391" s="17" t="s">
        <v>7</v>
      </c>
      <c r="D391" s="18"/>
      <c r="E391" s="5">
        <v>0</v>
      </c>
      <c r="F391" s="5">
        <v>0</v>
      </c>
      <c r="G391" s="5">
        <f t="shared" ref="G391:G401" si="883">+E391+F391</f>
        <v>0</v>
      </c>
      <c r="H391" s="5">
        <v>0</v>
      </c>
      <c r="I391" s="5">
        <f t="shared" ref="I391:I401" si="884">+G391+H391</f>
        <v>0</v>
      </c>
      <c r="J391" s="5">
        <v>0</v>
      </c>
      <c r="K391" s="5">
        <f t="shared" ref="K391:K401" si="885">+I391+J391</f>
        <v>0</v>
      </c>
      <c r="L391" s="5">
        <v>0</v>
      </c>
      <c r="M391" s="5">
        <f t="shared" ref="M391:M401" si="886">+K391+L391</f>
        <v>0</v>
      </c>
      <c r="N391" s="5">
        <v>0</v>
      </c>
      <c r="O391" s="5">
        <f t="shared" ref="O391:O401" si="887">+M391+N391</f>
        <v>0</v>
      </c>
      <c r="P391" s="5">
        <v>0</v>
      </c>
      <c r="Q391" s="5">
        <f t="shared" ref="Q391:Q401" si="888">+O391+P391</f>
        <v>0</v>
      </c>
      <c r="R391" s="48"/>
      <c r="S391" s="55"/>
      <c r="T391" s="20" t="s">
        <v>9</v>
      </c>
      <c r="U391" s="82">
        <v>0</v>
      </c>
      <c r="V391" s="82">
        <v>0</v>
      </c>
      <c r="W391" s="82">
        <f t="shared" si="881"/>
        <v>0</v>
      </c>
      <c r="X391" s="82">
        <v>0</v>
      </c>
      <c r="Y391" s="82">
        <f t="shared" si="882"/>
        <v>0</v>
      </c>
      <c r="Z391" s="82">
        <v>0</v>
      </c>
      <c r="AA391" s="82">
        <f>+Y391+Z391</f>
        <v>0</v>
      </c>
      <c r="AB391" s="82">
        <v>0</v>
      </c>
      <c r="AC391" s="82">
        <f>+AA391+AB391</f>
        <v>0</v>
      </c>
      <c r="AD391" s="82">
        <v>0</v>
      </c>
      <c r="AE391" s="82">
        <f>+AC391+AD391</f>
        <v>0</v>
      </c>
      <c r="AF391" s="82">
        <v>0</v>
      </c>
      <c r="AG391" s="82">
        <f>+AE391+AF391</f>
        <v>0</v>
      </c>
      <c r="AI391" s="319"/>
    </row>
    <row r="392" spans="1:61" ht="19.5" hidden="1" customHeight="1" outlineLevel="1" x14ac:dyDescent="0.2">
      <c r="A392" s="249"/>
      <c r="B392" s="104"/>
      <c r="C392" s="17" t="s">
        <v>21</v>
      </c>
      <c r="D392" s="18"/>
      <c r="E392" s="5">
        <v>0</v>
      </c>
      <c r="F392" s="5">
        <v>0</v>
      </c>
      <c r="G392" s="5">
        <f t="shared" si="883"/>
        <v>0</v>
      </c>
      <c r="H392" s="5">
        <v>0</v>
      </c>
      <c r="I392" s="5">
        <f t="shared" si="884"/>
        <v>0</v>
      </c>
      <c r="J392" s="5">
        <v>0</v>
      </c>
      <c r="K392" s="5">
        <f t="shared" si="885"/>
        <v>0</v>
      </c>
      <c r="L392" s="5">
        <v>0</v>
      </c>
      <c r="M392" s="5">
        <f t="shared" si="886"/>
        <v>0</v>
      </c>
      <c r="N392" s="5">
        <v>0</v>
      </c>
      <c r="O392" s="5">
        <f t="shared" si="887"/>
        <v>0</v>
      </c>
      <c r="P392" s="5">
        <v>0</v>
      </c>
      <c r="Q392" s="5">
        <f t="shared" si="888"/>
        <v>0</v>
      </c>
      <c r="R392" s="48"/>
      <c r="S392" s="55"/>
      <c r="T392" s="20" t="s">
        <v>11</v>
      </c>
      <c r="U392" s="82">
        <v>0</v>
      </c>
      <c r="V392" s="82">
        <v>0</v>
      </c>
      <c r="W392" s="82">
        <f t="shared" si="881"/>
        <v>0</v>
      </c>
      <c r="X392" s="82">
        <v>0</v>
      </c>
      <c r="Y392" s="82">
        <f t="shared" si="882"/>
        <v>0</v>
      </c>
      <c r="Z392" s="82">
        <v>0</v>
      </c>
      <c r="AA392" s="82">
        <f>+Y392+Z392</f>
        <v>0</v>
      </c>
      <c r="AB392" s="82">
        <v>0</v>
      </c>
      <c r="AC392" s="82">
        <f>+AA392+AB392</f>
        <v>0</v>
      </c>
      <c r="AD392" s="82">
        <v>0</v>
      </c>
      <c r="AE392" s="82">
        <f>+AC392+AD392</f>
        <v>0</v>
      </c>
      <c r="AF392" s="82">
        <v>0</v>
      </c>
      <c r="AG392" s="82">
        <f>+AE392+AF392</f>
        <v>0</v>
      </c>
      <c r="AI392" s="319"/>
    </row>
    <row r="393" spans="1:61" ht="19.5" hidden="1" customHeight="1" outlineLevel="1" x14ac:dyDescent="0.2">
      <c r="A393" s="249"/>
      <c r="B393" s="105"/>
      <c r="C393" s="21"/>
      <c r="D393" s="21"/>
      <c r="E393" s="106">
        <v>0</v>
      </c>
      <c r="F393" s="106">
        <v>0</v>
      </c>
      <c r="G393" s="5">
        <f t="shared" si="883"/>
        <v>0</v>
      </c>
      <c r="H393" s="106">
        <v>0</v>
      </c>
      <c r="I393" s="5">
        <f t="shared" si="884"/>
        <v>0</v>
      </c>
      <c r="J393" s="106">
        <v>0</v>
      </c>
      <c r="K393" s="5">
        <f t="shared" si="885"/>
        <v>0</v>
      </c>
      <c r="L393" s="106">
        <v>0</v>
      </c>
      <c r="M393" s="5">
        <f t="shared" si="886"/>
        <v>0</v>
      </c>
      <c r="N393" s="106">
        <v>0</v>
      </c>
      <c r="O393" s="5">
        <f t="shared" si="887"/>
        <v>0</v>
      </c>
      <c r="P393" s="106">
        <v>0</v>
      </c>
      <c r="Q393" s="5">
        <f t="shared" si="888"/>
        <v>0</v>
      </c>
      <c r="R393" s="52"/>
      <c r="S393" s="56"/>
      <c r="T393" s="23" t="s">
        <v>12</v>
      </c>
      <c r="U393" s="83">
        <v>0</v>
      </c>
      <c r="V393" s="83">
        <v>0</v>
      </c>
      <c r="W393" s="83">
        <f t="shared" si="881"/>
        <v>0</v>
      </c>
      <c r="X393" s="83">
        <v>0</v>
      </c>
      <c r="Y393" s="83">
        <f t="shared" si="882"/>
        <v>0</v>
      </c>
      <c r="Z393" s="83">
        <v>0</v>
      </c>
      <c r="AA393" s="83">
        <f>+Y393+Z393</f>
        <v>0</v>
      </c>
      <c r="AB393" s="83">
        <v>0</v>
      </c>
      <c r="AC393" s="83">
        <f>+AA393+AB393</f>
        <v>0</v>
      </c>
      <c r="AD393" s="83">
        <v>0</v>
      </c>
      <c r="AE393" s="83">
        <f>+AC393+AD393</f>
        <v>0</v>
      </c>
      <c r="AF393" s="83">
        <v>0</v>
      </c>
      <c r="AG393" s="83">
        <f>+AE393+AF393</f>
        <v>0</v>
      </c>
      <c r="AI393" s="319"/>
    </row>
    <row r="394" spans="1:61" ht="19.5" hidden="1" customHeight="1" outlineLevel="1" x14ac:dyDescent="0.2">
      <c r="A394" s="249"/>
      <c r="B394" s="105"/>
      <c r="C394" s="21"/>
      <c r="D394" s="21"/>
      <c r="E394" s="106">
        <v>0</v>
      </c>
      <c r="F394" s="106">
        <v>0</v>
      </c>
      <c r="G394" s="5">
        <f t="shared" si="883"/>
        <v>0</v>
      </c>
      <c r="H394" s="106">
        <v>0</v>
      </c>
      <c r="I394" s="5">
        <f t="shared" si="884"/>
        <v>0</v>
      </c>
      <c r="J394" s="106">
        <v>0</v>
      </c>
      <c r="K394" s="5">
        <f t="shared" si="885"/>
        <v>0</v>
      </c>
      <c r="L394" s="106">
        <v>0</v>
      </c>
      <c r="M394" s="5">
        <f t="shared" si="886"/>
        <v>0</v>
      </c>
      <c r="N394" s="106">
        <v>0</v>
      </c>
      <c r="O394" s="5">
        <f t="shared" si="887"/>
        <v>0</v>
      </c>
      <c r="P394" s="106">
        <v>0</v>
      </c>
      <c r="Q394" s="5">
        <f t="shared" si="888"/>
        <v>0</v>
      </c>
      <c r="R394" s="29"/>
      <c r="S394" s="144" t="s">
        <v>13</v>
      </c>
      <c r="T394" s="145"/>
      <c r="U394" s="62">
        <f t="shared" ref="U394:V394" si="889">SUM(U395:U397)</f>
        <v>0</v>
      </c>
      <c r="V394" s="62">
        <f t="shared" si="889"/>
        <v>0</v>
      </c>
      <c r="W394" s="62">
        <f t="shared" si="881"/>
        <v>0</v>
      </c>
      <c r="X394" s="62">
        <f t="shared" ref="X394" si="890">SUM(X395:X397)</f>
        <v>0</v>
      </c>
      <c r="Y394" s="62">
        <f t="shared" si="882"/>
        <v>0</v>
      </c>
      <c r="Z394" s="62">
        <f t="shared" ref="Z394:AB394" si="891">SUM(Z395:Z397)</f>
        <v>0</v>
      </c>
      <c r="AA394" s="76">
        <f>SUM(AA395:AA397)</f>
        <v>0</v>
      </c>
      <c r="AB394" s="62">
        <f t="shared" si="891"/>
        <v>0</v>
      </c>
      <c r="AC394" s="76">
        <f>SUM(AC395:AC397)</f>
        <v>0</v>
      </c>
      <c r="AD394" s="62">
        <f t="shared" ref="AD394:AF394" si="892">SUM(AD395:AD397)</f>
        <v>0</v>
      </c>
      <c r="AE394" s="76">
        <f>SUM(AE395:AE397)</f>
        <v>0</v>
      </c>
      <c r="AF394" s="62">
        <f t="shared" si="892"/>
        <v>0</v>
      </c>
      <c r="AG394" s="76">
        <f>SUM(AG395:AG397)</f>
        <v>0</v>
      </c>
      <c r="AI394" s="319"/>
    </row>
    <row r="395" spans="1:61" ht="19.5" hidden="1" customHeight="1" outlineLevel="1" x14ac:dyDescent="0.2">
      <c r="A395" s="249"/>
      <c r="B395" s="140"/>
      <c r="C395" s="141" t="s">
        <v>10</v>
      </c>
      <c r="D395" s="8"/>
      <c r="E395" s="9">
        <f>149-149</f>
        <v>0</v>
      </c>
      <c r="F395" s="9">
        <v>0</v>
      </c>
      <c r="G395" s="9">
        <f t="shared" si="883"/>
        <v>0</v>
      </c>
      <c r="H395" s="9">
        <v>0</v>
      </c>
      <c r="I395" s="9">
        <f t="shared" si="884"/>
        <v>0</v>
      </c>
      <c r="J395" s="9">
        <v>0</v>
      </c>
      <c r="K395" s="9">
        <f t="shared" si="885"/>
        <v>0</v>
      </c>
      <c r="L395" s="9">
        <v>0</v>
      </c>
      <c r="M395" s="9">
        <f t="shared" si="886"/>
        <v>0</v>
      </c>
      <c r="N395" s="9">
        <v>0</v>
      </c>
      <c r="O395" s="9">
        <f t="shared" si="887"/>
        <v>0</v>
      </c>
      <c r="P395" s="9">
        <v>0</v>
      </c>
      <c r="Q395" s="9">
        <f t="shared" si="888"/>
        <v>0</v>
      </c>
      <c r="R395" s="46"/>
      <c r="S395" s="149"/>
      <c r="T395" s="150" t="s">
        <v>15</v>
      </c>
      <c r="U395" s="151">
        <v>0</v>
      </c>
      <c r="V395" s="151">
        <v>0</v>
      </c>
      <c r="W395" s="151">
        <f t="shared" si="881"/>
        <v>0</v>
      </c>
      <c r="X395" s="151">
        <v>0</v>
      </c>
      <c r="Y395" s="151">
        <f t="shared" si="882"/>
        <v>0</v>
      </c>
      <c r="Z395" s="151">
        <v>0</v>
      </c>
      <c r="AA395" s="151">
        <f t="shared" ref="AA395:AA400" si="893">+Y395+Z395</f>
        <v>0</v>
      </c>
      <c r="AB395" s="151">
        <v>0</v>
      </c>
      <c r="AC395" s="151">
        <f t="shared" ref="AC395:AC400" si="894">+AA395+AB395</f>
        <v>0</v>
      </c>
      <c r="AD395" s="151">
        <v>0</v>
      </c>
      <c r="AE395" s="151">
        <f t="shared" ref="AE395:AE400" si="895">+AC395+AD395</f>
        <v>0</v>
      </c>
      <c r="AF395" s="151">
        <v>0</v>
      </c>
      <c r="AG395" s="151">
        <f t="shared" ref="AG395:AG400" si="896">+AE395+AF395</f>
        <v>0</v>
      </c>
      <c r="AI395" s="319"/>
    </row>
    <row r="396" spans="1:61" ht="19.5" hidden="1" customHeight="1" outlineLevel="1" x14ac:dyDescent="0.2">
      <c r="A396" s="249"/>
      <c r="B396" s="140"/>
      <c r="C396" s="141" t="s">
        <v>23</v>
      </c>
      <c r="D396" s="8"/>
      <c r="E396" s="11">
        <v>0</v>
      </c>
      <c r="F396" s="11">
        <v>0</v>
      </c>
      <c r="G396" s="11">
        <f t="shared" si="883"/>
        <v>0</v>
      </c>
      <c r="H396" s="11">
        <v>0</v>
      </c>
      <c r="I396" s="11">
        <f t="shared" si="884"/>
        <v>0</v>
      </c>
      <c r="J396" s="11">
        <v>0</v>
      </c>
      <c r="K396" s="11">
        <f t="shared" si="885"/>
        <v>0</v>
      </c>
      <c r="L396" s="11">
        <v>0</v>
      </c>
      <c r="M396" s="11">
        <f t="shared" si="886"/>
        <v>0</v>
      </c>
      <c r="N396" s="11">
        <v>0</v>
      </c>
      <c r="O396" s="11">
        <f t="shared" si="887"/>
        <v>0</v>
      </c>
      <c r="P396" s="11">
        <v>0</v>
      </c>
      <c r="Q396" s="11">
        <f t="shared" si="888"/>
        <v>0</v>
      </c>
      <c r="R396" s="47"/>
      <c r="S396" s="55"/>
      <c r="T396" s="20" t="s">
        <v>16</v>
      </c>
      <c r="U396" s="82">
        <v>0</v>
      </c>
      <c r="V396" s="82">
        <v>0</v>
      </c>
      <c r="W396" s="82">
        <f t="shared" si="881"/>
        <v>0</v>
      </c>
      <c r="X396" s="82">
        <v>0</v>
      </c>
      <c r="Y396" s="82">
        <f t="shared" si="882"/>
        <v>0</v>
      </c>
      <c r="Z396" s="82">
        <v>0</v>
      </c>
      <c r="AA396" s="82">
        <f t="shared" si="893"/>
        <v>0</v>
      </c>
      <c r="AB396" s="82">
        <v>0</v>
      </c>
      <c r="AC396" s="82">
        <f t="shared" si="894"/>
        <v>0</v>
      </c>
      <c r="AD396" s="82">
        <v>0</v>
      </c>
      <c r="AE396" s="82">
        <f t="shared" si="895"/>
        <v>0</v>
      </c>
      <c r="AF396" s="82">
        <v>0</v>
      </c>
      <c r="AG396" s="82">
        <f t="shared" si="896"/>
        <v>0</v>
      </c>
      <c r="AI396" s="319"/>
    </row>
    <row r="397" spans="1:61" ht="19.5" hidden="1" customHeight="1" outlineLevel="1" x14ac:dyDescent="0.2">
      <c r="A397" s="249"/>
      <c r="B397" s="140"/>
      <c r="C397" s="141" t="s">
        <v>22</v>
      </c>
      <c r="D397" s="8"/>
      <c r="E397" s="60">
        <v>0</v>
      </c>
      <c r="F397" s="60">
        <v>0</v>
      </c>
      <c r="G397" s="60">
        <f t="shared" si="883"/>
        <v>0</v>
      </c>
      <c r="H397" s="60">
        <v>0</v>
      </c>
      <c r="I397" s="60">
        <f t="shared" si="884"/>
        <v>0</v>
      </c>
      <c r="J397" s="60">
        <v>0</v>
      </c>
      <c r="K397" s="60">
        <f t="shared" si="885"/>
        <v>0</v>
      </c>
      <c r="L397" s="60">
        <v>0</v>
      </c>
      <c r="M397" s="60">
        <f t="shared" si="886"/>
        <v>0</v>
      </c>
      <c r="N397" s="60">
        <v>0</v>
      </c>
      <c r="O397" s="60">
        <f t="shared" si="887"/>
        <v>0</v>
      </c>
      <c r="P397" s="60">
        <v>0</v>
      </c>
      <c r="Q397" s="60">
        <f t="shared" si="888"/>
        <v>0</v>
      </c>
      <c r="S397" s="107"/>
      <c r="T397" s="108" t="s">
        <v>17</v>
      </c>
      <c r="U397" s="84">
        <v>0</v>
      </c>
      <c r="V397" s="84">
        <v>0</v>
      </c>
      <c r="W397" s="84">
        <f t="shared" si="881"/>
        <v>0</v>
      </c>
      <c r="X397" s="84">
        <v>0</v>
      </c>
      <c r="Y397" s="84">
        <f t="shared" si="882"/>
        <v>0</v>
      </c>
      <c r="Z397" s="84">
        <v>0</v>
      </c>
      <c r="AA397" s="84">
        <f t="shared" si="893"/>
        <v>0</v>
      </c>
      <c r="AB397" s="84">
        <v>0</v>
      </c>
      <c r="AC397" s="84">
        <f t="shared" si="894"/>
        <v>0</v>
      </c>
      <c r="AD397" s="84">
        <v>0</v>
      </c>
      <c r="AE397" s="84">
        <f t="shared" si="895"/>
        <v>0</v>
      </c>
      <c r="AF397" s="84">
        <v>0</v>
      </c>
      <c r="AG397" s="84">
        <f t="shared" si="896"/>
        <v>0</v>
      </c>
      <c r="AI397" s="319"/>
    </row>
    <row r="398" spans="1:61" ht="19.5" hidden="1" customHeight="1" outlineLevel="1" x14ac:dyDescent="0.2">
      <c r="A398" s="249"/>
      <c r="B398" s="140"/>
      <c r="C398" s="141" t="s">
        <v>46</v>
      </c>
      <c r="D398" s="8"/>
      <c r="E398" s="11">
        <v>0</v>
      </c>
      <c r="F398" s="11">
        <v>0</v>
      </c>
      <c r="G398" s="11">
        <f t="shared" si="883"/>
        <v>0</v>
      </c>
      <c r="H398" s="11">
        <v>0</v>
      </c>
      <c r="I398" s="11">
        <f t="shared" si="884"/>
        <v>0</v>
      </c>
      <c r="J398" s="11">
        <v>0</v>
      </c>
      <c r="K398" s="11">
        <f t="shared" si="885"/>
        <v>0</v>
      </c>
      <c r="L398" s="11">
        <v>0</v>
      </c>
      <c r="M398" s="11">
        <f t="shared" si="886"/>
        <v>0</v>
      </c>
      <c r="N398" s="11">
        <v>0</v>
      </c>
      <c r="O398" s="11">
        <f t="shared" si="887"/>
        <v>0</v>
      </c>
      <c r="P398" s="11">
        <v>0</v>
      </c>
      <c r="Q398" s="11">
        <f t="shared" si="888"/>
        <v>0</v>
      </c>
      <c r="R398" s="47"/>
      <c r="S398" s="153" t="s">
        <v>43</v>
      </c>
      <c r="T398" s="10"/>
      <c r="U398" s="62">
        <v>0</v>
      </c>
      <c r="V398" s="62">
        <v>0</v>
      </c>
      <c r="W398" s="62">
        <f t="shared" si="881"/>
        <v>0</v>
      </c>
      <c r="X398" s="62">
        <v>0</v>
      </c>
      <c r="Y398" s="62">
        <f t="shared" si="882"/>
        <v>0</v>
      </c>
      <c r="Z398" s="62">
        <v>0</v>
      </c>
      <c r="AA398" s="62">
        <f t="shared" si="893"/>
        <v>0</v>
      </c>
      <c r="AB398" s="62">
        <v>0</v>
      </c>
      <c r="AC398" s="62">
        <f t="shared" si="894"/>
        <v>0</v>
      </c>
      <c r="AD398" s="62">
        <v>0</v>
      </c>
      <c r="AE398" s="62">
        <f t="shared" si="895"/>
        <v>0</v>
      </c>
      <c r="AF398" s="62">
        <v>0</v>
      </c>
      <c r="AG398" s="62">
        <f t="shared" si="896"/>
        <v>0</v>
      </c>
      <c r="AI398" s="319"/>
    </row>
    <row r="399" spans="1:61" ht="19.5" hidden="1" customHeight="1" outlineLevel="1" x14ac:dyDescent="0.2">
      <c r="B399" s="140"/>
      <c r="C399" s="141" t="s">
        <v>52</v>
      </c>
      <c r="D399" s="8"/>
      <c r="E399" s="60">
        <v>0</v>
      </c>
      <c r="F399" s="60">
        <v>0</v>
      </c>
      <c r="G399" s="60">
        <f t="shared" si="883"/>
        <v>0</v>
      </c>
      <c r="H399" s="60">
        <v>0</v>
      </c>
      <c r="I399" s="60">
        <f t="shared" si="884"/>
        <v>0</v>
      </c>
      <c r="J399" s="60">
        <v>0</v>
      </c>
      <c r="K399" s="60">
        <f t="shared" si="885"/>
        <v>0</v>
      </c>
      <c r="L399" s="60">
        <v>0</v>
      </c>
      <c r="M399" s="60">
        <f t="shared" si="886"/>
        <v>0</v>
      </c>
      <c r="N399" s="60">
        <v>0</v>
      </c>
      <c r="O399" s="60">
        <f t="shared" si="887"/>
        <v>0</v>
      </c>
      <c r="P399" s="60">
        <v>0</v>
      </c>
      <c r="Q399" s="60">
        <f t="shared" si="888"/>
        <v>0</v>
      </c>
      <c r="R399" s="29"/>
      <c r="S399" s="57" t="s">
        <v>38</v>
      </c>
      <c r="T399" s="28"/>
      <c r="U399" s="62">
        <v>0</v>
      </c>
      <c r="V399" s="62">
        <v>0</v>
      </c>
      <c r="W399" s="62">
        <f t="shared" si="881"/>
        <v>0</v>
      </c>
      <c r="X399" s="62">
        <v>0</v>
      </c>
      <c r="Y399" s="62">
        <f t="shared" si="882"/>
        <v>0</v>
      </c>
      <c r="Z399" s="62">
        <v>0</v>
      </c>
      <c r="AA399" s="62">
        <f t="shared" si="893"/>
        <v>0</v>
      </c>
      <c r="AB399" s="62">
        <v>0</v>
      </c>
      <c r="AC399" s="62">
        <f t="shared" si="894"/>
        <v>0</v>
      </c>
      <c r="AD399" s="62">
        <v>0</v>
      </c>
      <c r="AE399" s="62">
        <f t="shared" si="895"/>
        <v>0</v>
      </c>
      <c r="AF399" s="62">
        <v>0</v>
      </c>
      <c r="AG399" s="62">
        <f t="shared" si="896"/>
        <v>0</v>
      </c>
      <c r="AI399" s="319"/>
    </row>
    <row r="400" spans="1:61" ht="19.5" hidden="1" customHeight="1" outlineLevel="1" x14ac:dyDescent="0.2">
      <c r="B400" s="109"/>
      <c r="C400" s="37" t="s">
        <v>149</v>
      </c>
      <c r="D400" s="37"/>
      <c r="E400" s="61">
        <v>0</v>
      </c>
      <c r="F400" s="61">
        <v>0</v>
      </c>
      <c r="G400" s="61">
        <f t="shared" si="883"/>
        <v>0</v>
      </c>
      <c r="H400" s="61">
        <v>0</v>
      </c>
      <c r="I400" s="61">
        <f t="shared" si="884"/>
        <v>0</v>
      </c>
      <c r="J400" s="61">
        <v>0</v>
      </c>
      <c r="K400" s="61">
        <f t="shared" si="885"/>
        <v>0</v>
      </c>
      <c r="L400" s="61">
        <v>0</v>
      </c>
      <c r="M400" s="61">
        <f t="shared" si="886"/>
        <v>0</v>
      </c>
      <c r="N400" s="61">
        <v>0</v>
      </c>
      <c r="O400" s="61">
        <f t="shared" si="887"/>
        <v>0</v>
      </c>
      <c r="P400" s="61">
        <v>0</v>
      </c>
      <c r="Q400" s="61">
        <f t="shared" si="888"/>
        <v>0</v>
      </c>
      <c r="R400" s="29"/>
      <c r="S400" s="154" t="s">
        <v>149</v>
      </c>
      <c r="T400" s="138"/>
      <c r="U400" s="93">
        <v>0</v>
      </c>
      <c r="V400" s="93">
        <v>0</v>
      </c>
      <c r="W400" s="93">
        <f t="shared" si="881"/>
        <v>0</v>
      </c>
      <c r="X400" s="93">
        <v>0</v>
      </c>
      <c r="Y400" s="93">
        <f t="shared" si="882"/>
        <v>0</v>
      </c>
      <c r="Z400" s="93">
        <v>0</v>
      </c>
      <c r="AA400" s="93">
        <f t="shared" si="893"/>
        <v>0</v>
      </c>
      <c r="AB400" s="93">
        <v>0</v>
      </c>
      <c r="AC400" s="93">
        <f t="shared" si="894"/>
        <v>0</v>
      </c>
      <c r="AD400" s="93">
        <v>0</v>
      </c>
      <c r="AE400" s="93">
        <f t="shared" si="895"/>
        <v>0</v>
      </c>
      <c r="AF400" s="93">
        <v>0</v>
      </c>
      <c r="AG400" s="93">
        <f t="shared" si="896"/>
        <v>0</v>
      </c>
      <c r="AI400" s="319"/>
    </row>
    <row r="401" spans="1:61" s="3" customFormat="1" ht="19.5" hidden="1" customHeight="1" outlineLevel="1" x14ac:dyDescent="0.2">
      <c r="B401" s="155" t="s">
        <v>14</v>
      </c>
      <c r="C401" s="141"/>
      <c r="D401" s="8"/>
      <c r="E401" s="11">
        <f t="shared" ref="E401:F401" si="897">SUM(E395:E400)+E388</f>
        <v>0</v>
      </c>
      <c r="F401" s="11">
        <f t="shared" si="897"/>
        <v>0</v>
      </c>
      <c r="G401" s="11">
        <f t="shared" si="883"/>
        <v>0</v>
      </c>
      <c r="H401" s="11">
        <f t="shared" ref="H401:J401" si="898">SUM(H395:H400)+H388</f>
        <v>0</v>
      </c>
      <c r="I401" s="11">
        <f t="shared" si="884"/>
        <v>0</v>
      </c>
      <c r="J401" s="11">
        <f t="shared" si="898"/>
        <v>0</v>
      </c>
      <c r="K401" s="11">
        <f t="shared" si="885"/>
        <v>0</v>
      </c>
      <c r="L401" s="11">
        <f t="shared" ref="L401:N401" si="899">SUM(L395:L400)+L388</f>
        <v>0</v>
      </c>
      <c r="M401" s="11">
        <f t="shared" si="886"/>
        <v>0</v>
      </c>
      <c r="N401" s="11">
        <f t="shared" si="899"/>
        <v>0</v>
      </c>
      <c r="O401" s="11">
        <f t="shared" si="887"/>
        <v>0</v>
      </c>
      <c r="P401" s="11">
        <f t="shared" ref="P401" si="900">SUM(P395:P400)+P388</f>
        <v>0</v>
      </c>
      <c r="Q401" s="11">
        <f t="shared" si="888"/>
        <v>0</v>
      </c>
      <c r="R401" s="69"/>
      <c r="S401" s="156" t="s">
        <v>18</v>
      </c>
      <c r="T401" s="157"/>
      <c r="U401" s="62">
        <f t="shared" ref="U401:V401" si="901">+U399+U394+U388+U398+U400</f>
        <v>0</v>
      </c>
      <c r="V401" s="62">
        <f t="shared" si="901"/>
        <v>0</v>
      </c>
      <c r="W401" s="62">
        <f t="shared" si="881"/>
        <v>0</v>
      </c>
      <c r="X401" s="62">
        <f t="shared" ref="X401" si="902">+X399+X394+X388+X398+X400</f>
        <v>0</v>
      </c>
      <c r="Y401" s="62">
        <f t="shared" si="882"/>
        <v>0</v>
      </c>
      <c r="Z401" s="62">
        <f t="shared" ref="Z401:AB401" si="903">+Z399+Z394+Z388+Z398+Z400</f>
        <v>0</v>
      </c>
      <c r="AA401" s="62">
        <f>+AA400+AA399+AA398+AA394+AA388</f>
        <v>0</v>
      </c>
      <c r="AB401" s="62">
        <f t="shared" si="903"/>
        <v>0</v>
      </c>
      <c r="AC401" s="62">
        <f>+AC400+AC399+AC398+AC394+AC388</f>
        <v>0</v>
      </c>
      <c r="AD401" s="62">
        <f t="shared" ref="AD401:AF401" si="904">+AD399+AD394+AD388+AD398+AD400</f>
        <v>0</v>
      </c>
      <c r="AE401" s="62">
        <f>+AE400+AE399+AE398+AE394+AE388</f>
        <v>0</v>
      </c>
      <c r="AF401" s="62">
        <f t="shared" si="904"/>
        <v>0</v>
      </c>
      <c r="AG401" s="62">
        <f>+AG400+AG399+AG398+AG394+AG388</f>
        <v>0</v>
      </c>
      <c r="AH401" s="14"/>
      <c r="AI401" s="321"/>
      <c r="AJ401" s="14"/>
      <c r="AK401" s="14"/>
      <c r="AL401" s="14"/>
      <c r="AM401" s="14"/>
      <c r="AN401" s="14"/>
      <c r="AO401" s="14"/>
      <c r="AP401" s="14"/>
      <c r="AQ401" s="14"/>
      <c r="AR401" s="14"/>
      <c r="AS401" s="14"/>
      <c r="AT401" s="14"/>
      <c r="AU401" s="14"/>
      <c r="AV401" s="14"/>
      <c r="AW401" s="14"/>
      <c r="AX401" s="14"/>
      <c r="AY401" s="14"/>
      <c r="AZ401" s="14"/>
      <c r="BA401" s="14"/>
      <c r="BB401" s="14"/>
      <c r="BC401" s="14"/>
      <c r="BD401" s="14"/>
      <c r="BE401" s="14"/>
      <c r="BF401" s="14"/>
      <c r="BG401" s="14"/>
      <c r="BH401" s="14"/>
      <c r="BI401" s="14"/>
    </row>
    <row r="402" spans="1:61" s="3" customFormat="1" ht="25.5" customHeight="1" collapsed="1" x14ac:dyDescent="0.2">
      <c r="B402" s="228" t="s">
        <v>124</v>
      </c>
      <c r="C402" s="128" t="s">
        <v>48</v>
      </c>
      <c r="D402" s="129"/>
      <c r="E402" s="128"/>
      <c r="F402" s="128"/>
      <c r="G402" s="128"/>
      <c r="H402" s="128"/>
      <c r="I402" s="128"/>
      <c r="J402" s="128"/>
      <c r="K402" s="128"/>
      <c r="L402" s="128"/>
      <c r="M402" s="128"/>
      <c r="N402" s="128"/>
      <c r="O402" s="128"/>
      <c r="P402" s="128"/>
      <c r="Q402" s="128"/>
      <c r="R402" s="128"/>
      <c r="S402" s="129"/>
      <c r="T402" s="185"/>
      <c r="U402" s="185"/>
      <c r="V402" s="185"/>
      <c r="W402" s="185"/>
      <c r="X402" s="185"/>
      <c r="Y402" s="185"/>
      <c r="Z402" s="185"/>
      <c r="AA402" s="185"/>
      <c r="AB402" s="185"/>
      <c r="AC402" s="185"/>
      <c r="AD402" s="185"/>
      <c r="AE402" s="185"/>
      <c r="AF402" s="185"/>
      <c r="AG402" s="185"/>
      <c r="AI402" s="321"/>
    </row>
    <row r="403" spans="1:61" ht="40.5" customHeight="1" x14ac:dyDescent="0.2">
      <c r="B403" s="100" t="s">
        <v>0</v>
      </c>
      <c r="C403" s="26"/>
      <c r="D403" s="101"/>
      <c r="E403" s="36" t="str">
        <f t="shared" ref="E403:Q403" si="905">+E$6</f>
        <v>Eredeti előirányzat
2024. év</v>
      </c>
      <c r="F403" s="36" t="str">
        <f t="shared" si="905"/>
        <v>1 Módosítás</v>
      </c>
      <c r="G403" s="36" t="str">
        <f t="shared" si="905"/>
        <v>Módosított előirányzat 1
2024. év</v>
      </c>
      <c r="H403" s="36" t="str">
        <f t="shared" si="905"/>
        <v>2 Módosítás</v>
      </c>
      <c r="I403" s="36" t="str">
        <f t="shared" si="905"/>
        <v>Módosított előirányzat</v>
      </c>
      <c r="J403" s="36" t="str">
        <f t="shared" si="905"/>
        <v>3 Módosítás</v>
      </c>
      <c r="K403" s="36" t="str">
        <f t="shared" si="905"/>
        <v>Módosított előirányzat</v>
      </c>
      <c r="L403" s="36" t="str">
        <f t="shared" si="905"/>
        <v>4 Módosítás</v>
      </c>
      <c r="M403" s="36" t="str">
        <f t="shared" si="905"/>
        <v>4. Módosított előirányzat</v>
      </c>
      <c r="N403" s="36" t="str">
        <f t="shared" si="905"/>
        <v>5 Módosítás</v>
      </c>
      <c r="O403" s="36" t="str">
        <f t="shared" si="905"/>
        <v>Módosított előirányzat 5.</v>
      </c>
      <c r="P403" s="36" t="str">
        <f t="shared" si="905"/>
        <v>6 Módosítás</v>
      </c>
      <c r="Q403" s="36" t="str">
        <f t="shared" si="905"/>
        <v>Módosított előirányzat</v>
      </c>
      <c r="R403" s="51"/>
      <c r="S403" s="57" t="s">
        <v>1</v>
      </c>
      <c r="T403" s="102"/>
      <c r="U403" s="36" t="str">
        <f t="shared" ref="U403:AG403" si="906">+U$6</f>
        <v>Eredeti előirányzat
2024. év</v>
      </c>
      <c r="V403" s="36" t="str">
        <f t="shared" si="906"/>
        <v>1 Módosítás</v>
      </c>
      <c r="W403" s="36" t="str">
        <f t="shared" si="906"/>
        <v>Módosított előirányzat 1
2024. év</v>
      </c>
      <c r="X403" s="36" t="str">
        <f t="shared" si="906"/>
        <v>2 Módosítás</v>
      </c>
      <c r="Y403" s="36" t="str">
        <f t="shared" si="906"/>
        <v>Módosított előirányzat</v>
      </c>
      <c r="Z403" s="36" t="str">
        <f t="shared" si="906"/>
        <v>3 Módosítás</v>
      </c>
      <c r="AA403" s="36" t="str">
        <f t="shared" si="906"/>
        <v>Módosított előirányzat</v>
      </c>
      <c r="AB403" s="36" t="str">
        <f t="shared" si="906"/>
        <v>4 Módosítás</v>
      </c>
      <c r="AC403" s="36" t="str">
        <f t="shared" si="906"/>
        <v>4. Módosított előirányzat</v>
      </c>
      <c r="AD403" s="36" t="str">
        <f t="shared" si="906"/>
        <v>5 Módosítás</v>
      </c>
      <c r="AE403" s="36" t="str">
        <f t="shared" si="906"/>
        <v>Módosított előirányzat 5</v>
      </c>
      <c r="AF403" s="36" t="str">
        <f t="shared" si="906"/>
        <v>6 Módosítás</v>
      </c>
      <c r="AG403" s="36" t="str">
        <f t="shared" si="906"/>
        <v>Módosított előirányzat</v>
      </c>
      <c r="AI403" s="319"/>
    </row>
    <row r="404" spans="1:61" ht="19.5" customHeight="1" x14ac:dyDescent="0.2">
      <c r="B404" s="140"/>
      <c r="C404" s="141" t="s">
        <v>2</v>
      </c>
      <c r="D404" s="142"/>
      <c r="E404" s="143">
        <f t="shared" ref="E404:I404" si="907">+E405+E406+E407+E408</f>
        <v>0</v>
      </c>
      <c r="F404" s="143">
        <f t="shared" si="907"/>
        <v>0</v>
      </c>
      <c r="G404" s="143">
        <f t="shared" si="907"/>
        <v>0</v>
      </c>
      <c r="H404" s="143">
        <f t="shared" si="907"/>
        <v>0</v>
      </c>
      <c r="I404" s="143">
        <f t="shared" si="907"/>
        <v>0</v>
      </c>
      <c r="J404" s="143">
        <f t="shared" ref="J404:K404" si="908">+J405+J406+J407+J408</f>
        <v>0</v>
      </c>
      <c r="K404" s="143">
        <f t="shared" si="908"/>
        <v>0</v>
      </c>
      <c r="L404" s="143">
        <f t="shared" ref="L404:M404" si="909">+L405+L406+L407+L408</f>
        <v>0</v>
      </c>
      <c r="M404" s="143">
        <f t="shared" si="909"/>
        <v>0</v>
      </c>
      <c r="N404" s="143">
        <f t="shared" ref="N404:O404" si="910">+N405+N406+N407+N408</f>
        <v>0</v>
      </c>
      <c r="O404" s="143">
        <f t="shared" si="910"/>
        <v>0</v>
      </c>
      <c r="P404" s="143">
        <f t="shared" ref="P404:Q404" si="911">+P405+P406+P407+P408</f>
        <v>0</v>
      </c>
      <c r="Q404" s="143">
        <f t="shared" si="911"/>
        <v>0</v>
      </c>
      <c r="R404" s="46"/>
      <c r="S404" s="144" t="s">
        <v>3</v>
      </c>
      <c r="T404" s="145"/>
      <c r="U404" s="76">
        <f t="shared" ref="U404:V404" si="912">SUM(U405:U409)</f>
        <v>0</v>
      </c>
      <c r="V404" s="76">
        <f t="shared" si="912"/>
        <v>0</v>
      </c>
      <c r="W404" s="76">
        <f>+U404+V404</f>
        <v>0</v>
      </c>
      <c r="X404" s="76">
        <f t="shared" ref="X404" si="913">SUM(X405:X409)</f>
        <v>0</v>
      </c>
      <c r="Y404" s="76">
        <f>+W404+X404</f>
        <v>0</v>
      </c>
      <c r="Z404" s="76">
        <f t="shared" ref="Z404:AB404" si="914">SUM(Z405:Z409)</f>
        <v>0</v>
      </c>
      <c r="AA404" s="76">
        <f>SUM(AA405:AA409)</f>
        <v>0</v>
      </c>
      <c r="AB404" s="76">
        <f t="shared" si="914"/>
        <v>0</v>
      </c>
      <c r="AC404" s="76">
        <f>SUM(AC405:AC409)</f>
        <v>0</v>
      </c>
      <c r="AD404" s="76">
        <f t="shared" ref="AD404:AF404" si="915">SUM(AD405:AD409)</f>
        <v>0</v>
      </c>
      <c r="AE404" s="76">
        <f>SUM(AE405:AE409)</f>
        <v>0</v>
      </c>
      <c r="AF404" s="76">
        <f t="shared" si="915"/>
        <v>0</v>
      </c>
      <c r="AG404" s="76">
        <f>SUM(AG405:AG409)</f>
        <v>0</v>
      </c>
      <c r="AI404" s="319"/>
    </row>
    <row r="405" spans="1:61" ht="19.5" customHeight="1" x14ac:dyDescent="0.2">
      <c r="B405" s="146"/>
      <c r="C405" s="147" t="s">
        <v>4</v>
      </c>
      <c r="D405" s="147"/>
      <c r="E405" s="148"/>
      <c r="F405" s="148">
        <v>0</v>
      </c>
      <c r="G405" s="148"/>
      <c r="H405" s="148"/>
      <c r="I405" s="148"/>
      <c r="J405" s="148"/>
      <c r="K405" s="148"/>
      <c r="L405" s="148"/>
      <c r="M405" s="148"/>
      <c r="N405" s="148"/>
      <c r="O405" s="148"/>
      <c r="P405" s="148"/>
      <c r="Q405" s="148"/>
      <c r="R405" s="48"/>
      <c r="S405" s="149"/>
      <c r="T405" s="150" t="s">
        <v>6</v>
      </c>
      <c r="U405" s="151">
        <v>0</v>
      </c>
      <c r="V405" s="151">
        <v>0</v>
      </c>
      <c r="W405" s="151">
        <f t="shared" ref="W405:W417" si="916">+U405+V405</f>
        <v>0</v>
      </c>
      <c r="X405" s="151">
        <v>0</v>
      </c>
      <c r="Y405" s="151">
        <f t="shared" ref="Y405:Y417" si="917">+W405+X405</f>
        <v>0</v>
      </c>
      <c r="Z405" s="151">
        <v>0</v>
      </c>
      <c r="AA405" s="151">
        <f>+Y405+Z405</f>
        <v>0</v>
      </c>
      <c r="AB405" s="151">
        <v>0</v>
      </c>
      <c r="AC405" s="151">
        <f>+AA405+AB405</f>
        <v>0</v>
      </c>
      <c r="AD405" s="151">
        <v>0</v>
      </c>
      <c r="AE405" s="151">
        <f>+AC405+AD405</f>
        <v>0</v>
      </c>
      <c r="AF405" s="151">
        <v>0</v>
      </c>
      <c r="AG405" s="151">
        <f>+AE405+AF405</f>
        <v>0</v>
      </c>
      <c r="AI405" s="319"/>
    </row>
    <row r="406" spans="1:61" ht="23.25" customHeight="1" x14ac:dyDescent="0.2">
      <c r="A406" s="249"/>
      <c r="B406" s="104"/>
      <c r="C406" s="17" t="s">
        <v>5</v>
      </c>
      <c r="D406" s="18"/>
      <c r="E406" s="5">
        <v>0</v>
      </c>
      <c r="F406" s="5">
        <v>0</v>
      </c>
      <c r="G406" s="5">
        <f>+E406+F406</f>
        <v>0</v>
      </c>
      <c r="H406" s="5">
        <v>0</v>
      </c>
      <c r="I406" s="5">
        <f>+G406+H406</f>
        <v>0</v>
      </c>
      <c r="J406" s="5">
        <v>0</v>
      </c>
      <c r="K406" s="5">
        <f>+I406+J406</f>
        <v>0</v>
      </c>
      <c r="L406" s="5">
        <v>0</v>
      </c>
      <c r="M406" s="5">
        <f>+K406+L406</f>
        <v>0</v>
      </c>
      <c r="N406" s="5">
        <v>0</v>
      </c>
      <c r="O406" s="5">
        <f>+M406+N406</f>
        <v>0</v>
      </c>
      <c r="P406" s="5">
        <v>0</v>
      </c>
      <c r="Q406" s="5">
        <f>+O406+P406</f>
        <v>0</v>
      </c>
      <c r="R406" s="48"/>
      <c r="S406" s="55"/>
      <c r="T406" s="19" t="s">
        <v>8</v>
      </c>
      <c r="U406" s="82">
        <v>0</v>
      </c>
      <c r="V406" s="82">
        <v>0</v>
      </c>
      <c r="W406" s="82">
        <f t="shared" si="916"/>
        <v>0</v>
      </c>
      <c r="X406" s="82">
        <v>0</v>
      </c>
      <c r="Y406" s="82">
        <f t="shared" si="917"/>
        <v>0</v>
      </c>
      <c r="Z406" s="82">
        <v>0</v>
      </c>
      <c r="AA406" s="82">
        <f>+Y406+Z406</f>
        <v>0</v>
      </c>
      <c r="AB406" s="82">
        <v>0</v>
      </c>
      <c r="AC406" s="82">
        <f>+AA406+AB406</f>
        <v>0</v>
      </c>
      <c r="AD406" s="82">
        <v>0</v>
      </c>
      <c r="AE406" s="82">
        <f>+AC406+AD406</f>
        <v>0</v>
      </c>
      <c r="AF406" s="82">
        <v>0</v>
      </c>
      <c r="AG406" s="82">
        <f>+AE406+AF406</f>
        <v>0</v>
      </c>
      <c r="AI406" s="319"/>
    </row>
    <row r="407" spans="1:61" ht="19.5" customHeight="1" x14ac:dyDescent="0.2">
      <c r="A407" s="249"/>
      <c r="B407" s="104"/>
      <c r="C407" s="17" t="s">
        <v>7</v>
      </c>
      <c r="D407" s="18"/>
      <c r="E407" s="5">
        <v>0</v>
      </c>
      <c r="F407" s="5">
        <v>0</v>
      </c>
      <c r="G407" s="5">
        <f t="shared" ref="G407:G417" si="918">+E407+F407</f>
        <v>0</v>
      </c>
      <c r="H407" s="5">
        <v>0</v>
      </c>
      <c r="I407" s="5">
        <f t="shared" ref="I407:I417" si="919">+G407+H407</f>
        <v>0</v>
      </c>
      <c r="J407" s="5">
        <v>0</v>
      </c>
      <c r="K407" s="5">
        <f t="shared" ref="K407:K417" si="920">+I407+J407</f>
        <v>0</v>
      </c>
      <c r="L407" s="5">
        <v>0</v>
      </c>
      <c r="M407" s="5">
        <f t="shared" ref="M407:M417" si="921">+K407+L407</f>
        <v>0</v>
      </c>
      <c r="N407" s="5">
        <v>0</v>
      </c>
      <c r="O407" s="5">
        <f t="shared" ref="O407:O417" si="922">+M407+N407</f>
        <v>0</v>
      </c>
      <c r="P407" s="5">
        <v>0</v>
      </c>
      <c r="Q407" s="5">
        <f t="shared" ref="Q407:Q417" si="923">+O407+P407</f>
        <v>0</v>
      </c>
      <c r="R407" s="48"/>
      <c r="S407" s="55"/>
      <c r="T407" s="20" t="s">
        <v>9</v>
      </c>
      <c r="U407" s="82">
        <v>0</v>
      </c>
      <c r="V407" s="82">
        <v>0</v>
      </c>
      <c r="W407" s="82">
        <f t="shared" si="916"/>
        <v>0</v>
      </c>
      <c r="X407" s="82">
        <v>0</v>
      </c>
      <c r="Y407" s="82">
        <f t="shared" si="917"/>
        <v>0</v>
      </c>
      <c r="Z407" s="82">
        <v>0</v>
      </c>
      <c r="AA407" s="82">
        <f>+Y407+Z407</f>
        <v>0</v>
      </c>
      <c r="AB407" s="82">
        <v>0</v>
      </c>
      <c r="AC407" s="82">
        <f>+AA407+AB407</f>
        <v>0</v>
      </c>
      <c r="AD407" s="82">
        <v>0</v>
      </c>
      <c r="AE407" s="82">
        <f>+AC407+AD407</f>
        <v>0</v>
      </c>
      <c r="AF407" s="82">
        <v>0</v>
      </c>
      <c r="AG407" s="82">
        <f>+AE407+AF407</f>
        <v>0</v>
      </c>
      <c r="AI407" s="319"/>
    </row>
    <row r="408" spans="1:61" ht="19.5" customHeight="1" x14ac:dyDescent="0.2">
      <c r="A408" s="249"/>
      <c r="B408" s="104"/>
      <c r="C408" s="17" t="s">
        <v>21</v>
      </c>
      <c r="D408" s="18"/>
      <c r="E408" s="5">
        <v>0</v>
      </c>
      <c r="F408" s="5">
        <v>0</v>
      </c>
      <c r="G408" s="5">
        <f t="shared" si="918"/>
        <v>0</v>
      </c>
      <c r="H408" s="5">
        <v>0</v>
      </c>
      <c r="I408" s="5">
        <f t="shared" si="919"/>
        <v>0</v>
      </c>
      <c r="J408" s="5">
        <v>0</v>
      </c>
      <c r="K408" s="5">
        <f t="shared" si="920"/>
        <v>0</v>
      </c>
      <c r="L408" s="5">
        <v>0</v>
      </c>
      <c r="M408" s="5">
        <f t="shared" si="921"/>
        <v>0</v>
      </c>
      <c r="N408" s="5">
        <v>0</v>
      </c>
      <c r="O408" s="5">
        <f t="shared" si="922"/>
        <v>0</v>
      </c>
      <c r="P408" s="5">
        <v>0</v>
      </c>
      <c r="Q408" s="5">
        <f t="shared" si="923"/>
        <v>0</v>
      </c>
      <c r="R408" s="48"/>
      <c r="S408" s="55"/>
      <c r="T408" s="20" t="s">
        <v>11</v>
      </c>
      <c r="U408" s="82"/>
      <c r="V408" s="82">
        <v>0</v>
      </c>
      <c r="W408" s="82">
        <f t="shared" si="916"/>
        <v>0</v>
      </c>
      <c r="X408" s="82">
        <v>0</v>
      </c>
      <c r="Y408" s="82">
        <f t="shared" si="917"/>
        <v>0</v>
      </c>
      <c r="Z408" s="82">
        <v>0</v>
      </c>
      <c r="AA408" s="82">
        <f>+Y408+Z408</f>
        <v>0</v>
      </c>
      <c r="AB408" s="82">
        <v>0</v>
      </c>
      <c r="AC408" s="82">
        <f>+AA408+AB408</f>
        <v>0</v>
      </c>
      <c r="AD408" s="82">
        <v>0</v>
      </c>
      <c r="AE408" s="82">
        <f>+AC408+AD408</f>
        <v>0</v>
      </c>
      <c r="AF408" s="82">
        <v>0</v>
      </c>
      <c r="AG408" s="82">
        <f>+AE408+AF408</f>
        <v>0</v>
      </c>
      <c r="AI408" s="319"/>
    </row>
    <row r="409" spans="1:61" ht="19.5" customHeight="1" x14ac:dyDescent="0.2">
      <c r="A409" s="249"/>
      <c r="B409" s="105"/>
      <c r="C409" s="21"/>
      <c r="D409" s="21"/>
      <c r="E409" s="106">
        <v>0</v>
      </c>
      <c r="F409" s="106">
        <v>0</v>
      </c>
      <c r="G409" s="5">
        <f t="shared" si="918"/>
        <v>0</v>
      </c>
      <c r="H409" s="106">
        <v>0</v>
      </c>
      <c r="I409" s="5">
        <f t="shared" si="919"/>
        <v>0</v>
      </c>
      <c r="J409" s="106">
        <v>0</v>
      </c>
      <c r="K409" s="5">
        <f t="shared" si="920"/>
        <v>0</v>
      </c>
      <c r="L409" s="106">
        <v>0</v>
      </c>
      <c r="M409" s="5">
        <f t="shared" si="921"/>
        <v>0</v>
      </c>
      <c r="N409" s="106">
        <v>0</v>
      </c>
      <c r="O409" s="5">
        <f t="shared" si="922"/>
        <v>0</v>
      </c>
      <c r="P409" s="106">
        <v>0</v>
      </c>
      <c r="Q409" s="5">
        <f t="shared" si="923"/>
        <v>0</v>
      </c>
      <c r="R409" s="52"/>
      <c r="S409" s="56"/>
      <c r="T409" s="23" t="s">
        <v>12</v>
      </c>
      <c r="U409" s="83"/>
      <c r="V409" s="83">
        <v>0</v>
      </c>
      <c r="W409" s="83">
        <f t="shared" si="916"/>
        <v>0</v>
      </c>
      <c r="X409" s="83">
        <v>0</v>
      </c>
      <c r="Y409" s="83">
        <f t="shared" si="917"/>
        <v>0</v>
      </c>
      <c r="Z409" s="83">
        <v>0</v>
      </c>
      <c r="AA409" s="83">
        <f>+Y409+Z409</f>
        <v>0</v>
      </c>
      <c r="AB409" s="83">
        <v>0</v>
      </c>
      <c r="AC409" s="83">
        <f>+AA409+AB409</f>
        <v>0</v>
      </c>
      <c r="AD409" s="83">
        <v>0</v>
      </c>
      <c r="AE409" s="83">
        <f>+AC409+AD409</f>
        <v>0</v>
      </c>
      <c r="AF409" s="83">
        <v>0</v>
      </c>
      <c r="AG409" s="83">
        <f>+AE409+AF409</f>
        <v>0</v>
      </c>
      <c r="AI409" s="319"/>
    </row>
    <row r="410" spans="1:61" ht="19.5" customHeight="1" x14ac:dyDescent="0.2">
      <c r="A410" s="249"/>
      <c r="B410" s="105"/>
      <c r="C410" s="21"/>
      <c r="D410" s="21"/>
      <c r="E410" s="106">
        <v>0</v>
      </c>
      <c r="F410" s="106">
        <v>0</v>
      </c>
      <c r="G410" s="5">
        <f t="shared" si="918"/>
        <v>0</v>
      </c>
      <c r="H410" s="106">
        <v>0</v>
      </c>
      <c r="I410" s="5">
        <f t="shared" si="919"/>
        <v>0</v>
      </c>
      <c r="J410" s="106">
        <v>0</v>
      </c>
      <c r="K410" s="5">
        <f t="shared" si="920"/>
        <v>0</v>
      </c>
      <c r="L410" s="106">
        <v>0</v>
      </c>
      <c r="M410" s="5">
        <f t="shared" si="921"/>
        <v>0</v>
      </c>
      <c r="N410" s="106">
        <v>0</v>
      </c>
      <c r="O410" s="5">
        <f t="shared" si="922"/>
        <v>0</v>
      </c>
      <c r="P410" s="106">
        <v>0</v>
      </c>
      <c r="Q410" s="5">
        <f t="shared" si="923"/>
        <v>0</v>
      </c>
      <c r="R410" s="29"/>
      <c r="S410" s="144" t="s">
        <v>13</v>
      </c>
      <c r="T410" s="145"/>
      <c r="U410" s="62">
        <f t="shared" ref="U410:V410" si="924">SUM(U411:U413)</f>
        <v>171</v>
      </c>
      <c r="V410" s="62">
        <f t="shared" si="924"/>
        <v>0</v>
      </c>
      <c r="W410" s="62">
        <f t="shared" si="916"/>
        <v>171</v>
      </c>
      <c r="X410" s="62">
        <f t="shared" ref="X410" si="925">SUM(X411:X413)</f>
        <v>0</v>
      </c>
      <c r="Y410" s="62">
        <f t="shared" si="917"/>
        <v>171</v>
      </c>
      <c r="Z410" s="62">
        <f t="shared" ref="Z410:AB410" si="926">SUM(Z411:Z413)</f>
        <v>0</v>
      </c>
      <c r="AA410" s="76">
        <f>SUM(AA411:AA413)</f>
        <v>171</v>
      </c>
      <c r="AB410" s="62">
        <f t="shared" si="926"/>
        <v>0</v>
      </c>
      <c r="AC410" s="76">
        <f>SUM(AC411:AC413)</f>
        <v>171</v>
      </c>
      <c r="AD410" s="62">
        <f t="shared" ref="AD410:AF410" si="927">SUM(AD411:AD413)</f>
        <v>0</v>
      </c>
      <c r="AE410" s="76">
        <f>SUM(AE411:AE413)</f>
        <v>171</v>
      </c>
      <c r="AF410" s="62">
        <f t="shared" si="927"/>
        <v>0</v>
      </c>
      <c r="AG410" s="76">
        <f>SUM(AG411:AG413)</f>
        <v>171</v>
      </c>
      <c r="AI410" s="319"/>
    </row>
    <row r="411" spans="1:61" ht="19.5" customHeight="1" x14ac:dyDescent="0.2">
      <c r="A411" s="249"/>
      <c r="B411" s="140"/>
      <c r="C411" s="141" t="s">
        <v>10</v>
      </c>
      <c r="D411" s="8"/>
      <c r="E411" s="9">
        <f>149-149</f>
        <v>0</v>
      </c>
      <c r="F411" s="9">
        <v>0</v>
      </c>
      <c r="G411" s="9">
        <f t="shared" si="918"/>
        <v>0</v>
      </c>
      <c r="H411" s="9">
        <v>0</v>
      </c>
      <c r="I411" s="9">
        <f t="shared" si="919"/>
        <v>0</v>
      </c>
      <c r="J411" s="9">
        <v>0</v>
      </c>
      <c r="K411" s="9">
        <f t="shared" si="920"/>
        <v>0</v>
      </c>
      <c r="L411" s="9">
        <v>0</v>
      </c>
      <c r="M411" s="9">
        <f t="shared" si="921"/>
        <v>0</v>
      </c>
      <c r="N411" s="9">
        <v>0</v>
      </c>
      <c r="O411" s="9">
        <f t="shared" si="922"/>
        <v>0</v>
      </c>
      <c r="P411" s="9">
        <v>0</v>
      </c>
      <c r="Q411" s="9">
        <f t="shared" si="923"/>
        <v>0</v>
      </c>
      <c r="R411" s="46"/>
      <c r="S411" s="149"/>
      <c r="T411" s="150" t="s">
        <v>15</v>
      </c>
      <c r="U411" s="151">
        <v>0</v>
      </c>
      <c r="V411" s="151">
        <v>0</v>
      </c>
      <c r="W411" s="151">
        <f t="shared" si="916"/>
        <v>0</v>
      </c>
      <c r="X411" s="151">
        <v>0</v>
      </c>
      <c r="Y411" s="151">
        <f t="shared" si="917"/>
        <v>0</v>
      </c>
      <c r="Z411" s="151">
        <v>0</v>
      </c>
      <c r="AA411" s="151">
        <f t="shared" ref="AA411:AA416" si="928">+Y411+Z411</f>
        <v>0</v>
      </c>
      <c r="AB411" s="151">
        <v>0</v>
      </c>
      <c r="AC411" s="151">
        <f t="shared" ref="AC411:AC416" si="929">+AA411+AB411</f>
        <v>0</v>
      </c>
      <c r="AD411" s="151">
        <v>0</v>
      </c>
      <c r="AE411" s="151">
        <f t="shared" ref="AE411:AE416" si="930">+AC411+AD411</f>
        <v>0</v>
      </c>
      <c r="AF411" s="151">
        <v>0</v>
      </c>
      <c r="AG411" s="151">
        <f t="shared" ref="AG411:AG416" si="931">+AE411+AF411</f>
        <v>0</v>
      </c>
      <c r="AI411" s="319"/>
    </row>
    <row r="412" spans="1:61" ht="19.5" customHeight="1" x14ac:dyDescent="0.2">
      <c r="A412" s="249"/>
      <c r="B412" s="140"/>
      <c r="C412" s="141" t="s">
        <v>23</v>
      </c>
      <c r="D412" s="8"/>
      <c r="E412" s="11">
        <v>171</v>
      </c>
      <c r="F412" s="11">
        <v>0</v>
      </c>
      <c r="G412" s="11">
        <f t="shared" si="918"/>
        <v>171</v>
      </c>
      <c r="H412" s="11">
        <v>0</v>
      </c>
      <c r="I412" s="11">
        <f t="shared" si="919"/>
        <v>171</v>
      </c>
      <c r="J412" s="11">
        <v>0</v>
      </c>
      <c r="K412" s="11">
        <f t="shared" si="920"/>
        <v>171</v>
      </c>
      <c r="L412" s="11">
        <v>0</v>
      </c>
      <c r="M412" s="11">
        <f t="shared" si="921"/>
        <v>171</v>
      </c>
      <c r="N412" s="11">
        <v>0</v>
      </c>
      <c r="O412" s="11">
        <f t="shared" si="922"/>
        <v>171</v>
      </c>
      <c r="P412" s="11">
        <v>0</v>
      </c>
      <c r="Q412" s="11">
        <f t="shared" si="923"/>
        <v>171</v>
      </c>
      <c r="R412" s="47"/>
      <c r="S412" s="55"/>
      <c r="T412" s="20" t="s">
        <v>16</v>
      </c>
      <c r="U412" s="82">
        <v>0</v>
      </c>
      <c r="V412" s="82">
        <v>0</v>
      </c>
      <c r="W412" s="82">
        <f t="shared" si="916"/>
        <v>0</v>
      </c>
      <c r="X412" s="82">
        <v>0</v>
      </c>
      <c r="Y412" s="82">
        <f t="shared" si="917"/>
        <v>0</v>
      </c>
      <c r="Z412" s="82">
        <v>0</v>
      </c>
      <c r="AA412" s="82">
        <f t="shared" si="928"/>
        <v>0</v>
      </c>
      <c r="AB412" s="82">
        <v>0</v>
      </c>
      <c r="AC412" s="82">
        <f t="shared" si="929"/>
        <v>0</v>
      </c>
      <c r="AD412" s="82">
        <v>0</v>
      </c>
      <c r="AE412" s="82">
        <f t="shared" si="930"/>
        <v>0</v>
      </c>
      <c r="AF412" s="82">
        <v>0</v>
      </c>
      <c r="AG412" s="82">
        <f t="shared" si="931"/>
        <v>0</v>
      </c>
      <c r="AI412" s="319"/>
    </row>
    <row r="413" spans="1:61" ht="19.5" customHeight="1" x14ac:dyDescent="0.2">
      <c r="A413" s="249"/>
      <c r="B413" s="140"/>
      <c r="C413" s="141" t="s">
        <v>22</v>
      </c>
      <c r="D413" s="8"/>
      <c r="E413" s="60">
        <v>0</v>
      </c>
      <c r="F413" s="60">
        <v>0</v>
      </c>
      <c r="G413" s="60">
        <f t="shared" si="918"/>
        <v>0</v>
      </c>
      <c r="H413" s="60">
        <v>0</v>
      </c>
      <c r="I413" s="60">
        <f t="shared" si="919"/>
        <v>0</v>
      </c>
      <c r="J413" s="60">
        <v>0</v>
      </c>
      <c r="K413" s="60">
        <f t="shared" si="920"/>
        <v>0</v>
      </c>
      <c r="L413" s="60">
        <v>0</v>
      </c>
      <c r="M413" s="60">
        <f t="shared" si="921"/>
        <v>0</v>
      </c>
      <c r="N413" s="60">
        <v>0</v>
      </c>
      <c r="O413" s="60">
        <f t="shared" si="922"/>
        <v>0</v>
      </c>
      <c r="P413" s="60">
        <v>0</v>
      </c>
      <c r="Q413" s="60">
        <f t="shared" si="923"/>
        <v>0</v>
      </c>
      <c r="S413" s="107"/>
      <c r="T413" s="108" t="s">
        <v>17</v>
      </c>
      <c r="U413" s="84">
        <v>171</v>
      </c>
      <c r="V413" s="84">
        <v>0</v>
      </c>
      <c r="W413" s="84">
        <f t="shared" si="916"/>
        <v>171</v>
      </c>
      <c r="X413" s="84">
        <v>0</v>
      </c>
      <c r="Y413" s="84">
        <f t="shared" si="917"/>
        <v>171</v>
      </c>
      <c r="Z413" s="84">
        <v>0</v>
      </c>
      <c r="AA413" s="84">
        <f t="shared" si="928"/>
        <v>171</v>
      </c>
      <c r="AB413" s="84">
        <v>0</v>
      </c>
      <c r="AC413" s="84">
        <f t="shared" si="929"/>
        <v>171</v>
      </c>
      <c r="AD413" s="84">
        <v>0</v>
      </c>
      <c r="AE413" s="84">
        <f t="shared" si="930"/>
        <v>171</v>
      </c>
      <c r="AF413" s="84">
        <v>0</v>
      </c>
      <c r="AG413" s="84">
        <f t="shared" si="931"/>
        <v>171</v>
      </c>
      <c r="AI413" s="319"/>
    </row>
    <row r="414" spans="1:61" ht="19.5" customHeight="1" x14ac:dyDescent="0.2">
      <c r="A414" s="249"/>
      <c r="B414" s="140"/>
      <c r="C414" s="141" t="s">
        <v>46</v>
      </c>
      <c r="D414" s="8"/>
      <c r="E414" s="11">
        <v>0</v>
      </c>
      <c r="F414" s="11">
        <v>0</v>
      </c>
      <c r="G414" s="11">
        <f t="shared" si="918"/>
        <v>0</v>
      </c>
      <c r="H414" s="11">
        <v>0</v>
      </c>
      <c r="I414" s="11">
        <f t="shared" si="919"/>
        <v>0</v>
      </c>
      <c r="J414" s="11">
        <v>0</v>
      </c>
      <c r="K414" s="11">
        <f t="shared" si="920"/>
        <v>0</v>
      </c>
      <c r="L414" s="11">
        <v>0</v>
      </c>
      <c r="M414" s="11">
        <f t="shared" si="921"/>
        <v>0</v>
      </c>
      <c r="N414" s="11">
        <v>0</v>
      </c>
      <c r="O414" s="11">
        <f t="shared" si="922"/>
        <v>0</v>
      </c>
      <c r="P414" s="11">
        <v>0</v>
      </c>
      <c r="Q414" s="11">
        <f t="shared" si="923"/>
        <v>0</v>
      </c>
      <c r="R414" s="47"/>
      <c r="S414" s="153" t="s">
        <v>43</v>
      </c>
      <c r="T414" s="10"/>
      <c r="U414" s="62">
        <v>0</v>
      </c>
      <c r="V414" s="62">
        <v>0</v>
      </c>
      <c r="W414" s="62">
        <f t="shared" si="916"/>
        <v>0</v>
      </c>
      <c r="X414" s="62">
        <v>0</v>
      </c>
      <c r="Y414" s="62">
        <f t="shared" si="917"/>
        <v>0</v>
      </c>
      <c r="Z414" s="62">
        <v>0</v>
      </c>
      <c r="AA414" s="62">
        <f t="shared" si="928"/>
        <v>0</v>
      </c>
      <c r="AB414" s="62">
        <v>0</v>
      </c>
      <c r="AC414" s="62">
        <f t="shared" si="929"/>
        <v>0</v>
      </c>
      <c r="AD414" s="62">
        <v>0</v>
      </c>
      <c r="AE414" s="62">
        <f t="shared" si="930"/>
        <v>0</v>
      </c>
      <c r="AF414" s="62">
        <v>0</v>
      </c>
      <c r="AG414" s="62">
        <f t="shared" si="931"/>
        <v>0</v>
      </c>
      <c r="AI414" s="319"/>
    </row>
    <row r="415" spans="1:61" ht="19.5" customHeight="1" x14ac:dyDescent="0.2">
      <c r="B415" s="140"/>
      <c r="C415" s="141" t="s">
        <v>52</v>
      </c>
      <c r="D415" s="8"/>
      <c r="E415" s="60">
        <v>0</v>
      </c>
      <c r="F415" s="60">
        <v>0</v>
      </c>
      <c r="G415" s="60">
        <f t="shared" si="918"/>
        <v>0</v>
      </c>
      <c r="H415" s="60">
        <v>0</v>
      </c>
      <c r="I415" s="60">
        <f t="shared" si="919"/>
        <v>0</v>
      </c>
      <c r="J415" s="60">
        <v>0</v>
      </c>
      <c r="K415" s="60">
        <f t="shared" si="920"/>
        <v>0</v>
      </c>
      <c r="L415" s="60">
        <v>0</v>
      </c>
      <c r="M415" s="60">
        <f t="shared" si="921"/>
        <v>0</v>
      </c>
      <c r="N415" s="60">
        <v>0</v>
      </c>
      <c r="O415" s="60">
        <f t="shared" si="922"/>
        <v>0</v>
      </c>
      <c r="P415" s="60">
        <v>0</v>
      </c>
      <c r="Q415" s="60">
        <f t="shared" si="923"/>
        <v>0</v>
      </c>
      <c r="R415" s="29"/>
      <c r="S415" s="57" t="s">
        <v>38</v>
      </c>
      <c r="T415" s="28"/>
      <c r="U415" s="62">
        <v>0</v>
      </c>
      <c r="V415" s="62">
        <v>0</v>
      </c>
      <c r="W415" s="62">
        <f t="shared" si="916"/>
        <v>0</v>
      </c>
      <c r="X415" s="62">
        <v>0</v>
      </c>
      <c r="Y415" s="62">
        <f t="shared" si="917"/>
        <v>0</v>
      </c>
      <c r="Z415" s="62">
        <v>0</v>
      </c>
      <c r="AA415" s="62">
        <f t="shared" si="928"/>
        <v>0</v>
      </c>
      <c r="AB415" s="62">
        <v>0</v>
      </c>
      <c r="AC415" s="62">
        <f t="shared" si="929"/>
        <v>0</v>
      </c>
      <c r="AD415" s="62">
        <v>0</v>
      </c>
      <c r="AE415" s="62">
        <f t="shared" si="930"/>
        <v>0</v>
      </c>
      <c r="AF415" s="62">
        <v>0</v>
      </c>
      <c r="AG415" s="62">
        <f t="shared" si="931"/>
        <v>0</v>
      </c>
      <c r="AI415" s="319"/>
    </row>
    <row r="416" spans="1:61" ht="19.5" customHeight="1" thickBot="1" x14ac:dyDescent="0.25">
      <c r="B416" s="109"/>
      <c r="C416" s="37" t="s">
        <v>149</v>
      </c>
      <c r="D416" s="37"/>
      <c r="E416" s="61">
        <v>0</v>
      </c>
      <c r="F416" s="61">
        <v>0</v>
      </c>
      <c r="G416" s="61">
        <f t="shared" si="918"/>
        <v>0</v>
      </c>
      <c r="H416" s="61">
        <v>0</v>
      </c>
      <c r="I416" s="61">
        <f t="shared" si="919"/>
        <v>0</v>
      </c>
      <c r="J416" s="61">
        <v>0</v>
      </c>
      <c r="K416" s="61">
        <f t="shared" si="920"/>
        <v>0</v>
      </c>
      <c r="L416" s="61">
        <v>0</v>
      </c>
      <c r="M416" s="61">
        <f t="shared" si="921"/>
        <v>0</v>
      </c>
      <c r="N416" s="61">
        <v>0</v>
      </c>
      <c r="O416" s="61">
        <f t="shared" si="922"/>
        <v>0</v>
      </c>
      <c r="P416" s="61">
        <v>0</v>
      </c>
      <c r="Q416" s="61">
        <f t="shared" si="923"/>
        <v>0</v>
      </c>
      <c r="R416" s="29"/>
      <c r="S416" s="154" t="s">
        <v>149</v>
      </c>
      <c r="T416" s="138"/>
      <c r="U416" s="93">
        <v>0</v>
      </c>
      <c r="V416" s="93">
        <v>0</v>
      </c>
      <c r="W416" s="93">
        <f t="shared" si="916"/>
        <v>0</v>
      </c>
      <c r="X416" s="93">
        <v>0</v>
      </c>
      <c r="Y416" s="93">
        <f t="shared" si="917"/>
        <v>0</v>
      </c>
      <c r="Z416" s="93">
        <v>0</v>
      </c>
      <c r="AA416" s="93">
        <f t="shared" si="928"/>
        <v>0</v>
      </c>
      <c r="AB416" s="93">
        <v>0</v>
      </c>
      <c r="AC416" s="93">
        <f t="shared" si="929"/>
        <v>0</v>
      </c>
      <c r="AD416" s="93">
        <v>0</v>
      </c>
      <c r="AE416" s="93">
        <f t="shared" si="930"/>
        <v>0</v>
      </c>
      <c r="AF416" s="93">
        <v>0</v>
      </c>
      <c r="AG416" s="93">
        <f t="shared" si="931"/>
        <v>0</v>
      </c>
      <c r="AI416" s="319"/>
    </row>
    <row r="417" spans="1:61" s="3" customFormat="1" ht="19.5" customHeight="1" thickBot="1" x14ac:dyDescent="0.25">
      <c r="B417" s="155" t="s">
        <v>14</v>
      </c>
      <c r="C417" s="141"/>
      <c r="D417" s="8"/>
      <c r="E417" s="11">
        <f t="shared" ref="E417:F417" si="932">SUM(E411:E416)+E404</f>
        <v>171</v>
      </c>
      <c r="F417" s="11">
        <f t="shared" si="932"/>
        <v>0</v>
      </c>
      <c r="G417" s="11">
        <f t="shared" si="918"/>
        <v>171</v>
      </c>
      <c r="H417" s="11">
        <f t="shared" ref="H417:J417" si="933">SUM(H411:H416)+H404</f>
        <v>0</v>
      </c>
      <c r="I417" s="11">
        <f t="shared" si="919"/>
        <v>171</v>
      </c>
      <c r="J417" s="11">
        <f t="shared" si="933"/>
        <v>0</v>
      </c>
      <c r="K417" s="11">
        <f t="shared" si="920"/>
        <v>171</v>
      </c>
      <c r="L417" s="11">
        <f t="shared" ref="L417:N417" si="934">SUM(L411:L416)+L404</f>
        <v>0</v>
      </c>
      <c r="M417" s="11">
        <f t="shared" si="921"/>
        <v>171</v>
      </c>
      <c r="N417" s="11">
        <f t="shared" si="934"/>
        <v>0</v>
      </c>
      <c r="O417" s="11">
        <f t="shared" si="922"/>
        <v>171</v>
      </c>
      <c r="P417" s="11">
        <f t="shared" ref="P417" si="935">SUM(P411:P416)+P404</f>
        <v>0</v>
      </c>
      <c r="Q417" s="11">
        <f t="shared" si="923"/>
        <v>171</v>
      </c>
      <c r="R417" s="69"/>
      <c r="S417" s="156" t="s">
        <v>18</v>
      </c>
      <c r="T417" s="157"/>
      <c r="U417" s="62">
        <f t="shared" ref="U417:V417" si="936">+U415+U410+U404+U414+U416</f>
        <v>171</v>
      </c>
      <c r="V417" s="62">
        <f t="shared" si="936"/>
        <v>0</v>
      </c>
      <c r="W417" s="62">
        <f t="shared" si="916"/>
        <v>171</v>
      </c>
      <c r="X417" s="62">
        <f t="shared" ref="X417" si="937">+X415+X410+X404+X414+X416</f>
        <v>0</v>
      </c>
      <c r="Y417" s="62">
        <f t="shared" si="917"/>
        <v>171</v>
      </c>
      <c r="Z417" s="62">
        <f t="shared" ref="Z417:AB417" si="938">+Z415+Z410+Z404+Z414+Z416</f>
        <v>0</v>
      </c>
      <c r="AA417" s="62">
        <f>+AA416+AA415+AA414+AA410+AA404</f>
        <v>171</v>
      </c>
      <c r="AB417" s="62">
        <f t="shared" si="938"/>
        <v>0</v>
      </c>
      <c r="AC417" s="62">
        <f>+AC416+AC415+AC414+AC410+AC404</f>
        <v>171</v>
      </c>
      <c r="AD417" s="62">
        <f t="shared" ref="AD417:AF417" si="939">+AD415+AD410+AD404+AD414+AD416</f>
        <v>0</v>
      </c>
      <c r="AE417" s="62">
        <f>+AE416+AE415+AE414+AE410+AE404</f>
        <v>171</v>
      </c>
      <c r="AF417" s="62">
        <f t="shared" si="939"/>
        <v>0</v>
      </c>
      <c r="AG417" s="62">
        <f>+AG416+AG415+AG414+AG410+AG404</f>
        <v>171</v>
      </c>
      <c r="AH417" s="14"/>
      <c r="AI417" s="322"/>
      <c r="AJ417" s="250">
        <f>+AG417-Q417</f>
        <v>0</v>
      </c>
      <c r="AK417" s="14"/>
      <c r="AL417" s="14"/>
      <c r="AM417" s="14"/>
      <c r="AN417" s="14"/>
      <c r="AO417" s="14"/>
      <c r="AP417" s="14"/>
      <c r="AQ417" s="14"/>
      <c r="AR417" s="14"/>
      <c r="AS417" s="14"/>
      <c r="AT417" s="14"/>
      <c r="AU417" s="14"/>
      <c r="AV417" s="14"/>
      <c r="AW417" s="14"/>
      <c r="AX417" s="14"/>
      <c r="AY417" s="14"/>
      <c r="AZ417" s="14"/>
      <c r="BA417" s="14"/>
      <c r="BB417" s="14"/>
      <c r="BC417" s="14"/>
      <c r="BD417" s="14"/>
      <c r="BE417" s="14"/>
      <c r="BF417" s="14"/>
      <c r="BG417" s="14"/>
      <c r="BH417" s="14"/>
      <c r="BI417" s="14"/>
    </row>
    <row r="418" spans="1:61" s="3" customFormat="1" ht="25.5" customHeight="1" x14ac:dyDescent="0.2">
      <c r="B418" s="228" t="s">
        <v>131</v>
      </c>
      <c r="C418" s="223" t="s">
        <v>122</v>
      </c>
      <c r="D418" s="323"/>
      <c r="E418" s="324"/>
      <c r="F418" s="324"/>
      <c r="G418" s="324"/>
      <c r="H418" s="324"/>
      <c r="I418" s="324"/>
      <c r="J418" s="324"/>
      <c r="K418" s="324"/>
      <c r="L418" s="324"/>
      <c r="M418" s="324"/>
      <c r="N418" s="324"/>
      <c r="O418" s="324"/>
      <c r="P418" s="324"/>
      <c r="Q418" s="324"/>
      <c r="R418" s="128"/>
      <c r="S418" s="129"/>
      <c r="T418" s="185"/>
      <c r="U418" s="185"/>
      <c r="V418" s="185"/>
      <c r="W418" s="185"/>
      <c r="X418" s="185"/>
      <c r="Y418" s="185"/>
      <c r="Z418" s="185"/>
      <c r="AA418" s="185"/>
      <c r="AB418" s="185"/>
      <c r="AC418" s="185"/>
      <c r="AD418" s="185"/>
      <c r="AE418" s="185"/>
      <c r="AF418" s="185"/>
      <c r="AG418" s="185"/>
      <c r="AI418" s="321"/>
    </row>
    <row r="419" spans="1:61" ht="40.5" customHeight="1" x14ac:dyDescent="0.2">
      <c r="B419" s="100" t="s">
        <v>0</v>
      </c>
      <c r="C419" s="217"/>
      <c r="D419" s="101"/>
      <c r="E419" s="36" t="str">
        <f t="shared" ref="E419:Q419" si="940">+E$6</f>
        <v>Eredeti előirányzat
2024. év</v>
      </c>
      <c r="F419" s="36" t="str">
        <f t="shared" si="940"/>
        <v>1 Módosítás</v>
      </c>
      <c r="G419" s="36" t="str">
        <f t="shared" si="940"/>
        <v>Módosított előirányzat 1
2024. év</v>
      </c>
      <c r="H419" s="36" t="str">
        <f t="shared" si="940"/>
        <v>2 Módosítás</v>
      </c>
      <c r="I419" s="36" t="str">
        <f t="shared" si="940"/>
        <v>Módosított előirányzat</v>
      </c>
      <c r="J419" s="36" t="str">
        <f t="shared" si="940"/>
        <v>3 Módosítás</v>
      </c>
      <c r="K419" s="36" t="str">
        <f t="shared" si="940"/>
        <v>Módosított előirányzat</v>
      </c>
      <c r="L419" s="36" t="str">
        <f t="shared" si="940"/>
        <v>4 Módosítás</v>
      </c>
      <c r="M419" s="36" t="str">
        <f t="shared" si="940"/>
        <v>4. Módosított előirányzat</v>
      </c>
      <c r="N419" s="36" t="str">
        <f t="shared" si="940"/>
        <v>5 Módosítás</v>
      </c>
      <c r="O419" s="36" t="str">
        <f t="shared" si="940"/>
        <v>Módosított előirányzat 5.</v>
      </c>
      <c r="P419" s="36" t="str">
        <f t="shared" si="940"/>
        <v>6 Módosítás</v>
      </c>
      <c r="Q419" s="36" t="str">
        <f t="shared" si="940"/>
        <v>Módosított előirányzat</v>
      </c>
      <c r="R419" s="51"/>
      <c r="S419" s="57" t="s">
        <v>1</v>
      </c>
      <c r="T419" s="102"/>
      <c r="U419" s="36" t="str">
        <f t="shared" ref="U419:AG419" si="941">+U$6</f>
        <v>Eredeti előirányzat
2024. év</v>
      </c>
      <c r="V419" s="36" t="str">
        <f t="shared" si="941"/>
        <v>1 Módosítás</v>
      </c>
      <c r="W419" s="36" t="str">
        <f t="shared" si="941"/>
        <v>Módosított előirányzat 1
2024. év</v>
      </c>
      <c r="X419" s="36" t="str">
        <f t="shared" si="941"/>
        <v>2 Módosítás</v>
      </c>
      <c r="Y419" s="36" t="str">
        <f t="shared" si="941"/>
        <v>Módosított előirányzat</v>
      </c>
      <c r="Z419" s="36" t="str">
        <f t="shared" si="941"/>
        <v>3 Módosítás</v>
      </c>
      <c r="AA419" s="36" t="str">
        <f t="shared" si="941"/>
        <v>Módosított előirányzat</v>
      </c>
      <c r="AB419" s="36" t="str">
        <f t="shared" si="941"/>
        <v>4 Módosítás</v>
      </c>
      <c r="AC419" s="36" t="str">
        <f t="shared" si="941"/>
        <v>4. Módosított előirányzat</v>
      </c>
      <c r="AD419" s="36" t="str">
        <f t="shared" si="941"/>
        <v>5 Módosítás</v>
      </c>
      <c r="AE419" s="36" t="str">
        <f t="shared" si="941"/>
        <v>Módosított előirányzat 5</v>
      </c>
      <c r="AF419" s="36" t="str">
        <f t="shared" si="941"/>
        <v>6 Módosítás</v>
      </c>
      <c r="AG419" s="36" t="str">
        <f t="shared" si="941"/>
        <v>Módosított előirányzat</v>
      </c>
      <c r="AI419" s="319"/>
    </row>
    <row r="420" spans="1:61" ht="19.5" customHeight="1" x14ac:dyDescent="0.2">
      <c r="B420" s="140"/>
      <c r="C420" s="141" t="s">
        <v>2</v>
      </c>
      <c r="D420" s="142"/>
      <c r="E420" s="143">
        <f t="shared" ref="E420:I420" si="942">+E421+E422+E423+E424</f>
        <v>9100</v>
      </c>
      <c r="F420" s="143">
        <f t="shared" si="942"/>
        <v>0</v>
      </c>
      <c r="G420" s="143">
        <f t="shared" si="942"/>
        <v>9100</v>
      </c>
      <c r="H420" s="143">
        <f t="shared" si="942"/>
        <v>0</v>
      </c>
      <c r="I420" s="143">
        <f t="shared" si="942"/>
        <v>9100</v>
      </c>
      <c r="J420" s="143">
        <f t="shared" ref="J420:K420" si="943">+J421+J422+J423+J424</f>
        <v>0</v>
      </c>
      <c r="K420" s="143">
        <f t="shared" si="943"/>
        <v>9100</v>
      </c>
      <c r="L420" s="143">
        <f t="shared" ref="L420:M420" si="944">+L421+L422+L423+L424</f>
        <v>0</v>
      </c>
      <c r="M420" s="143">
        <f t="shared" si="944"/>
        <v>9100</v>
      </c>
      <c r="N420" s="143">
        <f t="shared" ref="N420:O420" si="945">+N421+N422+N423+N424</f>
        <v>0</v>
      </c>
      <c r="O420" s="143">
        <f t="shared" si="945"/>
        <v>9100</v>
      </c>
      <c r="P420" s="143">
        <f t="shared" ref="P420:Q420" si="946">+P421+P422+P423+P424</f>
        <v>0</v>
      </c>
      <c r="Q420" s="143">
        <f t="shared" si="946"/>
        <v>9100</v>
      </c>
      <c r="R420" s="46"/>
      <c r="S420" s="144" t="s">
        <v>3</v>
      </c>
      <c r="T420" s="145"/>
      <c r="U420" s="76">
        <f t="shared" ref="U420:V420" si="947">SUM(U421:U425)</f>
        <v>9100</v>
      </c>
      <c r="V420" s="76">
        <f t="shared" si="947"/>
        <v>0</v>
      </c>
      <c r="W420" s="76">
        <f>+U420+V420</f>
        <v>9100</v>
      </c>
      <c r="X420" s="76">
        <f t="shared" ref="X420" si="948">SUM(X421:X425)</f>
        <v>0</v>
      </c>
      <c r="Y420" s="76">
        <f>+W420+X420</f>
        <v>9100</v>
      </c>
      <c r="Z420" s="76">
        <f t="shared" ref="Z420:AB420" si="949">SUM(Z421:Z425)</f>
        <v>0</v>
      </c>
      <c r="AA420" s="76">
        <f>SUM(AA421:AA425)</f>
        <v>9100</v>
      </c>
      <c r="AB420" s="76">
        <f t="shared" si="949"/>
        <v>0</v>
      </c>
      <c r="AC420" s="76">
        <f>SUM(AC421:AC425)</f>
        <v>9100</v>
      </c>
      <c r="AD420" s="76">
        <f t="shared" ref="AD420:AF420" si="950">SUM(AD421:AD425)</f>
        <v>0</v>
      </c>
      <c r="AE420" s="76">
        <f>SUM(AE421:AE425)</f>
        <v>9100</v>
      </c>
      <c r="AF420" s="76">
        <f t="shared" si="950"/>
        <v>0</v>
      </c>
      <c r="AG420" s="76">
        <f>SUM(AG421:AG425)</f>
        <v>9100</v>
      </c>
      <c r="AI420" s="319"/>
    </row>
    <row r="421" spans="1:61" ht="19.5" customHeight="1" x14ac:dyDescent="0.2">
      <c r="B421" s="146"/>
      <c r="C421" s="147" t="s">
        <v>4</v>
      </c>
      <c r="D421" s="147"/>
      <c r="E421" s="148"/>
      <c r="F421" s="148">
        <v>0</v>
      </c>
      <c r="G421" s="148"/>
      <c r="H421" s="148"/>
      <c r="I421" s="148"/>
      <c r="J421" s="148"/>
      <c r="K421" s="148"/>
      <c r="L421" s="148"/>
      <c r="M421" s="148"/>
      <c r="N421" s="148"/>
      <c r="O421" s="148"/>
      <c r="P421" s="148"/>
      <c r="Q421" s="148"/>
      <c r="R421" s="48"/>
      <c r="S421" s="149"/>
      <c r="T421" s="150" t="s">
        <v>6</v>
      </c>
      <c r="U421" s="151"/>
      <c r="V421" s="151">
        <v>0</v>
      </c>
      <c r="W421" s="151">
        <f t="shared" ref="W421:W433" si="951">+U421+V421</f>
        <v>0</v>
      </c>
      <c r="X421" s="151">
        <v>0</v>
      </c>
      <c r="Y421" s="151">
        <f t="shared" ref="Y421:Y433" si="952">+W421+X421</f>
        <v>0</v>
      </c>
      <c r="Z421" s="151">
        <v>0</v>
      </c>
      <c r="AA421" s="151">
        <f>+Y421+Z421</f>
        <v>0</v>
      </c>
      <c r="AB421" s="151">
        <v>0</v>
      </c>
      <c r="AC421" s="151">
        <f>+AA421+AB421</f>
        <v>0</v>
      </c>
      <c r="AD421" s="151">
        <v>0</v>
      </c>
      <c r="AE421" s="151">
        <f>+AC421+AD421</f>
        <v>0</v>
      </c>
      <c r="AF421" s="151">
        <v>0</v>
      </c>
      <c r="AG421" s="151">
        <f>+AE421+AF421</f>
        <v>0</v>
      </c>
      <c r="AI421" s="319"/>
    </row>
    <row r="422" spans="1:61" ht="23.25" customHeight="1" x14ac:dyDescent="0.2">
      <c r="A422" s="249"/>
      <c r="B422" s="104"/>
      <c r="C422" s="17" t="s">
        <v>5</v>
      </c>
      <c r="D422" s="18"/>
      <c r="E422" s="5">
        <v>9100</v>
      </c>
      <c r="F422" s="5">
        <v>0</v>
      </c>
      <c r="G422" s="5">
        <f>+E422+F422</f>
        <v>9100</v>
      </c>
      <c r="H422" s="5">
        <v>0</v>
      </c>
      <c r="I422" s="5">
        <f>+G422+H422</f>
        <v>9100</v>
      </c>
      <c r="J422" s="5">
        <v>0</v>
      </c>
      <c r="K422" s="5">
        <f>+I422+J422</f>
        <v>9100</v>
      </c>
      <c r="L422" s="5">
        <v>0</v>
      </c>
      <c r="M422" s="5">
        <f>+K422+L422</f>
        <v>9100</v>
      </c>
      <c r="N422" s="5">
        <v>0</v>
      </c>
      <c r="O422" s="5">
        <f>+M422+N422</f>
        <v>9100</v>
      </c>
      <c r="P422" s="5">
        <v>0</v>
      </c>
      <c r="Q422" s="5">
        <f>+O422+P422</f>
        <v>9100</v>
      </c>
      <c r="R422" s="48"/>
      <c r="S422" s="55"/>
      <c r="T422" s="19" t="s">
        <v>8</v>
      </c>
      <c r="U422" s="82"/>
      <c r="V422" s="82">
        <v>0</v>
      </c>
      <c r="W422" s="82">
        <f t="shared" si="951"/>
        <v>0</v>
      </c>
      <c r="X422" s="82">
        <v>0</v>
      </c>
      <c r="Y422" s="82">
        <f t="shared" si="952"/>
        <v>0</v>
      </c>
      <c r="Z422" s="82">
        <v>0</v>
      </c>
      <c r="AA422" s="82">
        <f>+Y422+Z422</f>
        <v>0</v>
      </c>
      <c r="AB422" s="82">
        <v>0</v>
      </c>
      <c r="AC422" s="82">
        <f>+AA422+AB422</f>
        <v>0</v>
      </c>
      <c r="AD422" s="82">
        <v>0</v>
      </c>
      <c r="AE422" s="82">
        <f>+AC422+AD422</f>
        <v>0</v>
      </c>
      <c r="AF422" s="82">
        <v>0</v>
      </c>
      <c r="AG422" s="82">
        <f>+AE422+AF422</f>
        <v>0</v>
      </c>
      <c r="AI422" s="319"/>
    </row>
    <row r="423" spans="1:61" ht="19.5" customHeight="1" x14ac:dyDescent="0.2">
      <c r="A423" s="249"/>
      <c r="B423" s="104"/>
      <c r="C423" s="17" t="s">
        <v>7</v>
      </c>
      <c r="D423" s="18"/>
      <c r="E423" s="5"/>
      <c r="F423" s="5">
        <v>0</v>
      </c>
      <c r="G423" s="5">
        <f t="shared" ref="G423:G433" si="953">+E423+F423</f>
        <v>0</v>
      </c>
      <c r="H423" s="5">
        <v>0</v>
      </c>
      <c r="I423" s="5">
        <f t="shared" ref="I423:I433" si="954">+G423+H423</f>
        <v>0</v>
      </c>
      <c r="J423" s="5">
        <v>0</v>
      </c>
      <c r="K423" s="5">
        <f t="shared" ref="K423:K433" si="955">+I423+J423</f>
        <v>0</v>
      </c>
      <c r="L423" s="5">
        <v>0</v>
      </c>
      <c r="M423" s="5">
        <f t="shared" ref="M423:M433" si="956">+K423+L423</f>
        <v>0</v>
      </c>
      <c r="N423" s="5">
        <v>0</v>
      </c>
      <c r="O423" s="5">
        <f t="shared" ref="O423:O433" si="957">+M423+N423</f>
        <v>0</v>
      </c>
      <c r="P423" s="5">
        <v>0</v>
      </c>
      <c r="Q423" s="5">
        <f t="shared" ref="Q423:Q433" si="958">+O423+P423</f>
        <v>0</v>
      </c>
      <c r="R423" s="48"/>
      <c r="S423" s="55"/>
      <c r="T423" s="20" t="s">
        <v>9</v>
      </c>
      <c r="U423" s="82">
        <v>9100</v>
      </c>
      <c r="V423" s="82">
        <v>0</v>
      </c>
      <c r="W423" s="82">
        <f t="shared" si="951"/>
        <v>9100</v>
      </c>
      <c r="X423" s="82">
        <v>0</v>
      </c>
      <c r="Y423" s="82">
        <f t="shared" si="952"/>
        <v>9100</v>
      </c>
      <c r="Z423" s="82">
        <v>0</v>
      </c>
      <c r="AA423" s="82">
        <f>+Y423+Z423</f>
        <v>9100</v>
      </c>
      <c r="AB423" s="82">
        <v>0</v>
      </c>
      <c r="AC423" s="82">
        <f>+AA423+AB423</f>
        <v>9100</v>
      </c>
      <c r="AD423" s="82">
        <v>0</v>
      </c>
      <c r="AE423" s="82">
        <f>+AC423+AD423</f>
        <v>9100</v>
      </c>
      <c r="AF423" s="82">
        <v>0</v>
      </c>
      <c r="AG423" s="82">
        <f>+AE423+AF423</f>
        <v>9100</v>
      </c>
      <c r="AI423" s="319"/>
    </row>
    <row r="424" spans="1:61" ht="19.5" customHeight="1" x14ac:dyDescent="0.2">
      <c r="A424" s="249"/>
      <c r="B424" s="104"/>
      <c r="C424" s="17" t="s">
        <v>21</v>
      </c>
      <c r="D424" s="18"/>
      <c r="E424" s="5"/>
      <c r="F424" s="5">
        <v>0</v>
      </c>
      <c r="G424" s="5">
        <f t="shared" si="953"/>
        <v>0</v>
      </c>
      <c r="H424" s="5">
        <v>0</v>
      </c>
      <c r="I424" s="5">
        <f t="shared" si="954"/>
        <v>0</v>
      </c>
      <c r="J424" s="5">
        <v>0</v>
      </c>
      <c r="K424" s="5">
        <f t="shared" si="955"/>
        <v>0</v>
      </c>
      <c r="L424" s="5">
        <v>0</v>
      </c>
      <c r="M424" s="5">
        <f t="shared" si="956"/>
        <v>0</v>
      </c>
      <c r="N424" s="5">
        <v>0</v>
      </c>
      <c r="O424" s="5">
        <f t="shared" si="957"/>
        <v>0</v>
      </c>
      <c r="P424" s="5">
        <v>0</v>
      </c>
      <c r="Q424" s="5">
        <f t="shared" si="958"/>
        <v>0</v>
      </c>
      <c r="R424" s="48"/>
      <c r="S424" s="55"/>
      <c r="T424" s="20" t="s">
        <v>11</v>
      </c>
      <c r="U424" s="82"/>
      <c r="V424" s="82">
        <v>0</v>
      </c>
      <c r="W424" s="82">
        <f t="shared" si="951"/>
        <v>0</v>
      </c>
      <c r="X424" s="82">
        <v>0</v>
      </c>
      <c r="Y424" s="82">
        <f t="shared" si="952"/>
        <v>0</v>
      </c>
      <c r="Z424" s="82">
        <v>0</v>
      </c>
      <c r="AA424" s="82">
        <f>+Y424+Z424</f>
        <v>0</v>
      </c>
      <c r="AB424" s="82">
        <v>0</v>
      </c>
      <c r="AC424" s="82">
        <f>+AA424+AB424</f>
        <v>0</v>
      </c>
      <c r="AD424" s="82">
        <v>0</v>
      </c>
      <c r="AE424" s="82">
        <f>+AC424+AD424</f>
        <v>0</v>
      </c>
      <c r="AF424" s="82">
        <v>0</v>
      </c>
      <c r="AG424" s="82">
        <f>+AE424+AF424</f>
        <v>0</v>
      </c>
      <c r="AI424" s="319"/>
    </row>
    <row r="425" spans="1:61" ht="19.5" customHeight="1" x14ac:dyDescent="0.2">
      <c r="A425" s="249"/>
      <c r="B425" s="105"/>
      <c r="C425" s="21"/>
      <c r="D425" s="21"/>
      <c r="E425" s="106"/>
      <c r="F425" s="106">
        <v>0</v>
      </c>
      <c r="G425" s="5">
        <f t="shared" si="953"/>
        <v>0</v>
      </c>
      <c r="H425" s="106">
        <v>0</v>
      </c>
      <c r="I425" s="5">
        <f t="shared" si="954"/>
        <v>0</v>
      </c>
      <c r="J425" s="106">
        <v>0</v>
      </c>
      <c r="K425" s="5">
        <f t="shared" si="955"/>
        <v>0</v>
      </c>
      <c r="L425" s="106">
        <v>0</v>
      </c>
      <c r="M425" s="5">
        <f t="shared" si="956"/>
        <v>0</v>
      </c>
      <c r="N425" s="106">
        <v>0</v>
      </c>
      <c r="O425" s="5">
        <f t="shared" si="957"/>
        <v>0</v>
      </c>
      <c r="P425" s="106">
        <v>0</v>
      </c>
      <c r="Q425" s="5">
        <f t="shared" si="958"/>
        <v>0</v>
      </c>
      <c r="R425" s="52"/>
      <c r="S425" s="56"/>
      <c r="T425" s="23" t="s">
        <v>12</v>
      </c>
      <c r="U425" s="83"/>
      <c r="V425" s="83">
        <v>0</v>
      </c>
      <c r="W425" s="83">
        <f t="shared" si="951"/>
        <v>0</v>
      </c>
      <c r="X425" s="83">
        <v>0</v>
      </c>
      <c r="Y425" s="83">
        <f t="shared" si="952"/>
        <v>0</v>
      </c>
      <c r="Z425" s="83">
        <v>0</v>
      </c>
      <c r="AA425" s="83">
        <f>+Y425+Z425</f>
        <v>0</v>
      </c>
      <c r="AB425" s="83">
        <v>0</v>
      </c>
      <c r="AC425" s="83">
        <f>+AA425+AB425</f>
        <v>0</v>
      </c>
      <c r="AD425" s="83">
        <v>0</v>
      </c>
      <c r="AE425" s="83">
        <f>+AC425+AD425</f>
        <v>0</v>
      </c>
      <c r="AF425" s="83">
        <v>0</v>
      </c>
      <c r="AG425" s="83">
        <f>+AE425+AF425</f>
        <v>0</v>
      </c>
      <c r="AI425" s="319"/>
    </row>
    <row r="426" spans="1:61" ht="19.5" customHeight="1" x14ac:dyDescent="0.2">
      <c r="A426" s="249"/>
      <c r="B426" s="105"/>
      <c r="C426" s="21"/>
      <c r="D426" s="21"/>
      <c r="E426" s="106"/>
      <c r="F426" s="106">
        <v>0</v>
      </c>
      <c r="G426" s="5">
        <f t="shared" si="953"/>
        <v>0</v>
      </c>
      <c r="H426" s="106">
        <v>0</v>
      </c>
      <c r="I426" s="5">
        <f t="shared" si="954"/>
        <v>0</v>
      </c>
      <c r="J426" s="106">
        <v>0</v>
      </c>
      <c r="K426" s="5">
        <f t="shared" si="955"/>
        <v>0</v>
      </c>
      <c r="L426" s="106">
        <v>0</v>
      </c>
      <c r="M426" s="5">
        <f t="shared" si="956"/>
        <v>0</v>
      </c>
      <c r="N426" s="106">
        <v>0</v>
      </c>
      <c r="O426" s="5">
        <f t="shared" si="957"/>
        <v>0</v>
      </c>
      <c r="P426" s="106">
        <v>0</v>
      </c>
      <c r="Q426" s="5">
        <f t="shared" si="958"/>
        <v>0</v>
      </c>
      <c r="R426" s="29"/>
      <c r="S426" s="144" t="s">
        <v>13</v>
      </c>
      <c r="T426" s="145"/>
      <c r="U426" s="62">
        <f t="shared" ref="U426:V426" si="959">SUM(U427:U429)</f>
        <v>0</v>
      </c>
      <c r="V426" s="62">
        <f t="shared" si="959"/>
        <v>0</v>
      </c>
      <c r="W426" s="62">
        <f t="shared" si="951"/>
        <v>0</v>
      </c>
      <c r="X426" s="62">
        <f t="shared" ref="X426" si="960">SUM(X427:X429)</f>
        <v>0</v>
      </c>
      <c r="Y426" s="62">
        <f t="shared" si="952"/>
        <v>0</v>
      </c>
      <c r="Z426" s="62">
        <f t="shared" ref="Z426:AB426" si="961">SUM(Z427:Z429)</f>
        <v>0</v>
      </c>
      <c r="AA426" s="76">
        <f>SUM(AA427:AA429)</f>
        <v>0</v>
      </c>
      <c r="AB426" s="62">
        <f t="shared" si="961"/>
        <v>0</v>
      </c>
      <c r="AC426" s="76">
        <f>SUM(AC427:AC429)</f>
        <v>0</v>
      </c>
      <c r="AD426" s="62">
        <f t="shared" ref="AD426:AF426" si="962">SUM(AD427:AD429)</f>
        <v>0</v>
      </c>
      <c r="AE426" s="76">
        <f>SUM(AE427:AE429)</f>
        <v>0</v>
      </c>
      <c r="AF426" s="62">
        <f t="shared" si="962"/>
        <v>0</v>
      </c>
      <c r="AG426" s="76">
        <f>SUM(AG427:AG429)</f>
        <v>0</v>
      </c>
      <c r="AI426" s="319"/>
    </row>
    <row r="427" spans="1:61" ht="19.5" customHeight="1" x14ac:dyDescent="0.2">
      <c r="A427" s="249"/>
      <c r="B427" s="140"/>
      <c r="C427" s="141" t="s">
        <v>10</v>
      </c>
      <c r="D427" s="8"/>
      <c r="E427" s="9"/>
      <c r="F427" s="9">
        <v>0</v>
      </c>
      <c r="G427" s="9">
        <f t="shared" si="953"/>
        <v>0</v>
      </c>
      <c r="H427" s="9">
        <v>0</v>
      </c>
      <c r="I427" s="9">
        <f t="shared" si="954"/>
        <v>0</v>
      </c>
      <c r="J427" s="9">
        <v>0</v>
      </c>
      <c r="K427" s="9">
        <f t="shared" si="955"/>
        <v>0</v>
      </c>
      <c r="L427" s="9">
        <v>0</v>
      </c>
      <c r="M427" s="9">
        <f t="shared" si="956"/>
        <v>0</v>
      </c>
      <c r="N427" s="9">
        <v>0</v>
      </c>
      <c r="O427" s="9">
        <f t="shared" si="957"/>
        <v>0</v>
      </c>
      <c r="P427" s="9">
        <v>0</v>
      </c>
      <c r="Q427" s="9">
        <f t="shared" si="958"/>
        <v>0</v>
      </c>
      <c r="R427" s="46"/>
      <c r="S427" s="149"/>
      <c r="T427" s="150" t="s">
        <v>15</v>
      </c>
      <c r="U427" s="151">
        <v>0</v>
      </c>
      <c r="V427" s="151">
        <v>0</v>
      </c>
      <c r="W427" s="151">
        <f t="shared" si="951"/>
        <v>0</v>
      </c>
      <c r="X427" s="151">
        <v>0</v>
      </c>
      <c r="Y427" s="151">
        <f t="shared" si="952"/>
        <v>0</v>
      </c>
      <c r="Z427" s="151">
        <v>0</v>
      </c>
      <c r="AA427" s="151">
        <f t="shared" ref="AA427:AA432" si="963">+Y427+Z427</f>
        <v>0</v>
      </c>
      <c r="AB427" s="151">
        <v>0</v>
      </c>
      <c r="AC427" s="151">
        <f t="shared" ref="AC427:AC432" si="964">+AA427+AB427</f>
        <v>0</v>
      </c>
      <c r="AD427" s="151">
        <v>0</v>
      </c>
      <c r="AE427" s="151">
        <f t="shared" ref="AE427:AE432" si="965">+AC427+AD427</f>
        <v>0</v>
      </c>
      <c r="AF427" s="151">
        <v>0</v>
      </c>
      <c r="AG427" s="151">
        <f t="shared" ref="AG427:AG432" si="966">+AE427+AF427</f>
        <v>0</v>
      </c>
      <c r="AI427" s="319"/>
    </row>
    <row r="428" spans="1:61" ht="19.5" customHeight="1" x14ac:dyDescent="0.2">
      <c r="A428" s="249"/>
      <c r="B428" s="140"/>
      <c r="C428" s="141" t="s">
        <v>23</v>
      </c>
      <c r="D428" s="8"/>
      <c r="E428" s="11">
        <v>0</v>
      </c>
      <c r="F428" s="11">
        <v>0</v>
      </c>
      <c r="G428" s="11">
        <f t="shared" si="953"/>
        <v>0</v>
      </c>
      <c r="H428" s="11">
        <v>0</v>
      </c>
      <c r="I428" s="11">
        <f t="shared" si="954"/>
        <v>0</v>
      </c>
      <c r="J428" s="11">
        <v>0</v>
      </c>
      <c r="K428" s="11">
        <f t="shared" si="955"/>
        <v>0</v>
      </c>
      <c r="L428" s="11">
        <v>0</v>
      </c>
      <c r="M428" s="11">
        <f t="shared" si="956"/>
        <v>0</v>
      </c>
      <c r="N428" s="11">
        <v>0</v>
      </c>
      <c r="O428" s="11">
        <f t="shared" si="957"/>
        <v>0</v>
      </c>
      <c r="P428" s="11">
        <v>0</v>
      </c>
      <c r="Q428" s="11">
        <f t="shared" si="958"/>
        <v>0</v>
      </c>
      <c r="R428" s="47"/>
      <c r="S428" s="55"/>
      <c r="T428" s="20" t="s">
        <v>16</v>
      </c>
      <c r="U428" s="82"/>
      <c r="V428" s="82">
        <v>0</v>
      </c>
      <c r="W428" s="82">
        <f t="shared" si="951"/>
        <v>0</v>
      </c>
      <c r="X428" s="82">
        <v>0</v>
      </c>
      <c r="Y428" s="82">
        <f t="shared" si="952"/>
        <v>0</v>
      </c>
      <c r="Z428" s="82">
        <v>0</v>
      </c>
      <c r="AA428" s="82">
        <f t="shared" si="963"/>
        <v>0</v>
      </c>
      <c r="AB428" s="82">
        <v>0</v>
      </c>
      <c r="AC428" s="82">
        <f t="shared" si="964"/>
        <v>0</v>
      </c>
      <c r="AD428" s="82">
        <v>0</v>
      </c>
      <c r="AE428" s="82">
        <f t="shared" si="965"/>
        <v>0</v>
      </c>
      <c r="AF428" s="82">
        <v>0</v>
      </c>
      <c r="AG428" s="82">
        <f t="shared" si="966"/>
        <v>0</v>
      </c>
      <c r="AI428" s="319"/>
    </row>
    <row r="429" spans="1:61" ht="19.5" customHeight="1" x14ac:dyDescent="0.2">
      <c r="A429" s="249"/>
      <c r="B429" s="140"/>
      <c r="C429" s="141" t="s">
        <v>22</v>
      </c>
      <c r="D429" s="8"/>
      <c r="E429" s="60"/>
      <c r="F429" s="60">
        <v>0</v>
      </c>
      <c r="G429" s="60">
        <f t="shared" si="953"/>
        <v>0</v>
      </c>
      <c r="H429" s="60">
        <v>0</v>
      </c>
      <c r="I429" s="60">
        <f t="shared" si="954"/>
        <v>0</v>
      </c>
      <c r="J429" s="60">
        <v>0</v>
      </c>
      <c r="K429" s="60">
        <f t="shared" si="955"/>
        <v>0</v>
      </c>
      <c r="L429" s="60">
        <v>0</v>
      </c>
      <c r="M429" s="60">
        <f t="shared" si="956"/>
        <v>0</v>
      </c>
      <c r="N429" s="60">
        <v>0</v>
      </c>
      <c r="O429" s="60">
        <f t="shared" si="957"/>
        <v>0</v>
      </c>
      <c r="P429" s="60">
        <v>0</v>
      </c>
      <c r="Q429" s="60">
        <f t="shared" si="958"/>
        <v>0</v>
      </c>
      <c r="S429" s="107"/>
      <c r="T429" s="108" t="s">
        <v>17</v>
      </c>
      <c r="U429" s="84"/>
      <c r="V429" s="84">
        <v>0</v>
      </c>
      <c r="W429" s="84">
        <f t="shared" si="951"/>
        <v>0</v>
      </c>
      <c r="X429" s="84">
        <v>0</v>
      </c>
      <c r="Y429" s="84">
        <f t="shared" si="952"/>
        <v>0</v>
      </c>
      <c r="Z429" s="84">
        <v>0</v>
      </c>
      <c r="AA429" s="84">
        <f t="shared" si="963"/>
        <v>0</v>
      </c>
      <c r="AB429" s="84">
        <v>0</v>
      </c>
      <c r="AC429" s="84">
        <f t="shared" si="964"/>
        <v>0</v>
      </c>
      <c r="AD429" s="84">
        <v>0</v>
      </c>
      <c r="AE429" s="84">
        <f t="shared" si="965"/>
        <v>0</v>
      </c>
      <c r="AF429" s="84">
        <v>0</v>
      </c>
      <c r="AG429" s="84">
        <f t="shared" si="966"/>
        <v>0</v>
      </c>
      <c r="AI429" s="319"/>
    </row>
    <row r="430" spans="1:61" ht="19.5" customHeight="1" x14ac:dyDescent="0.2">
      <c r="A430" s="249"/>
      <c r="B430" s="140"/>
      <c r="C430" s="141" t="s">
        <v>46</v>
      </c>
      <c r="D430" s="8"/>
      <c r="E430" s="11"/>
      <c r="F430" s="11">
        <v>0</v>
      </c>
      <c r="G430" s="11">
        <f t="shared" si="953"/>
        <v>0</v>
      </c>
      <c r="H430" s="11">
        <v>0</v>
      </c>
      <c r="I430" s="11">
        <f t="shared" si="954"/>
        <v>0</v>
      </c>
      <c r="J430" s="11">
        <v>0</v>
      </c>
      <c r="K430" s="11">
        <f t="shared" si="955"/>
        <v>0</v>
      </c>
      <c r="L430" s="11">
        <v>0</v>
      </c>
      <c r="M430" s="11">
        <f t="shared" si="956"/>
        <v>0</v>
      </c>
      <c r="N430" s="11">
        <v>0</v>
      </c>
      <c r="O430" s="11">
        <f t="shared" si="957"/>
        <v>0</v>
      </c>
      <c r="P430" s="11">
        <v>0</v>
      </c>
      <c r="Q430" s="11">
        <f t="shared" si="958"/>
        <v>0</v>
      </c>
      <c r="R430" s="47"/>
      <c r="S430" s="153" t="s">
        <v>43</v>
      </c>
      <c r="T430" s="10"/>
      <c r="U430" s="62"/>
      <c r="V430" s="62">
        <v>0</v>
      </c>
      <c r="W430" s="62">
        <f t="shared" si="951"/>
        <v>0</v>
      </c>
      <c r="X430" s="62">
        <v>0</v>
      </c>
      <c r="Y430" s="62">
        <f t="shared" si="952"/>
        <v>0</v>
      </c>
      <c r="Z430" s="62">
        <v>0</v>
      </c>
      <c r="AA430" s="62">
        <f t="shared" si="963"/>
        <v>0</v>
      </c>
      <c r="AB430" s="62">
        <v>0</v>
      </c>
      <c r="AC430" s="62">
        <f t="shared" si="964"/>
        <v>0</v>
      </c>
      <c r="AD430" s="62">
        <v>0</v>
      </c>
      <c r="AE430" s="62">
        <f t="shared" si="965"/>
        <v>0</v>
      </c>
      <c r="AF430" s="62">
        <v>0</v>
      </c>
      <c r="AG430" s="62">
        <f t="shared" si="966"/>
        <v>0</v>
      </c>
      <c r="AI430" s="319"/>
    </row>
    <row r="431" spans="1:61" ht="19.5" customHeight="1" x14ac:dyDescent="0.2">
      <c r="B431" s="140"/>
      <c r="C431" s="141" t="s">
        <v>52</v>
      </c>
      <c r="D431" s="8"/>
      <c r="E431" s="60">
        <v>0</v>
      </c>
      <c r="F431" s="60">
        <v>0</v>
      </c>
      <c r="G431" s="60">
        <f t="shared" si="953"/>
        <v>0</v>
      </c>
      <c r="H431" s="60">
        <v>0</v>
      </c>
      <c r="I431" s="60">
        <f t="shared" si="954"/>
        <v>0</v>
      </c>
      <c r="J431" s="60">
        <v>0</v>
      </c>
      <c r="K431" s="60">
        <f t="shared" si="955"/>
        <v>0</v>
      </c>
      <c r="L431" s="60">
        <v>0</v>
      </c>
      <c r="M431" s="60">
        <f t="shared" si="956"/>
        <v>0</v>
      </c>
      <c r="N431" s="60">
        <v>0</v>
      </c>
      <c r="O431" s="60">
        <f t="shared" si="957"/>
        <v>0</v>
      </c>
      <c r="P431" s="60">
        <v>0</v>
      </c>
      <c r="Q431" s="60">
        <f t="shared" si="958"/>
        <v>0</v>
      </c>
      <c r="R431" s="29"/>
      <c r="S431" s="57" t="s">
        <v>38</v>
      </c>
      <c r="T431" s="28"/>
      <c r="U431" s="62">
        <v>0</v>
      </c>
      <c r="V431" s="62">
        <v>0</v>
      </c>
      <c r="W431" s="62">
        <f t="shared" si="951"/>
        <v>0</v>
      </c>
      <c r="X431" s="62">
        <v>0</v>
      </c>
      <c r="Y431" s="62">
        <f t="shared" si="952"/>
        <v>0</v>
      </c>
      <c r="Z431" s="62">
        <v>0</v>
      </c>
      <c r="AA431" s="62">
        <f t="shared" si="963"/>
        <v>0</v>
      </c>
      <c r="AB431" s="62">
        <v>0</v>
      </c>
      <c r="AC431" s="62">
        <f t="shared" si="964"/>
        <v>0</v>
      </c>
      <c r="AD431" s="62">
        <v>0</v>
      </c>
      <c r="AE431" s="62">
        <f t="shared" si="965"/>
        <v>0</v>
      </c>
      <c r="AF431" s="62">
        <v>0</v>
      </c>
      <c r="AG431" s="62">
        <f t="shared" si="966"/>
        <v>0</v>
      </c>
      <c r="AI431" s="319"/>
    </row>
    <row r="432" spans="1:61" ht="19.5" customHeight="1" thickBot="1" x14ac:dyDescent="0.25">
      <c r="B432" s="109"/>
      <c r="C432" s="37" t="s">
        <v>149</v>
      </c>
      <c r="D432" s="37"/>
      <c r="E432" s="61"/>
      <c r="F432" s="61">
        <v>0</v>
      </c>
      <c r="G432" s="61">
        <f t="shared" si="953"/>
        <v>0</v>
      </c>
      <c r="H432" s="61">
        <v>0</v>
      </c>
      <c r="I432" s="61">
        <f t="shared" si="954"/>
        <v>0</v>
      </c>
      <c r="J432" s="61">
        <v>0</v>
      </c>
      <c r="K432" s="61">
        <f t="shared" si="955"/>
        <v>0</v>
      </c>
      <c r="L432" s="61">
        <v>0</v>
      </c>
      <c r="M432" s="61">
        <f t="shared" si="956"/>
        <v>0</v>
      </c>
      <c r="N432" s="61">
        <v>0</v>
      </c>
      <c r="O432" s="61">
        <f t="shared" si="957"/>
        <v>0</v>
      </c>
      <c r="P432" s="61">
        <v>0</v>
      </c>
      <c r="Q432" s="61">
        <f t="shared" si="958"/>
        <v>0</v>
      </c>
      <c r="R432" s="29"/>
      <c r="S432" s="154" t="s">
        <v>149</v>
      </c>
      <c r="T432" s="138"/>
      <c r="U432" s="93"/>
      <c r="V432" s="93">
        <v>0</v>
      </c>
      <c r="W432" s="93">
        <f t="shared" si="951"/>
        <v>0</v>
      </c>
      <c r="X432" s="93">
        <v>0</v>
      </c>
      <c r="Y432" s="93">
        <f t="shared" si="952"/>
        <v>0</v>
      </c>
      <c r="Z432" s="93">
        <v>0</v>
      </c>
      <c r="AA432" s="93">
        <f t="shared" si="963"/>
        <v>0</v>
      </c>
      <c r="AB432" s="93">
        <v>0</v>
      </c>
      <c r="AC432" s="93">
        <f t="shared" si="964"/>
        <v>0</v>
      </c>
      <c r="AD432" s="93">
        <v>0</v>
      </c>
      <c r="AE432" s="93">
        <f t="shared" si="965"/>
        <v>0</v>
      </c>
      <c r="AF432" s="93">
        <v>0</v>
      </c>
      <c r="AG432" s="93">
        <f t="shared" si="966"/>
        <v>0</v>
      </c>
      <c r="AI432" s="319"/>
    </row>
    <row r="433" spans="1:61" s="3" customFormat="1" ht="19.5" customHeight="1" thickBot="1" x14ac:dyDescent="0.25">
      <c r="B433" s="155" t="s">
        <v>14</v>
      </c>
      <c r="C433" s="141"/>
      <c r="D433" s="8"/>
      <c r="E433" s="11">
        <f t="shared" ref="E433:F433" si="967">SUM(E427:E432)+E420</f>
        <v>9100</v>
      </c>
      <c r="F433" s="11">
        <f t="shared" si="967"/>
        <v>0</v>
      </c>
      <c r="G433" s="11">
        <f t="shared" si="953"/>
        <v>9100</v>
      </c>
      <c r="H433" s="11">
        <f t="shared" ref="H433:J433" si="968">SUM(H427:H432)+H420</f>
        <v>0</v>
      </c>
      <c r="I433" s="11">
        <f t="shared" si="954"/>
        <v>9100</v>
      </c>
      <c r="J433" s="11">
        <f t="shared" si="968"/>
        <v>0</v>
      </c>
      <c r="K433" s="11">
        <f t="shared" si="955"/>
        <v>9100</v>
      </c>
      <c r="L433" s="11">
        <f t="shared" ref="L433:N433" si="969">SUM(L427:L432)+L420</f>
        <v>0</v>
      </c>
      <c r="M433" s="11">
        <f t="shared" si="956"/>
        <v>9100</v>
      </c>
      <c r="N433" s="11">
        <f t="shared" si="969"/>
        <v>0</v>
      </c>
      <c r="O433" s="11">
        <f t="shared" si="957"/>
        <v>9100</v>
      </c>
      <c r="P433" s="11">
        <f t="shared" ref="P433" si="970">SUM(P427:P432)+P420</f>
        <v>0</v>
      </c>
      <c r="Q433" s="11">
        <f t="shared" si="958"/>
        <v>9100</v>
      </c>
      <c r="R433" s="69"/>
      <c r="S433" s="156" t="s">
        <v>18</v>
      </c>
      <c r="T433" s="157"/>
      <c r="U433" s="62">
        <f t="shared" ref="U433:V433" si="971">+U431+U426+U420+U430+U432</f>
        <v>9100</v>
      </c>
      <c r="V433" s="62">
        <f t="shared" si="971"/>
        <v>0</v>
      </c>
      <c r="W433" s="62">
        <f t="shared" si="951"/>
        <v>9100</v>
      </c>
      <c r="X433" s="62">
        <f t="shared" ref="X433" si="972">+X431+X426+X420+X430+X432</f>
        <v>0</v>
      </c>
      <c r="Y433" s="62">
        <f t="shared" si="952"/>
        <v>9100</v>
      </c>
      <c r="Z433" s="62">
        <f t="shared" ref="Z433:AB433" si="973">+Z431+Z426+Z420+Z430+Z432</f>
        <v>0</v>
      </c>
      <c r="AA433" s="62">
        <f>+AA432+AA431+AA430+AA426+AA420</f>
        <v>9100</v>
      </c>
      <c r="AB433" s="62">
        <f t="shared" si="973"/>
        <v>0</v>
      </c>
      <c r="AC433" s="62">
        <f>+AC432+AC431+AC430+AC426+AC420</f>
        <v>9100</v>
      </c>
      <c r="AD433" s="62">
        <f t="shared" ref="AD433:AF433" si="974">+AD431+AD426+AD420+AD430+AD432</f>
        <v>0</v>
      </c>
      <c r="AE433" s="62">
        <f>+AE432+AE431+AE430+AE426+AE420</f>
        <v>9100</v>
      </c>
      <c r="AF433" s="62">
        <f t="shared" si="974"/>
        <v>0</v>
      </c>
      <c r="AG433" s="62">
        <f>+AG432+AG431+AG430+AG426+AG420</f>
        <v>9100</v>
      </c>
      <c r="AH433" s="14"/>
      <c r="AI433" s="322"/>
      <c r="AJ433" s="250">
        <f>+AG433-Q433</f>
        <v>0</v>
      </c>
      <c r="AK433" s="14"/>
      <c r="AL433" s="14"/>
      <c r="AM433" s="14"/>
      <c r="AN433" s="14"/>
      <c r="AO433" s="14"/>
      <c r="AP433" s="14"/>
      <c r="AQ433" s="14"/>
      <c r="AR433" s="14"/>
      <c r="AS433" s="14"/>
      <c r="AT433" s="14"/>
      <c r="AU433" s="14"/>
      <c r="AV433" s="14"/>
      <c r="AW433" s="14"/>
      <c r="AX433" s="14"/>
      <c r="AY433" s="14"/>
      <c r="AZ433" s="14"/>
      <c r="BA433" s="14"/>
      <c r="BB433" s="14"/>
      <c r="BC433" s="14"/>
      <c r="BD433" s="14"/>
      <c r="BE433" s="14"/>
      <c r="BF433" s="14"/>
      <c r="BG433" s="14"/>
      <c r="BH433" s="14"/>
      <c r="BI433" s="14"/>
    </row>
    <row r="434" spans="1:61" s="3" customFormat="1" ht="25.5" hidden="1" customHeight="1" outlineLevel="1" x14ac:dyDescent="0.2">
      <c r="B434" s="221" t="s">
        <v>123</v>
      </c>
      <c r="C434" s="222" t="s">
        <v>117</v>
      </c>
      <c r="D434" s="323"/>
      <c r="E434" s="324"/>
      <c r="F434" s="324"/>
      <c r="G434" s="324"/>
      <c r="H434" s="324"/>
      <c r="I434" s="324"/>
      <c r="J434" s="324"/>
      <c r="K434" s="324"/>
      <c r="L434" s="324"/>
      <c r="M434" s="324"/>
      <c r="N434" s="324"/>
      <c r="O434" s="324"/>
      <c r="P434" s="324"/>
      <c r="Q434" s="324"/>
      <c r="R434" s="128"/>
      <c r="S434" s="129"/>
      <c r="T434" s="185"/>
      <c r="U434" s="185"/>
      <c r="V434" s="185"/>
      <c r="W434" s="185"/>
      <c r="X434" s="185"/>
      <c r="Y434" s="185"/>
      <c r="Z434" s="185"/>
      <c r="AA434" s="185"/>
      <c r="AB434" s="185"/>
      <c r="AC434" s="185"/>
      <c r="AD434" s="185"/>
      <c r="AE434" s="185"/>
      <c r="AF434" s="185"/>
      <c r="AG434" s="185"/>
      <c r="AI434" s="321"/>
    </row>
    <row r="435" spans="1:61" ht="40.5" hidden="1" customHeight="1" outlineLevel="1" x14ac:dyDescent="0.2">
      <c r="B435" s="100" t="s">
        <v>0</v>
      </c>
      <c r="C435" s="217"/>
      <c r="D435" s="101"/>
      <c r="E435" s="36" t="str">
        <f t="shared" ref="E435:Q435" si="975">+E$6</f>
        <v>Eredeti előirányzat
2024. év</v>
      </c>
      <c r="F435" s="36" t="str">
        <f t="shared" si="975"/>
        <v>1 Módosítás</v>
      </c>
      <c r="G435" s="36" t="str">
        <f t="shared" si="975"/>
        <v>Módosított előirányzat 1
2024. év</v>
      </c>
      <c r="H435" s="36" t="str">
        <f t="shared" si="975"/>
        <v>2 Módosítás</v>
      </c>
      <c r="I435" s="36" t="str">
        <f t="shared" si="975"/>
        <v>Módosított előirányzat</v>
      </c>
      <c r="J435" s="36" t="str">
        <f t="shared" si="975"/>
        <v>3 Módosítás</v>
      </c>
      <c r="K435" s="36" t="str">
        <f t="shared" si="975"/>
        <v>Módosított előirányzat</v>
      </c>
      <c r="L435" s="36" t="str">
        <f t="shared" si="975"/>
        <v>4 Módosítás</v>
      </c>
      <c r="M435" s="36" t="str">
        <f t="shared" si="975"/>
        <v>4. Módosított előirányzat</v>
      </c>
      <c r="N435" s="36" t="str">
        <f t="shared" si="975"/>
        <v>5 Módosítás</v>
      </c>
      <c r="O435" s="36" t="str">
        <f t="shared" si="975"/>
        <v>Módosított előirányzat 5.</v>
      </c>
      <c r="P435" s="36" t="str">
        <f t="shared" si="975"/>
        <v>6 Módosítás</v>
      </c>
      <c r="Q435" s="36" t="str">
        <f t="shared" si="975"/>
        <v>Módosított előirányzat</v>
      </c>
      <c r="R435" s="51"/>
      <c r="S435" s="57" t="s">
        <v>1</v>
      </c>
      <c r="T435" s="102"/>
      <c r="U435" s="36" t="str">
        <f t="shared" ref="U435:AG435" si="976">+U$6</f>
        <v>Eredeti előirányzat
2024. év</v>
      </c>
      <c r="V435" s="36" t="str">
        <f t="shared" si="976"/>
        <v>1 Módosítás</v>
      </c>
      <c r="W435" s="36" t="str">
        <f t="shared" si="976"/>
        <v>Módosított előirányzat 1
2024. év</v>
      </c>
      <c r="X435" s="36" t="str">
        <f t="shared" si="976"/>
        <v>2 Módosítás</v>
      </c>
      <c r="Y435" s="36" t="str">
        <f t="shared" si="976"/>
        <v>Módosított előirányzat</v>
      </c>
      <c r="Z435" s="36" t="str">
        <f t="shared" si="976"/>
        <v>3 Módosítás</v>
      </c>
      <c r="AA435" s="36" t="str">
        <f t="shared" si="976"/>
        <v>Módosított előirányzat</v>
      </c>
      <c r="AB435" s="36" t="str">
        <f t="shared" si="976"/>
        <v>4 Módosítás</v>
      </c>
      <c r="AC435" s="36" t="str">
        <f t="shared" si="976"/>
        <v>4. Módosított előirányzat</v>
      </c>
      <c r="AD435" s="36" t="str">
        <f t="shared" si="976"/>
        <v>5 Módosítás</v>
      </c>
      <c r="AE435" s="36" t="str">
        <f t="shared" si="976"/>
        <v>Módosított előirányzat 5</v>
      </c>
      <c r="AF435" s="36" t="str">
        <f t="shared" si="976"/>
        <v>6 Módosítás</v>
      </c>
      <c r="AG435" s="36" t="str">
        <f t="shared" si="976"/>
        <v>Módosított előirányzat</v>
      </c>
      <c r="AI435" s="319"/>
    </row>
    <row r="436" spans="1:61" ht="19.5" hidden="1" customHeight="1" outlineLevel="1" x14ac:dyDescent="0.2">
      <c r="B436" s="140"/>
      <c r="C436" s="141" t="s">
        <v>2</v>
      </c>
      <c r="D436" s="142"/>
      <c r="E436" s="143">
        <f t="shared" ref="E436:I436" si="977">+E437+E438+E439+E440</f>
        <v>0</v>
      </c>
      <c r="F436" s="143">
        <f t="shared" si="977"/>
        <v>0</v>
      </c>
      <c r="G436" s="143">
        <f t="shared" si="977"/>
        <v>0</v>
      </c>
      <c r="H436" s="143">
        <f t="shared" si="977"/>
        <v>0</v>
      </c>
      <c r="I436" s="143">
        <f t="shared" si="977"/>
        <v>0</v>
      </c>
      <c r="J436" s="143">
        <f t="shared" ref="J436:K436" si="978">+J437+J438+J439+J440</f>
        <v>0</v>
      </c>
      <c r="K436" s="143">
        <f t="shared" si="978"/>
        <v>0</v>
      </c>
      <c r="L436" s="143">
        <f t="shared" ref="L436:M436" si="979">+L437+L438+L439+L440</f>
        <v>0</v>
      </c>
      <c r="M436" s="143">
        <f t="shared" si="979"/>
        <v>0</v>
      </c>
      <c r="N436" s="143">
        <f t="shared" ref="N436:O436" si="980">+N437+N438+N439+N440</f>
        <v>0</v>
      </c>
      <c r="O436" s="143">
        <f t="shared" si="980"/>
        <v>0</v>
      </c>
      <c r="P436" s="143">
        <f t="shared" ref="P436:Q436" si="981">+P437+P438+P439+P440</f>
        <v>0</v>
      </c>
      <c r="Q436" s="143">
        <f t="shared" si="981"/>
        <v>0</v>
      </c>
      <c r="R436" s="46"/>
      <c r="S436" s="144" t="s">
        <v>3</v>
      </c>
      <c r="T436" s="145"/>
      <c r="U436" s="76">
        <f t="shared" ref="U436:V436" si="982">SUM(U437:U441)</f>
        <v>0</v>
      </c>
      <c r="V436" s="76">
        <f t="shared" si="982"/>
        <v>0</v>
      </c>
      <c r="W436" s="76">
        <f>+U436+V436</f>
        <v>0</v>
      </c>
      <c r="X436" s="76">
        <f t="shared" ref="X436" si="983">SUM(X437:X441)</f>
        <v>0</v>
      </c>
      <c r="Y436" s="76">
        <f>+W436+X436</f>
        <v>0</v>
      </c>
      <c r="Z436" s="76">
        <f t="shared" ref="Z436:AB436" si="984">SUM(Z437:Z441)</f>
        <v>0</v>
      </c>
      <c r="AA436" s="76">
        <f>SUM(AA437:AA441)</f>
        <v>0</v>
      </c>
      <c r="AB436" s="76">
        <f t="shared" si="984"/>
        <v>0</v>
      </c>
      <c r="AC436" s="76">
        <f>SUM(AC437:AC441)</f>
        <v>0</v>
      </c>
      <c r="AD436" s="76">
        <f t="shared" ref="AD436:AF436" si="985">SUM(AD437:AD441)</f>
        <v>0</v>
      </c>
      <c r="AE436" s="76">
        <f>SUM(AE437:AE441)</f>
        <v>0</v>
      </c>
      <c r="AF436" s="76">
        <f t="shared" si="985"/>
        <v>0</v>
      </c>
      <c r="AG436" s="76">
        <f>SUM(AG437:AG441)</f>
        <v>0</v>
      </c>
      <c r="AI436" s="319"/>
    </row>
    <row r="437" spans="1:61" ht="19.5" hidden="1" customHeight="1" outlineLevel="1" x14ac:dyDescent="0.2">
      <c r="B437" s="146"/>
      <c r="C437" s="147" t="s">
        <v>4</v>
      </c>
      <c r="D437" s="147"/>
      <c r="E437" s="148"/>
      <c r="F437" s="148">
        <v>0</v>
      </c>
      <c r="G437" s="148"/>
      <c r="H437" s="148"/>
      <c r="I437" s="148"/>
      <c r="J437" s="148"/>
      <c r="K437" s="148"/>
      <c r="L437" s="148"/>
      <c r="M437" s="148"/>
      <c r="N437" s="148"/>
      <c r="O437" s="148"/>
      <c r="P437" s="148"/>
      <c r="Q437" s="148"/>
      <c r="R437" s="48"/>
      <c r="S437" s="149"/>
      <c r="T437" s="150" t="s">
        <v>6</v>
      </c>
      <c r="U437" s="151"/>
      <c r="V437" s="151">
        <v>0</v>
      </c>
      <c r="W437" s="151">
        <f t="shared" ref="W437:W449" si="986">+U437+V437</f>
        <v>0</v>
      </c>
      <c r="X437" s="151">
        <v>0</v>
      </c>
      <c r="Y437" s="151">
        <f t="shared" ref="Y437:Y449" si="987">+W437+X437</f>
        <v>0</v>
      </c>
      <c r="Z437" s="151">
        <v>0</v>
      </c>
      <c r="AA437" s="151">
        <f>+Z437+Y437</f>
        <v>0</v>
      </c>
      <c r="AB437" s="151">
        <v>0</v>
      </c>
      <c r="AC437" s="151">
        <f>+AB437+AA437</f>
        <v>0</v>
      </c>
      <c r="AD437" s="151">
        <v>0</v>
      </c>
      <c r="AE437" s="151">
        <f>+AD437+AC437</f>
        <v>0</v>
      </c>
      <c r="AF437" s="151">
        <v>0</v>
      </c>
      <c r="AG437" s="151">
        <f>+AF437+AE437</f>
        <v>0</v>
      </c>
      <c r="AI437" s="319"/>
    </row>
    <row r="438" spans="1:61" ht="23.25" hidden="1" customHeight="1" outlineLevel="1" x14ac:dyDescent="0.2">
      <c r="A438" s="249"/>
      <c r="B438" s="104"/>
      <c r="C438" s="17" t="s">
        <v>5</v>
      </c>
      <c r="D438" s="18"/>
      <c r="E438" s="5"/>
      <c r="F438" s="5">
        <v>0</v>
      </c>
      <c r="G438" s="5">
        <f>+E438+F438</f>
        <v>0</v>
      </c>
      <c r="H438" s="5">
        <v>0</v>
      </c>
      <c r="I438" s="5">
        <f>+G438+H438</f>
        <v>0</v>
      </c>
      <c r="J438" s="5">
        <v>0</v>
      </c>
      <c r="K438" s="5">
        <f>+I438+J438</f>
        <v>0</v>
      </c>
      <c r="L438" s="5">
        <v>0</v>
      </c>
      <c r="M438" s="5">
        <f>+K438+L438</f>
        <v>0</v>
      </c>
      <c r="N438" s="5">
        <v>0</v>
      </c>
      <c r="O438" s="5">
        <f>+M438+N438</f>
        <v>0</v>
      </c>
      <c r="P438" s="5">
        <v>0</v>
      </c>
      <c r="Q438" s="5">
        <f>+O438+P438</f>
        <v>0</v>
      </c>
      <c r="R438" s="48"/>
      <c r="S438" s="55"/>
      <c r="T438" s="19" t="s">
        <v>8</v>
      </c>
      <c r="U438" s="82"/>
      <c r="V438" s="82">
        <v>0</v>
      </c>
      <c r="W438" s="82">
        <f t="shared" si="986"/>
        <v>0</v>
      </c>
      <c r="X438" s="82">
        <v>0</v>
      </c>
      <c r="Y438" s="82">
        <f t="shared" si="987"/>
        <v>0</v>
      </c>
      <c r="Z438" s="82">
        <v>0</v>
      </c>
      <c r="AA438" s="82">
        <f t="shared" ref="AA438:AA441" si="988">+Z438+Y438</f>
        <v>0</v>
      </c>
      <c r="AB438" s="82">
        <v>0</v>
      </c>
      <c r="AC438" s="82">
        <f t="shared" ref="AC438:AC441" si="989">+AB438+AA438</f>
        <v>0</v>
      </c>
      <c r="AD438" s="82">
        <v>0</v>
      </c>
      <c r="AE438" s="82">
        <f t="shared" ref="AE438:AE441" si="990">+AD438+AC438</f>
        <v>0</v>
      </c>
      <c r="AF438" s="82">
        <v>0</v>
      </c>
      <c r="AG438" s="82">
        <f t="shared" ref="AG438:AG441" si="991">+AF438+AE438</f>
        <v>0</v>
      </c>
      <c r="AI438" s="319"/>
    </row>
    <row r="439" spans="1:61" ht="19.5" hidden="1" customHeight="1" outlineLevel="1" x14ac:dyDescent="0.2">
      <c r="A439" s="249"/>
      <c r="B439" s="104"/>
      <c r="C439" s="17" t="s">
        <v>7</v>
      </c>
      <c r="D439" s="18"/>
      <c r="E439" s="5"/>
      <c r="F439" s="5">
        <v>0</v>
      </c>
      <c r="G439" s="5">
        <f t="shared" ref="G439:G449" si="992">+E439+F439</f>
        <v>0</v>
      </c>
      <c r="H439" s="5">
        <v>0</v>
      </c>
      <c r="I439" s="5">
        <f t="shared" ref="I439:I449" si="993">+G439+H439</f>
        <v>0</v>
      </c>
      <c r="J439" s="5">
        <v>0</v>
      </c>
      <c r="K439" s="5">
        <f t="shared" ref="K439:K449" si="994">+I439+J439</f>
        <v>0</v>
      </c>
      <c r="L439" s="5">
        <v>0</v>
      </c>
      <c r="M439" s="5">
        <f t="shared" ref="M439:M449" si="995">+K439+L439</f>
        <v>0</v>
      </c>
      <c r="N439" s="5">
        <v>0</v>
      </c>
      <c r="O439" s="5">
        <f t="shared" ref="O439:O449" si="996">+M439+N439</f>
        <v>0</v>
      </c>
      <c r="P439" s="5">
        <v>0</v>
      </c>
      <c r="Q439" s="5">
        <f t="shared" ref="Q439:Q449" si="997">+O439+P439</f>
        <v>0</v>
      </c>
      <c r="R439" s="48"/>
      <c r="S439" s="55"/>
      <c r="T439" s="20" t="s">
        <v>9</v>
      </c>
      <c r="U439" s="82">
        <v>0</v>
      </c>
      <c r="V439" s="82">
        <v>0</v>
      </c>
      <c r="W439" s="82">
        <f t="shared" si="986"/>
        <v>0</v>
      </c>
      <c r="X439" s="82">
        <v>0</v>
      </c>
      <c r="Y439" s="82">
        <f t="shared" si="987"/>
        <v>0</v>
      </c>
      <c r="Z439" s="82">
        <v>0</v>
      </c>
      <c r="AA439" s="82">
        <f t="shared" si="988"/>
        <v>0</v>
      </c>
      <c r="AB439" s="82">
        <v>0</v>
      </c>
      <c r="AC439" s="82">
        <f t="shared" si="989"/>
        <v>0</v>
      </c>
      <c r="AD439" s="82">
        <v>0</v>
      </c>
      <c r="AE439" s="82">
        <f t="shared" si="990"/>
        <v>0</v>
      </c>
      <c r="AF439" s="82">
        <v>0</v>
      </c>
      <c r="AG439" s="82">
        <f t="shared" si="991"/>
        <v>0</v>
      </c>
      <c r="AI439" s="319"/>
    </row>
    <row r="440" spans="1:61" ht="19.5" hidden="1" customHeight="1" outlineLevel="1" x14ac:dyDescent="0.2">
      <c r="A440" s="249"/>
      <c r="B440" s="104"/>
      <c r="C440" s="17" t="s">
        <v>21</v>
      </c>
      <c r="D440" s="18"/>
      <c r="E440" s="5"/>
      <c r="F440" s="5">
        <v>0</v>
      </c>
      <c r="G440" s="5">
        <f t="shared" si="992"/>
        <v>0</v>
      </c>
      <c r="H440" s="5">
        <v>0</v>
      </c>
      <c r="I440" s="5">
        <f t="shared" si="993"/>
        <v>0</v>
      </c>
      <c r="J440" s="5">
        <v>0</v>
      </c>
      <c r="K440" s="5">
        <f t="shared" si="994"/>
        <v>0</v>
      </c>
      <c r="L440" s="5">
        <v>0</v>
      </c>
      <c r="M440" s="5">
        <f t="shared" si="995"/>
        <v>0</v>
      </c>
      <c r="N440" s="5">
        <v>0</v>
      </c>
      <c r="O440" s="5">
        <f t="shared" si="996"/>
        <v>0</v>
      </c>
      <c r="P440" s="5">
        <v>0</v>
      </c>
      <c r="Q440" s="5">
        <f t="shared" si="997"/>
        <v>0</v>
      </c>
      <c r="R440" s="48"/>
      <c r="S440" s="55"/>
      <c r="T440" s="20" t="s">
        <v>11</v>
      </c>
      <c r="U440" s="82"/>
      <c r="V440" s="82">
        <v>0</v>
      </c>
      <c r="W440" s="82">
        <f t="shared" si="986"/>
        <v>0</v>
      </c>
      <c r="X440" s="82">
        <v>0</v>
      </c>
      <c r="Y440" s="82">
        <f t="shared" si="987"/>
        <v>0</v>
      </c>
      <c r="Z440" s="82">
        <v>0</v>
      </c>
      <c r="AA440" s="82">
        <f t="shared" si="988"/>
        <v>0</v>
      </c>
      <c r="AB440" s="82">
        <v>0</v>
      </c>
      <c r="AC440" s="82">
        <f t="shared" si="989"/>
        <v>0</v>
      </c>
      <c r="AD440" s="82">
        <v>0</v>
      </c>
      <c r="AE440" s="82">
        <f t="shared" si="990"/>
        <v>0</v>
      </c>
      <c r="AF440" s="82">
        <v>0</v>
      </c>
      <c r="AG440" s="82">
        <f t="shared" si="991"/>
        <v>0</v>
      </c>
      <c r="AI440" s="319"/>
    </row>
    <row r="441" spans="1:61" ht="19.5" hidden="1" customHeight="1" outlineLevel="1" x14ac:dyDescent="0.2">
      <c r="A441" s="249"/>
      <c r="B441" s="105"/>
      <c r="C441" s="21"/>
      <c r="D441" s="21"/>
      <c r="E441" s="106"/>
      <c r="F441" s="106">
        <v>0</v>
      </c>
      <c r="G441" s="5">
        <f t="shared" si="992"/>
        <v>0</v>
      </c>
      <c r="H441" s="106">
        <v>0</v>
      </c>
      <c r="I441" s="5">
        <f t="shared" si="993"/>
        <v>0</v>
      </c>
      <c r="J441" s="106">
        <v>0</v>
      </c>
      <c r="K441" s="5">
        <f t="shared" si="994"/>
        <v>0</v>
      </c>
      <c r="L441" s="106">
        <v>0</v>
      </c>
      <c r="M441" s="5">
        <f t="shared" si="995"/>
        <v>0</v>
      </c>
      <c r="N441" s="106">
        <v>0</v>
      </c>
      <c r="O441" s="5">
        <f t="shared" si="996"/>
        <v>0</v>
      </c>
      <c r="P441" s="106">
        <v>0</v>
      </c>
      <c r="Q441" s="5">
        <f t="shared" si="997"/>
        <v>0</v>
      </c>
      <c r="R441" s="52"/>
      <c r="S441" s="56"/>
      <c r="T441" s="23" t="s">
        <v>12</v>
      </c>
      <c r="U441" s="83"/>
      <c r="V441" s="83">
        <v>0</v>
      </c>
      <c r="W441" s="83">
        <f t="shared" si="986"/>
        <v>0</v>
      </c>
      <c r="X441" s="83">
        <v>0</v>
      </c>
      <c r="Y441" s="83">
        <f t="shared" si="987"/>
        <v>0</v>
      </c>
      <c r="Z441" s="83">
        <v>0</v>
      </c>
      <c r="AA441" s="83">
        <f t="shared" si="988"/>
        <v>0</v>
      </c>
      <c r="AB441" s="83">
        <v>0</v>
      </c>
      <c r="AC441" s="83">
        <f t="shared" si="989"/>
        <v>0</v>
      </c>
      <c r="AD441" s="83">
        <v>0</v>
      </c>
      <c r="AE441" s="83">
        <f t="shared" si="990"/>
        <v>0</v>
      </c>
      <c r="AF441" s="83">
        <v>0</v>
      </c>
      <c r="AG441" s="83">
        <f t="shared" si="991"/>
        <v>0</v>
      </c>
      <c r="AI441" s="319"/>
    </row>
    <row r="442" spans="1:61" ht="19.5" hidden="1" customHeight="1" outlineLevel="1" x14ac:dyDescent="0.2">
      <c r="A442" s="249"/>
      <c r="B442" s="105"/>
      <c r="C442" s="21"/>
      <c r="D442" s="21"/>
      <c r="E442" s="106"/>
      <c r="F442" s="106">
        <v>0</v>
      </c>
      <c r="G442" s="5">
        <f t="shared" si="992"/>
        <v>0</v>
      </c>
      <c r="H442" s="106">
        <v>0</v>
      </c>
      <c r="I442" s="5">
        <f t="shared" si="993"/>
        <v>0</v>
      </c>
      <c r="J442" s="106">
        <v>0</v>
      </c>
      <c r="K442" s="5">
        <f t="shared" si="994"/>
        <v>0</v>
      </c>
      <c r="L442" s="106">
        <v>0</v>
      </c>
      <c r="M442" s="5">
        <f t="shared" si="995"/>
        <v>0</v>
      </c>
      <c r="N442" s="106">
        <v>0</v>
      </c>
      <c r="O442" s="5">
        <f t="shared" si="996"/>
        <v>0</v>
      </c>
      <c r="P442" s="106">
        <v>0</v>
      </c>
      <c r="Q442" s="5">
        <f t="shared" si="997"/>
        <v>0</v>
      </c>
      <c r="R442" s="29"/>
      <c r="S442" s="144" t="s">
        <v>13</v>
      </c>
      <c r="T442" s="145"/>
      <c r="U442" s="62">
        <f t="shared" ref="U442:V442" si="998">SUM(U443:U445)</f>
        <v>0</v>
      </c>
      <c r="V442" s="62">
        <f t="shared" si="998"/>
        <v>0</v>
      </c>
      <c r="W442" s="62">
        <f t="shared" si="986"/>
        <v>0</v>
      </c>
      <c r="X442" s="62">
        <f t="shared" ref="X442" si="999">SUM(X443:X445)</f>
        <v>0</v>
      </c>
      <c r="Y442" s="62">
        <f t="shared" si="987"/>
        <v>0</v>
      </c>
      <c r="Z442" s="62">
        <f t="shared" ref="Z442:AB442" si="1000">SUM(Z443:Z445)</f>
        <v>0</v>
      </c>
      <c r="AA442" s="62">
        <f>SUM(AA443:AA445)</f>
        <v>0</v>
      </c>
      <c r="AB442" s="62">
        <f t="shared" si="1000"/>
        <v>0</v>
      </c>
      <c r="AC442" s="62">
        <f>SUM(AC443:AC445)</f>
        <v>0</v>
      </c>
      <c r="AD442" s="62">
        <f t="shared" ref="AD442:AF442" si="1001">SUM(AD443:AD445)</f>
        <v>0</v>
      </c>
      <c r="AE442" s="62">
        <f>SUM(AE443:AE445)</f>
        <v>0</v>
      </c>
      <c r="AF442" s="62">
        <f t="shared" si="1001"/>
        <v>0</v>
      </c>
      <c r="AG442" s="62">
        <f>SUM(AG443:AG445)</f>
        <v>0</v>
      </c>
      <c r="AI442" s="319"/>
    </row>
    <row r="443" spans="1:61" ht="19.5" hidden="1" customHeight="1" outlineLevel="1" x14ac:dyDescent="0.2">
      <c r="A443" s="249"/>
      <c r="B443" s="140"/>
      <c r="C443" s="141" t="s">
        <v>10</v>
      </c>
      <c r="D443" s="8"/>
      <c r="E443" s="9"/>
      <c r="F443" s="9">
        <v>0</v>
      </c>
      <c r="G443" s="9">
        <f t="shared" si="992"/>
        <v>0</v>
      </c>
      <c r="H443" s="9">
        <v>0</v>
      </c>
      <c r="I443" s="9">
        <f t="shared" si="993"/>
        <v>0</v>
      </c>
      <c r="J443" s="9">
        <v>0</v>
      </c>
      <c r="K443" s="9">
        <f t="shared" si="994"/>
        <v>0</v>
      </c>
      <c r="L443" s="9">
        <v>0</v>
      </c>
      <c r="M443" s="9">
        <f t="shared" si="995"/>
        <v>0</v>
      </c>
      <c r="N443" s="9">
        <v>0</v>
      </c>
      <c r="O443" s="9">
        <f t="shared" si="996"/>
        <v>0</v>
      </c>
      <c r="P443" s="9">
        <v>0</v>
      </c>
      <c r="Q443" s="9">
        <f t="shared" si="997"/>
        <v>0</v>
      </c>
      <c r="R443" s="46"/>
      <c r="S443" s="149"/>
      <c r="T443" s="150" t="s">
        <v>15</v>
      </c>
      <c r="U443" s="151">
        <v>0</v>
      </c>
      <c r="V443" s="151">
        <v>0</v>
      </c>
      <c r="W443" s="151">
        <f t="shared" si="986"/>
        <v>0</v>
      </c>
      <c r="X443" s="151">
        <v>0</v>
      </c>
      <c r="Y443" s="151">
        <f t="shared" si="987"/>
        <v>0</v>
      </c>
      <c r="Z443" s="151">
        <v>0</v>
      </c>
      <c r="AA443" s="151">
        <f>+Z443+Y443</f>
        <v>0</v>
      </c>
      <c r="AB443" s="151">
        <v>0</v>
      </c>
      <c r="AC443" s="151">
        <f>+AB443+AA443</f>
        <v>0</v>
      </c>
      <c r="AD443" s="151">
        <v>0</v>
      </c>
      <c r="AE443" s="151">
        <f>+AD443+AC443</f>
        <v>0</v>
      </c>
      <c r="AF443" s="151">
        <v>0</v>
      </c>
      <c r="AG443" s="151">
        <f>+AF443+AE443</f>
        <v>0</v>
      </c>
      <c r="AI443" s="319"/>
    </row>
    <row r="444" spans="1:61" ht="19.5" hidden="1" customHeight="1" outlineLevel="1" x14ac:dyDescent="0.2">
      <c r="A444" s="249"/>
      <c r="B444" s="140"/>
      <c r="C444" s="141" t="s">
        <v>23</v>
      </c>
      <c r="D444" s="8"/>
      <c r="E444" s="11">
        <v>0</v>
      </c>
      <c r="F444" s="11">
        <v>0</v>
      </c>
      <c r="G444" s="11">
        <f t="shared" si="992"/>
        <v>0</v>
      </c>
      <c r="H444" s="11">
        <v>0</v>
      </c>
      <c r="I444" s="11">
        <f t="shared" si="993"/>
        <v>0</v>
      </c>
      <c r="J444" s="11">
        <v>0</v>
      </c>
      <c r="K444" s="11">
        <f t="shared" si="994"/>
        <v>0</v>
      </c>
      <c r="L444" s="11">
        <v>0</v>
      </c>
      <c r="M444" s="11">
        <f t="shared" si="995"/>
        <v>0</v>
      </c>
      <c r="N444" s="11">
        <v>0</v>
      </c>
      <c r="O444" s="11">
        <f t="shared" si="996"/>
        <v>0</v>
      </c>
      <c r="P444" s="11">
        <v>0</v>
      </c>
      <c r="Q444" s="11">
        <f t="shared" si="997"/>
        <v>0</v>
      </c>
      <c r="R444" s="47"/>
      <c r="S444" s="55"/>
      <c r="T444" s="20" t="s">
        <v>16</v>
      </c>
      <c r="U444" s="82"/>
      <c r="V444" s="82">
        <v>0</v>
      </c>
      <c r="W444" s="82">
        <f t="shared" si="986"/>
        <v>0</v>
      </c>
      <c r="X444" s="82">
        <v>0</v>
      </c>
      <c r="Y444" s="82">
        <f t="shared" si="987"/>
        <v>0</v>
      </c>
      <c r="Z444" s="82">
        <v>0</v>
      </c>
      <c r="AA444" s="82">
        <f t="shared" ref="AA444:AA445" si="1002">+Z444+Y444</f>
        <v>0</v>
      </c>
      <c r="AB444" s="82">
        <v>0</v>
      </c>
      <c r="AC444" s="82">
        <f t="shared" ref="AC444:AC445" si="1003">+AB444+AA444</f>
        <v>0</v>
      </c>
      <c r="AD444" s="82">
        <v>0</v>
      </c>
      <c r="AE444" s="82">
        <f t="shared" ref="AE444:AE445" si="1004">+AD444+AC444</f>
        <v>0</v>
      </c>
      <c r="AF444" s="82">
        <v>0</v>
      </c>
      <c r="AG444" s="82">
        <f t="shared" ref="AG444:AG445" si="1005">+AF444+AE444</f>
        <v>0</v>
      </c>
      <c r="AI444" s="319"/>
    </row>
    <row r="445" spans="1:61" ht="19.5" hidden="1" customHeight="1" outlineLevel="1" x14ac:dyDescent="0.2">
      <c r="A445" s="249"/>
      <c r="B445" s="140"/>
      <c r="C445" s="141" t="s">
        <v>22</v>
      </c>
      <c r="D445" s="8"/>
      <c r="E445" s="60"/>
      <c r="F445" s="60">
        <v>0</v>
      </c>
      <c r="G445" s="60">
        <f t="shared" si="992"/>
        <v>0</v>
      </c>
      <c r="H445" s="60">
        <v>0</v>
      </c>
      <c r="I445" s="60">
        <f t="shared" si="993"/>
        <v>0</v>
      </c>
      <c r="J445" s="60">
        <v>0</v>
      </c>
      <c r="K445" s="60">
        <f t="shared" si="994"/>
        <v>0</v>
      </c>
      <c r="L445" s="60">
        <v>0</v>
      </c>
      <c r="M445" s="60">
        <f t="shared" si="995"/>
        <v>0</v>
      </c>
      <c r="N445" s="60">
        <v>0</v>
      </c>
      <c r="O445" s="60">
        <f t="shared" si="996"/>
        <v>0</v>
      </c>
      <c r="P445" s="60">
        <v>0</v>
      </c>
      <c r="Q445" s="60">
        <f t="shared" si="997"/>
        <v>0</v>
      </c>
      <c r="S445" s="107"/>
      <c r="T445" s="108" t="s">
        <v>17</v>
      </c>
      <c r="U445" s="84"/>
      <c r="V445" s="84">
        <v>0</v>
      </c>
      <c r="W445" s="84">
        <f t="shared" si="986"/>
        <v>0</v>
      </c>
      <c r="X445" s="84">
        <v>0</v>
      </c>
      <c r="Y445" s="84">
        <f t="shared" si="987"/>
        <v>0</v>
      </c>
      <c r="Z445" s="84">
        <v>0</v>
      </c>
      <c r="AA445" s="84">
        <f t="shared" si="1002"/>
        <v>0</v>
      </c>
      <c r="AB445" s="84">
        <v>0</v>
      </c>
      <c r="AC445" s="84">
        <f t="shared" si="1003"/>
        <v>0</v>
      </c>
      <c r="AD445" s="84">
        <v>0</v>
      </c>
      <c r="AE445" s="84">
        <f t="shared" si="1004"/>
        <v>0</v>
      </c>
      <c r="AF445" s="84">
        <v>0</v>
      </c>
      <c r="AG445" s="84">
        <f t="shared" si="1005"/>
        <v>0</v>
      </c>
      <c r="AI445" s="319"/>
    </row>
    <row r="446" spans="1:61" ht="19.5" hidden="1" customHeight="1" outlineLevel="1" x14ac:dyDescent="0.2">
      <c r="A446" s="249"/>
      <c r="B446" s="140"/>
      <c r="C446" s="141" t="s">
        <v>46</v>
      </c>
      <c r="D446" s="8"/>
      <c r="E446" s="11"/>
      <c r="F446" s="11">
        <v>0</v>
      </c>
      <c r="G446" s="11">
        <f t="shared" si="992"/>
        <v>0</v>
      </c>
      <c r="H446" s="11">
        <v>0</v>
      </c>
      <c r="I446" s="11">
        <f t="shared" si="993"/>
        <v>0</v>
      </c>
      <c r="J446" s="11">
        <v>0</v>
      </c>
      <c r="K446" s="11">
        <f t="shared" si="994"/>
        <v>0</v>
      </c>
      <c r="L446" s="11">
        <v>0</v>
      </c>
      <c r="M446" s="11">
        <f t="shared" si="995"/>
        <v>0</v>
      </c>
      <c r="N446" s="11">
        <v>0</v>
      </c>
      <c r="O446" s="11">
        <f t="shared" si="996"/>
        <v>0</v>
      </c>
      <c r="P446" s="11">
        <v>0</v>
      </c>
      <c r="Q446" s="11">
        <f t="shared" si="997"/>
        <v>0</v>
      </c>
      <c r="R446" s="47"/>
      <c r="S446" s="153" t="s">
        <v>43</v>
      </c>
      <c r="T446" s="10"/>
      <c r="U446" s="62"/>
      <c r="V446" s="62">
        <v>0</v>
      </c>
      <c r="W446" s="62">
        <f t="shared" si="986"/>
        <v>0</v>
      </c>
      <c r="X446" s="62">
        <v>0</v>
      </c>
      <c r="Y446" s="62">
        <f t="shared" si="987"/>
        <v>0</v>
      </c>
      <c r="Z446" s="62">
        <v>0</v>
      </c>
      <c r="AA446" s="62">
        <f>+Z446+Y446</f>
        <v>0</v>
      </c>
      <c r="AB446" s="62">
        <v>0</v>
      </c>
      <c r="AC446" s="62">
        <f>+AB446+AA446</f>
        <v>0</v>
      </c>
      <c r="AD446" s="62">
        <v>0</v>
      </c>
      <c r="AE446" s="62">
        <f>+AD446+AC446</f>
        <v>0</v>
      </c>
      <c r="AF446" s="62">
        <v>0</v>
      </c>
      <c r="AG446" s="62">
        <f>+AF446+AE446</f>
        <v>0</v>
      </c>
      <c r="AI446" s="319"/>
    </row>
    <row r="447" spans="1:61" ht="19.5" hidden="1" customHeight="1" outlineLevel="1" x14ac:dyDescent="0.2">
      <c r="B447" s="140"/>
      <c r="C447" s="141" t="s">
        <v>52</v>
      </c>
      <c r="D447" s="8"/>
      <c r="E447" s="60">
        <v>0</v>
      </c>
      <c r="F447" s="60">
        <v>0</v>
      </c>
      <c r="G447" s="60">
        <f t="shared" si="992"/>
        <v>0</v>
      </c>
      <c r="H447" s="60">
        <v>0</v>
      </c>
      <c r="I447" s="60">
        <f t="shared" si="993"/>
        <v>0</v>
      </c>
      <c r="J447" s="60">
        <v>0</v>
      </c>
      <c r="K447" s="60">
        <f t="shared" si="994"/>
        <v>0</v>
      </c>
      <c r="L447" s="60">
        <v>0</v>
      </c>
      <c r="M447" s="60">
        <f t="shared" si="995"/>
        <v>0</v>
      </c>
      <c r="N447" s="60">
        <v>0</v>
      </c>
      <c r="O447" s="60">
        <f t="shared" si="996"/>
        <v>0</v>
      </c>
      <c r="P447" s="60">
        <v>0</v>
      </c>
      <c r="Q447" s="60">
        <f t="shared" si="997"/>
        <v>0</v>
      </c>
      <c r="R447" s="29"/>
      <c r="S447" s="57" t="s">
        <v>38</v>
      </c>
      <c r="T447" s="28"/>
      <c r="U447" s="62">
        <v>0</v>
      </c>
      <c r="V447" s="62">
        <v>0</v>
      </c>
      <c r="W447" s="62">
        <f t="shared" si="986"/>
        <v>0</v>
      </c>
      <c r="X447" s="62">
        <v>0</v>
      </c>
      <c r="Y447" s="62">
        <f t="shared" si="987"/>
        <v>0</v>
      </c>
      <c r="Z447" s="62">
        <v>0</v>
      </c>
      <c r="AA447" s="62">
        <f t="shared" ref="AA447:AA449" si="1006">+Z447+Y447</f>
        <v>0</v>
      </c>
      <c r="AB447" s="62">
        <v>0</v>
      </c>
      <c r="AC447" s="62">
        <f t="shared" ref="AC447:AC449" si="1007">+AB447+AA447</f>
        <v>0</v>
      </c>
      <c r="AD447" s="62">
        <v>0</v>
      </c>
      <c r="AE447" s="62">
        <f t="shared" ref="AE447:AE449" si="1008">+AD447+AC447</f>
        <v>0</v>
      </c>
      <c r="AF447" s="62">
        <v>0</v>
      </c>
      <c r="AG447" s="62">
        <f t="shared" ref="AG447:AG449" si="1009">+AF447+AE447</f>
        <v>0</v>
      </c>
      <c r="AI447" s="319"/>
    </row>
    <row r="448" spans="1:61" ht="19.5" hidden="1" customHeight="1" outlineLevel="1" thickBot="1" x14ac:dyDescent="0.25">
      <c r="B448" s="109"/>
      <c r="C448" s="37" t="s">
        <v>149</v>
      </c>
      <c r="D448" s="37"/>
      <c r="E448" s="61"/>
      <c r="F448" s="61">
        <v>0</v>
      </c>
      <c r="G448" s="61">
        <f t="shared" si="992"/>
        <v>0</v>
      </c>
      <c r="H448" s="61">
        <v>0</v>
      </c>
      <c r="I448" s="61">
        <f t="shared" si="993"/>
        <v>0</v>
      </c>
      <c r="J448" s="61">
        <v>0</v>
      </c>
      <c r="K448" s="61">
        <f t="shared" si="994"/>
        <v>0</v>
      </c>
      <c r="L448" s="61">
        <v>0</v>
      </c>
      <c r="M448" s="61">
        <f t="shared" si="995"/>
        <v>0</v>
      </c>
      <c r="N448" s="61">
        <v>0</v>
      </c>
      <c r="O448" s="61">
        <f t="shared" si="996"/>
        <v>0</v>
      </c>
      <c r="P448" s="61">
        <v>0</v>
      </c>
      <c r="Q448" s="61">
        <f t="shared" si="997"/>
        <v>0</v>
      </c>
      <c r="R448" s="29"/>
      <c r="S448" s="154" t="s">
        <v>149</v>
      </c>
      <c r="T448" s="138"/>
      <c r="U448" s="93"/>
      <c r="V448" s="93">
        <v>0</v>
      </c>
      <c r="W448" s="93">
        <f t="shared" si="986"/>
        <v>0</v>
      </c>
      <c r="X448" s="93">
        <v>0</v>
      </c>
      <c r="Y448" s="93">
        <f t="shared" si="987"/>
        <v>0</v>
      </c>
      <c r="Z448" s="93">
        <v>0</v>
      </c>
      <c r="AA448" s="93">
        <f t="shared" si="1006"/>
        <v>0</v>
      </c>
      <c r="AB448" s="93">
        <v>0</v>
      </c>
      <c r="AC448" s="93">
        <f t="shared" si="1007"/>
        <v>0</v>
      </c>
      <c r="AD448" s="93">
        <v>0</v>
      </c>
      <c r="AE448" s="93">
        <f t="shared" si="1008"/>
        <v>0</v>
      </c>
      <c r="AF448" s="93">
        <v>0</v>
      </c>
      <c r="AG448" s="93">
        <f t="shared" si="1009"/>
        <v>0</v>
      </c>
      <c r="AI448" s="319"/>
    </row>
    <row r="449" spans="1:61" s="3" customFormat="1" ht="19.5" hidden="1" customHeight="1" outlineLevel="1" thickBot="1" x14ac:dyDescent="0.25">
      <c r="B449" s="155" t="s">
        <v>14</v>
      </c>
      <c r="C449" s="141"/>
      <c r="D449" s="8"/>
      <c r="E449" s="11">
        <f t="shared" ref="E449:F449" si="1010">SUM(E443:E448)+E436</f>
        <v>0</v>
      </c>
      <c r="F449" s="11">
        <f t="shared" si="1010"/>
        <v>0</v>
      </c>
      <c r="G449" s="11">
        <f t="shared" si="992"/>
        <v>0</v>
      </c>
      <c r="H449" s="11">
        <f t="shared" ref="H449:J449" si="1011">SUM(H443:H448)+H436</f>
        <v>0</v>
      </c>
      <c r="I449" s="11">
        <f t="shared" si="993"/>
        <v>0</v>
      </c>
      <c r="J449" s="11">
        <f t="shared" si="1011"/>
        <v>0</v>
      </c>
      <c r="K449" s="11">
        <f t="shared" si="994"/>
        <v>0</v>
      </c>
      <c r="L449" s="11">
        <f t="shared" ref="L449:N449" si="1012">SUM(L443:L448)+L436</f>
        <v>0</v>
      </c>
      <c r="M449" s="11">
        <f t="shared" si="995"/>
        <v>0</v>
      </c>
      <c r="N449" s="11">
        <f t="shared" si="1012"/>
        <v>0</v>
      </c>
      <c r="O449" s="11">
        <f t="shared" si="996"/>
        <v>0</v>
      </c>
      <c r="P449" s="11">
        <f t="shared" ref="P449" si="1013">SUM(P443:P448)+P436</f>
        <v>0</v>
      </c>
      <c r="Q449" s="11">
        <f t="shared" si="997"/>
        <v>0</v>
      </c>
      <c r="R449" s="69"/>
      <c r="S449" s="156" t="s">
        <v>18</v>
      </c>
      <c r="T449" s="157"/>
      <c r="U449" s="62">
        <f t="shared" ref="U449:V449" si="1014">+U447+U442+U436+U446+U448</f>
        <v>0</v>
      </c>
      <c r="V449" s="62">
        <f t="shared" si="1014"/>
        <v>0</v>
      </c>
      <c r="W449" s="62">
        <f t="shared" si="986"/>
        <v>0</v>
      </c>
      <c r="X449" s="62">
        <f t="shared" ref="X449" si="1015">+X447+X442+X436+X446+X448</f>
        <v>0</v>
      </c>
      <c r="Y449" s="62">
        <f t="shared" si="987"/>
        <v>0</v>
      </c>
      <c r="Z449" s="62">
        <f t="shared" ref="Z449:AB449" si="1016">+Z447+Z442+Z436+Z446+Z448</f>
        <v>0</v>
      </c>
      <c r="AA449" s="62">
        <f t="shared" si="1006"/>
        <v>0</v>
      </c>
      <c r="AB449" s="62">
        <f t="shared" si="1016"/>
        <v>0</v>
      </c>
      <c r="AC449" s="62">
        <f t="shared" si="1007"/>
        <v>0</v>
      </c>
      <c r="AD449" s="62">
        <f t="shared" ref="AD449:AF449" si="1017">+AD447+AD442+AD436+AD446+AD448</f>
        <v>0</v>
      </c>
      <c r="AE449" s="62">
        <f t="shared" si="1008"/>
        <v>0</v>
      </c>
      <c r="AF449" s="62">
        <f t="shared" si="1017"/>
        <v>0</v>
      </c>
      <c r="AG449" s="62">
        <f t="shared" si="1009"/>
        <v>0</v>
      </c>
      <c r="AH449" s="14"/>
      <c r="AI449" s="322"/>
      <c r="AJ449" s="250">
        <f>+AG449-Q449</f>
        <v>0</v>
      </c>
      <c r="AK449" s="14"/>
      <c r="AL449" s="14"/>
      <c r="AM449" s="14"/>
      <c r="AN449" s="14"/>
      <c r="AO449" s="14"/>
      <c r="AP449" s="14"/>
      <c r="AQ449" s="14"/>
      <c r="AR449" s="14"/>
      <c r="AS449" s="14"/>
      <c r="AT449" s="14"/>
      <c r="AU449" s="14"/>
      <c r="AV449" s="14"/>
      <c r="AW449" s="14"/>
      <c r="AX449" s="14"/>
      <c r="AY449" s="14"/>
      <c r="AZ449" s="14"/>
      <c r="BA449" s="14"/>
      <c r="BB449" s="14"/>
      <c r="BC449" s="14"/>
      <c r="BD449" s="14"/>
      <c r="BE449" s="14"/>
      <c r="BF449" s="14"/>
      <c r="BG449" s="14"/>
      <c r="BH449" s="14"/>
      <c r="BI449" s="14"/>
    </row>
    <row r="450" spans="1:61" s="3" customFormat="1" ht="25.5" hidden="1" customHeight="1" outlineLevel="1" collapsed="1" x14ac:dyDescent="0.2">
      <c r="B450" s="252" t="s">
        <v>132</v>
      </c>
      <c r="C450" s="253"/>
      <c r="D450" s="254"/>
      <c r="E450" s="253"/>
      <c r="F450" s="253"/>
      <c r="G450" s="253"/>
      <c r="H450" s="253"/>
      <c r="I450" s="253"/>
      <c r="J450" s="253"/>
      <c r="K450" s="253"/>
      <c r="L450" s="253"/>
      <c r="M450" s="253"/>
      <c r="N450" s="253"/>
      <c r="O450" s="253"/>
      <c r="P450" s="253"/>
      <c r="Q450" s="253"/>
      <c r="R450" s="253"/>
      <c r="S450" s="255" t="s">
        <v>75</v>
      </c>
      <c r="T450" s="256"/>
      <c r="U450" s="256"/>
      <c r="V450" s="256"/>
      <c r="W450" s="256"/>
      <c r="X450" s="256"/>
      <c r="Y450" s="256"/>
      <c r="Z450" s="256"/>
      <c r="AA450" s="256"/>
      <c r="AB450" s="256"/>
      <c r="AC450" s="256"/>
      <c r="AD450" s="256"/>
      <c r="AE450" s="256"/>
      <c r="AF450" s="256"/>
      <c r="AG450" s="256"/>
      <c r="AI450" s="321"/>
    </row>
    <row r="451" spans="1:61" ht="40.5" hidden="1" customHeight="1" outlineLevel="1" x14ac:dyDescent="0.2">
      <c r="B451" s="257" t="s">
        <v>0</v>
      </c>
      <c r="C451" s="258"/>
      <c r="D451" s="259"/>
      <c r="E451" s="260" t="str">
        <f t="shared" ref="E451:Q451" si="1018">+E$6</f>
        <v>Eredeti előirányzat
2024. év</v>
      </c>
      <c r="F451" s="260" t="str">
        <f t="shared" si="1018"/>
        <v>1 Módosítás</v>
      </c>
      <c r="G451" s="260" t="str">
        <f t="shared" si="1018"/>
        <v>Módosított előirányzat 1
2024. év</v>
      </c>
      <c r="H451" s="260" t="str">
        <f t="shared" si="1018"/>
        <v>2 Módosítás</v>
      </c>
      <c r="I451" s="260" t="str">
        <f t="shared" si="1018"/>
        <v>Módosított előirányzat</v>
      </c>
      <c r="J451" s="260" t="str">
        <f t="shared" si="1018"/>
        <v>3 Módosítás</v>
      </c>
      <c r="K451" s="260" t="str">
        <f t="shared" si="1018"/>
        <v>Módosított előirányzat</v>
      </c>
      <c r="L451" s="260" t="str">
        <f t="shared" si="1018"/>
        <v>4 Módosítás</v>
      </c>
      <c r="M451" s="260" t="str">
        <f t="shared" si="1018"/>
        <v>4. Módosított előirányzat</v>
      </c>
      <c r="N451" s="260" t="str">
        <f t="shared" si="1018"/>
        <v>5 Módosítás</v>
      </c>
      <c r="O451" s="260" t="str">
        <f t="shared" si="1018"/>
        <v>Módosított előirányzat 5.</v>
      </c>
      <c r="P451" s="260" t="str">
        <f t="shared" si="1018"/>
        <v>6 Módosítás</v>
      </c>
      <c r="Q451" s="260" t="str">
        <f t="shared" si="1018"/>
        <v>Módosított előirányzat</v>
      </c>
      <c r="R451" s="261"/>
      <c r="S451" s="262" t="s">
        <v>1</v>
      </c>
      <c r="T451" s="263"/>
      <c r="U451" s="260" t="str">
        <f t="shared" ref="U451:AG451" si="1019">+U$6</f>
        <v>Eredeti előirányzat
2024. év</v>
      </c>
      <c r="V451" s="260" t="str">
        <f t="shared" si="1019"/>
        <v>1 Módosítás</v>
      </c>
      <c r="W451" s="260" t="str">
        <f t="shared" si="1019"/>
        <v>Módosított előirányzat 1
2024. év</v>
      </c>
      <c r="X451" s="260" t="str">
        <f t="shared" si="1019"/>
        <v>2 Módosítás</v>
      </c>
      <c r="Y451" s="260" t="str">
        <f t="shared" si="1019"/>
        <v>Módosított előirányzat</v>
      </c>
      <c r="Z451" s="260" t="str">
        <f t="shared" si="1019"/>
        <v>3 Módosítás</v>
      </c>
      <c r="AA451" s="260" t="str">
        <f t="shared" si="1019"/>
        <v>Módosított előirányzat</v>
      </c>
      <c r="AB451" s="260" t="str">
        <f t="shared" si="1019"/>
        <v>4 Módosítás</v>
      </c>
      <c r="AC451" s="260" t="str">
        <f t="shared" si="1019"/>
        <v>4. Módosított előirányzat</v>
      </c>
      <c r="AD451" s="260" t="str">
        <f t="shared" si="1019"/>
        <v>5 Módosítás</v>
      </c>
      <c r="AE451" s="260" t="str">
        <f t="shared" si="1019"/>
        <v>Módosított előirányzat 5</v>
      </c>
      <c r="AF451" s="260" t="str">
        <f t="shared" si="1019"/>
        <v>6 Módosítás</v>
      </c>
      <c r="AG451" s="260" t="str">
        <f t="shared" si="1019"/>
        <v>Módosított előirányzat</v>
      </c>
      <c r="AI451" s="319"/>
      <c r="AJ451" s="187" t="s">
        <v>79</v>
      </c>
      <c r="AM451" s="325" t="s">
        <v>150</v>
      </c>
    </row>
    <row r="452" spans="1:61" ht="19.5" hidden="1" customHeight="1" outlineLevel="1" x14ac:dyDescent="0.2">
      <c r="B452" s="265" t="s">
        <v>2</v>
      </c>
      <c r="C452" s="266"/>
      <c r="D452" s="267"/>
      <c r="E452" s="268">
        <f t="shared" ref="E452:I452" si="1020">+E453+E454+E455+E456</f>
        <v>251763</v>
      </c>
      <c r="F452" s="268">
        <f t="shared" si="1020"/>
        <v>0</v>
      </c>
      <c r="G452" s="268">
        <f t="shared" si="1020"/>
        <v>251763</v>
      </c>
      <c r="H452" s="268">
        <f t="shared" si="1020"/>
        <v>0</v>
      </c>
      <c r="I452" s="268">
        <f t="shared" si="1020"/>
        <v>251763</v>
      </c>
      <c r="J452" s="268">
        <f t="shared" ref="J452:K452" si="1021">+J453+J454+J455+J456</f>
        <v>0</v>
      </c>
      <c r="K452" s="268">
        <f t="shared" si="1021"/>
        <v>251763</v>
      </c>
      <c r="L452" s="268">
        <f t="shared" ref="L452:M452" si="1022">+L453+L454+L455+L456</f>
        <v>0</v>
      </c>
      <c r="M452" s="268">
        <f t="shared" si="1022"/>
        <v>251763</v>
      </c>
      <c r="N452" s="268">
        <f t="shared" ref="N452:O452" si="1023">+N453+N454+N455+N456</f>
        <v>91891</v>
      </c>
      <c r="O452" s="268">
        <f t="shared" si="1023"/>
        <v>343654</v>
      </c>
      <c r="P452" s="268">
        <f t="shared" ref="P452:Q452" si="1024">+P453+P454+P455+P456</f>
        <v>892</v>
      </c>
      <c r="Q452" s="268">
        <f t="shared" si="1024"/>
        <v>344546</v>
      </c>
      <c r="R452" s="269"/>
      <c r="S452" s="270" t="s">
        <v>3</v>
      </c>
      <c r="T452" s="271"/>
      <c r="U452" s="272">
        <f t="shared" ref="U452" si="1025">SUM(U453:U457)</f>
        <v>66897</v>
      </c>
      <c r="V452" s="272">
        <f t="shared" ref="V452:Y452" si="1026">SUM(V453:V457)</f>
        <v>0</v>
      </c>
      <c r="W452" s="272">
        <f t="shared" si="1026"/>
        <v>66897</v>
      </c>
      <c r="X452" s="272">
        <f t="shared" si="1026"/>
        <v>0</v>
      </c>
      <c r="Y452" s="272">
        <f t="shared" si="1026"/>
        <v>66897</v>
      </c>
      <c r="Z452" s="272">
        <f t="shared" ref="Z452:AB452" si="1027">SUM(Z453:Z457)</f>
        <v>-4289</v>
      </c>
      <c r="AA452" s="272">
        <f>SUM(AA453:AA457)</f>
        <v>62608</v>
      </c>
      <c r="AB452" s="272">
        <f t="shared" si="1027"/>
        <v>-2332</v>
      </c>
      <c r="AC452" s="272">
        <f>SUM(AC453:AC457)</f>
        <v>60276</v>
      </c>
      <c r="AD452" s="272">
        <f t="shared" ref="AD452:AF452" si="1028">SUM(AD453:AD457)</f>
        <v>-27325</v>
      </c>
      <c r="AE452" s="272">
        <f>SUM(AE453:AE457)</f>
        <v>32951</v>
      </c>
      <c r="AF452" s="272">
        <f t="shared" si="1028"/>
        <v>27325</v>
      </c>
      <c r="AG452" s="272">
        <f>SUM(AG453:AG457)</f>
        <v>60276</v>
      </c>
      <c r="AI452" s="319"/>
      <c r="AJ452" s="76">
        <f>SUM(AJ453:AJ457)</f>
        <v>60276</v>
      </c>
      <c r="AL452" s="14">
        <f>+AJ452-AG452</f>
        <v>0</v>
      </c>
    </row>
    <row r="453" spans="1:61" ht="19.5" hidden="1" customHeight="1" outlineLevel="1" x14ac:dyDescent="0.2">
      <c r="B453" s="273" t="s">
        <v>4</v>
      </c>
      <c r="C453" s="274"/>
      <c r="D453" s="274"/>
      <c r="E453" s="275"/>
      <c r="F453" s="275">
        <v>0</v>
      </c>
      <c r="G453" s="275"/>
      <c r="H453" s="275"/>
      <c r="I453" s="275"/>
      <c r="J453" s="275"/>
      <c r="K453" s="275"/>
      <c r="L453" s="275"/>
      <c r="M453" s="275"/>
      <c r="N453" s="275"/>
      <c r="O453" s="275"/>
      <c r="P453" s="275"/>
      <c r="Q453" s="275"/>
      <c r="R453" s="276"/>
      <c r="S453" s="277" t="s">
        <v>6</v>
      </c>
      <c r="T453" s="326"/>
      <c r="U453" s="279">
        <f t="shared" ref="U453:AF457" si="1029">SUMIF($T$106:$T$448,$S$453:$S$457,U$106:U$448)</f>
        <v>0</v>
      </c>
      <c r="V453" s="279">
        <f t="shared" si="1029"/>
        <v>0</v>
      </c>
      <c r="W453" s="279">
        <f t="shared" si="1029"/>
        <v>0</v>
      </c>
      <c r="X453" s="279">
        <f t="shared" si="1029"/>
        <v>0</v>
      </c>
      <c r="Y453" s="279">
        <f t="shared" si="1029"/>
        <v>0</v>
      </c>
      <c r="Z453" s="279">
        <f>SUMIF($T$106:$T$448,$S$453:$S$457,Z$106:Z$448)</f>
        <v>68</v>
      </c>
      <c r="AA453" s="279">
        <f>SUMIF($T$106:$T$445,$S$453:$S$461,$AA$74:$AA$445)</f>
        <v>68</v>
      </c>
      <c r="AB453" s="279">
        <f>SUMIF($T$106:$T$448,$S$453:$S$457,AB$106:AB$448)</f>
        <v>0</v>
      </c>
      <c r="AC453" s="279">
        <f>SUMIF($T$106:$T$445,$S$453:$S$461,$AA$74:$AA$445)</f>
        <v>68</v>
      </c>
      <c r="AD453" s="279">
        <f>SUMIF($T$106:$T$448,$S$453:$S$457,AD$106:AD$448)</f>
        <v>0</v>
      </c>
      <c r="AE453" s="279">
        <f>SUMIF($T$106:$T$445,$S$453:$S$461,$AA$74:$AA$445)</f>
        <v>68</v>
      </c>
      <c r="AF453" s="279">
        <f>SUMIF($T$106:$T$448,$S$453:$S$457,AF$106:AF$448)</f>
        <v>0</v>
      </c>
      <c r="AG453" s="279">
        <f>SUMIF($T$106:$T$445,$S$453:$S$461,$AG$106:$AG$448)</f>
        <v>68</v>
      </c>
      <c r="AI453" s="319"/>
      <c r="AJ453" s="151">
        <v>68</v>
      </c>
      <c r="AL453" s="14">
        <f t="shared" ref="AL453:AL463" si="1030">+AJ453-AG453</f>
        <v>0</v>
      </c>
    </row>
    <row r="454" spans="1:61" ht="23.25" hidden="1" customHeight="1" outlineLevel="1" x14ac:dyDescent="0.2">
      <c r="A454" s="249"/>
      <c r="B454" s="280" t="s">
        <v>5</v>
      </c>
      <c r="C454" s="281"/>
      <c r="D454" s="282"/>
      <c r="E454" s="283">
        <f t="shared" ref="E454:Q456" si="1031">SUMIF($C$107:$C$448,$B$454:$B$464,E$107:E$448)</f>
        <v>251763</v>
      </c>
      <c r="F454" s="283">
        <f t="shared" si="1031"/>
        <v>0</v>
      </c>
      <c r="G454" s="283">
        <f t="shared" si="1031"/>
        <v>251763</v>
      </c>
      <c r="H454" s="283">
        <f t="shared" si="1031"/>
        <v>0</v>
      </c>
      <c r="I454" s="283">
        <f t="shared" si="1031"/>
        <v>251763</v>
      </c>
      <c r="J454" s="283">
        <f t="shared" si="1031"/>
        <v>0</v>
      </c>
      <c r="K454" s="283">
        <f t="shared" si="1031"/>
        <v>251763</v>
      </c>
      <c r="L454" s="283">
        <f t="shared" si="1031"/>
        <v>0</v>
      </c>
      <c r="M454" s="283">
        <f t="shared" si="1031"/>
        <v>251763</v>
      </c>
      <c r="N454" s="283">
        <f t="shared" si="1031"/>
        <v>91891</v>
      </c>
      <c r="O454" s="283">
        <f t="shared" si="1031"/>
        <v>343654</v>
      </c>
      <c r="P454" s="283">
        <f t="shared" si="1031"/>
        <v>892</v>
      </c>
      <c r="Q454" s="283">
        <f t="shared" si="1031"/>
        <v>344546</v>
      </c>
      <c r="R454" s="276"/>
      <c r="S454" s="284" t="s">
        <v>8</v>
      </c>
      <c r="T454" s="327"/>
      <c r="U454" s="286">
        <f t="shared" si="1029"/>
        <v>0</v>
      </c>
      <c r="V454" s="286">
        <f t="shared" si="1029"/>
        <v>0</v>
      </c>
      <c r="W454" s="286">
        <f t="shared" si="1029"/>
        <v>0</v>
      </c>
      <c r="X454" s="286">
        <f t="shared" si="1029"/>
        <v>0</v>
      </c>
      <c r="Y454" s="286">
        <f t="shared" si="1029"/>
        <v>0</v>
      </c>
      <c r="Z454" s="286">
        <f t="shared" si="1029"/>
        <v>24</v>
      </c>
      <c r="AA454" s="286">
        <f t="shared" ref="AA454:AE457" si="1032">SUMIF($T$106:$T$445,$S$453:$S$461,$AA$74:$AA$445)</f>
        <v>24</v>
      </c>
      <c r="AB454" s="286">
        <f t="shared" si="1029"/>
        <v>0</v>
      </c>
      <c r="AC454" s="286">
        <f t="shared" si="1032"/>
        <v>24</v>
      </c>
      <c r="AD454" s="286">
        <f t="shared" si="1029"/>
        <v>0</v>
      </c>
      <c r="AE454" s="286">
        <f t="shared" si="1032"/>
        <v>24</v>
      </c>
      <c r="AF454" s="286">
        <f t="shared" si="1029"/>
        <v>0</v>
      </c>
      <c r="AG454" s="286">
        <f t="shared" ref="AG454:AG456" si="1033">SUMIF($T$106:$T$445,$S$453:$S$461,$AG$106:$AG$448)</f>
        <v>24</v>
      </c>
      <c r="AI454" s="319"/>
      <c r="AJ454" s="82">
        <v>24</v>
      </c>
      <c r="AL454" s="14">
        <f t="shared" si="1030"/>
        <v>0</v>
      </c>
    </row>
    <row r="455" spans="1:61" ht="19.5" hidden="1" customHeight="1" outlineLevel="1" x14ac:dyDescent="0.2">
      <c r="A455" s="249"/>
      <c r="B455" s="280" t="s">
        <v>7</v>
      </c>
      <c r="C455" s="281"/>
      <c r="D455" s="282"/>
      <c r="E455" s="283">
        <f t="shared" si="1031"/>
        <v>0</v>
      </c>
      <c r="F455" s="283">
        <f t="shared" si="1031"/>
        <v>0</v>
      </c>
      <c r="G455" s="283">
        <f t="shared" si="1031"/>
        <v>0</v>
      </c>
      <c r="H455" s="283">
        <f t="shared" si="1031"/>
        <v>0</v>
      </c>
      <c r="I455" s="283">
        <f t="shared" si="1031"/>
        <v>0</v>
      </c>
      <c r="J455" s="283">
        <f t="shared" si="1031"/>
        <v>0</v>
      </c>
      <c r="K455" s="283">
        <f t="shared" si="1031"/>
        <v>0</v>
      </c>
      <c r="L455" s="283">
        <f t="shared" si="1031"/>
        <v>0</v>
      </c>
      <c r="M455" s="283">
        <f t="shared" si="1031"/>
        <v>0</v>
      </c>
      <c r="N455" s="283">
        <f t="shared" si="1031"/>
        <v>0</v>
      </c>
      <c r="O455" s="283">
        <f t="shared" si="1031"/>
        <v>0</v>
      </c>
      <c r="P455" s="283">
        <f t="shared" si="1031"/>
        <v>0</v>
      </c>
      <c r="Q455" s="283">
        <f t="shared" si="1031"/>
        <v>0</v>
      </c>
      <c r="R455" s="276"/>
      <c r="S455" s="284" t="s">
        <v>9</v>
      </c>
      <c r="T455" s="327"/>
      <c r="U455" s="286">
        <f>SUMIF($T$106:$T$448,$S$453:$S$457,U$106:U$448)</f>
        <v>66897</v>
      </c>
      <c r="V455" s="286">
        <f t="shared" si="1029"/>
        <v>0</v>
      </c>
      <c r="W455" s="286">
        <f t="shared" si="1029"/>
        <v>66897</v>
      </c>
      <c r="X455" s="286">
        <f t="shared" si="1029"/>
        <v>0</v>
      </c>
      <c r="Y455" s="286">
        <f t="shared" si="1029"/>
        <v>66897</v>
      </c>
      <c r="Z455" s="286">
        <f t="shared" si="1029"/>
        <v>-4381</v>
      </c>
      <c r="AA455" s="286">
        <f t="shared" si="1029"/>
        <v>62516</v>
      </c>
      <c r="AB455" s="286">
        <f t="shared" si="1029"/>
        <v>-2332</v>
      </c>
      <c r="AC455" s="286">
        <f>SUMIF($T$106:$T$448,$S$453:$S$457,AC$106:AC$448)</f>
        <v>60184</v>
      </c>
      <c r="AD455" s="286">
        <f>SUMIF($T$106:$T$448,$S$453:$S$457,AD$106:AD$448)</f>
        <v>-27325</v>
      </c>
      <c r="AE455" s="286">
        <f>SUMIF($T$106:$T$448,$S$453:$S$457,AE$106:AE$448)</f>
        <v>32859</v>
      </c>
      <c r="AF455" s="286">
        <f>SUMIF($T$106:$T$448,$S$453:$S$457,AF$106:AF$448)</f>
        <v>0</v>
      </c>
      <c r="AG455" s="286">
        <f t="shared" si="1033"/>
        <v>32859</v>
      </c>
      <c r="AI455" s="319"/>
      <c r="AJ455" s="82">
        <v>32859</v>
      </c>
      <c r="AL455" s="14">
        <f t="shared" si="1030"/>
        <v>0</v>
      </c>
      <c r="AM455" s="14">
        <v>60184</v>
      </c>
      <c r="AN455" s="14">
        <f>+AM455-AC455</f>
        <v>0</v>
      </c>
    </row>
    <row r="456" spans="1:61" ht="19.5" hidden="1" customHeight="1" outlineLevel="1" x14ac:dyDescent="0.2">
      <c r="A456" s="249"/>
      <c r="B456" s="280" t="s">
        <v>21</v>
      </c>
      <c r="C456" s="281"/>
      <c r="D456" s="282"/>
      <c r="E456" s="283">
        <f t="shared" si="1031"/>
        <v>0</v>
      </c>
      <c r="F456" s="283">
        <f t="shared" si="1031"/>
        <v>0</v>
      </c>
      <c r="G456" s="283">
        <f t="shared" si="1031"/>
        <v>0</v>
      </c>
      <c r="H456" s="283">
        <f t="shared" si="1031"/>
        <v>0</v>
      </c>
      <c r="I456" s="283">
        <f t="shared" si="1031"/>
        <v>0</v>
      </c>
      <c r="J456" s="283">
        <f t="shared" si="1031"/>
        <v>0</v>
      </c>
      <c r="K456" s="283">
        <f t="shared" si="1031"/>
        <v>0</v>
      </c>
      <c r="L456" s="283">
        <f t="shared" si="1031"/>
        <v>0</v>
      </c>
      <c r="M456" s="283">
        <f t="shared" si="1031"/>
        <v>0</v>
      </c>
      <c r="N456" s="283">
        <f t="shared" si="1031"/>
        <v>0</v>
      </c>
      <c r="O456" s="283">
        <f t="shared" si="1031"/>
        <v>0</v>
      </c>
      <c r="P456" s="283">
        <f t="shared" si="1031"/>
        <v>0</v>
      </c>
      <c r="Q456" s="283">
        <f t="shared" si="1031"/>
        <v>0</v>
      </c>
      <c r="R456" s="276"/>
      <c r="S456" s="284" t="s">
        <v>11</v>
      </c>
      <c r="T456" s="327"/>
      <c r="U456" s="286">
        <f t="shared" si="1029"/>
        <v>0</v>
      </c>
      <c r="V456" s="286">
        <f t="shared" si="1029"/>
        <v>0</v>
      </c>
      <c r="W456" s="286">
        <f t="shared" si="1029"/>
        <v>0</v>
      </c>
      <c r="X456" s="286">
        <f t="shared" si="1029"/>
        <v>0</v>
      </c>
      <c r="Y456" s="286">
        <f t="shared" si="1029"/>
        <v>0</v>
      </c>
      <c r="Z456" s="286">
        <f t="shared" si="1029"/>
        <v>0</v>
      </c>
      <c r="AA456" s="286">
        <f t="shared" si="1032"/>
        <v>0</v>
      </c>
      <c r="AB456" s="286">
        <f t="shared" si="1029"/>
        <v>0</v>
      </c>
      <c r="AC456" s="286">
        <f t="shared" si="1032"/>
        <v>0</v>
      </c>
      <c r="AD456" s="286">
        <f t="shared" si="1029"/>
        <v>0</v>
      </c>
      <c r="AE456" s="286">
        <f t="shared" si="1032"/>
        <v>0</v>
      </c>
      <c r="AF456" s="286">
        <f t="shared" si="1029"/>
        <v>0</v>
      </c>
      <c r="AG456" s="286">
        <f t="shared" si="1033"/>
        <v>0</v>
      </c>
      <c r="AI456" s="319"/>
      <c r="AJ456" s="82">
        <v>0</v>
      </c>
      <c r="AL456" s="14">
        <f t="shared" si="1030"/>
        <v>0</v>
      </c>
    </row>
    <row r="457" spans="1:61" ht="19.5" hidden="1" customHeight="1" outlineLevel="1" x14ac:dyDescent="0.2">
      <c r="A457" s="249"/>
      <c r="B457" s="288"/>
      <c r="C457" s="289"/>
      <c r="D457" s="289"/>
      <c r="E457" s="290"/>
      <c r="F457" s="290"/>
      <c r="G457" s="290"/>
      <c r="H457" s="290"/>
      <c r="I457" s="290"/>
      <c r="J457" s="290"/>
      <c r="K457" s="290"/>
      <c r="L457" s="290"/>
      <c r="M457" s="290"/>
      <c r="N457" s="290"/>
      <c r="O457" s="290"/>
      <c r="P457" s="290"/>
      <c r="Q457" s="290"/>
      <c r="R457" s="276"/>
      <c r="S457" s="291" t="s">
        <v>12</v>
      </c>
      <c r="T457" s="328"/>
      <c r="U457" s="293">
        <f t="shared" si="1029"/>
        <v>0</v>
      </c>
      <c r="V457" s="293">
        <f t="shared" si="1029"/>
        <v>0</v>
      </c>
      <c r="W457" s="293">
        <f t="shared" si="1029"/>
        <v>0</v>
      </c>
      <c r="X457" s="293">
        <f t="shared" si="1029"/>
        <v>0</v>
      </c>
      <c r="Y457" s="293">
        <f t="shared" si="1029"/>
        <v>0</v>
      </c>
      <c r="Z457" s="293">
        <f t="shared" si="1029"/>
        <v>0</v>
      </c>
      <c r="AA457" s="293">
        <f t="shared" si="1032"/>
        <v>0</v>
      </c>
      <c r="AB457" s="293">
        <f t="shared" si="1029"/>
        <v>0</v>
      </c>
      <c r="AC457" s="293">
        <f t="shared" si="1032"/>
        <v>0</v>
      </c>
      <c r="AD457" s="293">
        <f t="shared" si="1029"/>
        <v>0</v>
      </c>
      <c r="AE457" s="293">
        <f t="shared" si="1032"/>
        <v>0</v>
      </c>
      <c r="AF457" s="293">
        <f t="shared" si="1029"/>
        <v>27325</v>
      </c>
      <c r="AG457" s="293">
        <f>SUMIF($T$106:$T$445,$S$453:$S$461,$AG$106:$AG$448)</f>
        <v>27325</v>
      </c>
      <c r="AI457" s="319"/>
      <c r="AJ457" s="83">
        <v>27325</v>
      </c>
      <c r="AL457" s="14">
        <f t="shared" si="1030"/>
        <v>0</v>
      </c>
    </row>
    <row r="458" spans="1:61" ht="19.5" hidden="1" customHeight="1" outlineLevel="1" x14ac:dyDescent="0.2">
      <c r="A458" s="249"/>
      <c r="B458" s="288"/>
      <c r="C458" s="289"/>
      <c r="D458" s="289"/>
      <c r="E458" s="290"/>
      <c r="F458" s="290"/>
      <c r="G458" s="290"/>
      <c r="H458" s="290"/>
      <c r="I458" s="290"/>
      <c r="J458" s="290"/>
      <c r="K458" s="290"/>
      <c r="L458" s="290"/>
      <c r="M458" s="290"/>
      <c r="N458" s="290"/>
      <c r="O458" s="290"/>
      <c r="P458" s="290"/>
      <c r="Q458" s="290"/>
      <c r="R458" s="294"/>
      <c r="S458" s="329" t="s">
        <v>13</v>
      </c>
      <c r="T458" s="271"/>
      <c r="U458" s="295">
        <f t="shared" ref="U458" si="1034">SUM(U459:U461)</f>
        <v>247487</v>
      </c>
      <c r="V458" s="295">
        <f t="shared" ref="V458:Y458" si="1035">SUM(V459:V461)</f>
        <v>0</v>
      </c>
      <c r="W458" s="295">
        <f t="shared" si="1035"/>
        <v>247487</v>
      </c>
      <c r="X458" s="295">
        <f t="shared" si="1035"/>
        <v>0</v>
      </c>
      <c r="Y458" s="295">
        <f t="shared" si="1035"/>
        <v>247487</v>
      </c>
      <c r="Z458" s="295">
        <f t="shared" ref="Z458:AA458" si="1036">SUM(Z459:Z461)</f>
        <v>1502</v>
      </c>
      <c r="AA458" s="295">
        <f t="shared" si="1036"/>
        <v>248989</v>
      </c>
      <c r="AB458" s="295">
        <f t="shared" ref="AB458:AC458" si="1037">SUM(AB459:AB461)</f>
        <v>0</v>
      </c>
      <c r="AC458" s="295">
        <f t="shared" si="1037"/>
        <v>248989</v>
      </c>
      <c r="AD458" s="295">
        <f t="shared" ref="AD458:AE458" si="1038">SUM(AD459:AD461)</f>
        <v>30587</v>
      </c>
      <c r="AE458" s="295">
        <f t="shared" si="1038"/>
        <v>279576</v>
      </c>
      <c r="AF458" s="295">
        <f t="shared" ref="AF458:AG458" si="1039">SUM(AF459:AF461)</f>
        <v>-26433</v>
      </c>
      <c r="AG458" s="295">
        <f t="shared" si="1039"/>
        <v>253143</v>
      </c>
      <c r="AI458" s="319"/>
      <c r="AJ458" s="62">
        <f>SUM(AJ459:AJ461)</f>
        <v>253143</v>
      </c>
      <c r="AL458" s="14">
        <f t="shared" si="1030"/>
        <v>0</v>
      </c>
    </row>
    <row r="459" spans="1:61" ht="19.5" hidden="1" customHeight="1" outlineLevel="1" x14ac:dyDescent="0.2">
      <c r="A459" s="249"/>
      <c r="B459" s="296" t="s">
        <v>10</v>
      </c>
      <c r="C459" s="266"/>
      <c r="D459" s="297"/>
      <c r="E459" s="298">
        <f t="shared" ref="E459:Q464" si="1040">SUMIF($C$107:$C$448,$B$454:$B$464,E$107:E$448)</f>
        <v>62450</v>
      </c>
      <c r="F459" s="298">
        <f t="shared" si="1040"/>
        <v>0</v>
      </c>
      <c r="G459" s="298">
        <f t="shared" si="1040"/>
        <v>62450</v>
      </c>
      <c r="H459" s="298">
        <f t="shared" si="1040"/>
        <v>0</v>
      </c>
      <c r="I459" s="298">
        <f t="shared" si="1040"/>
        <v>62450</v>
      </c>
      <c r="J459" s="298">
        <f t="shared" si="1040"/>
        <v>-2787</v>
      </c>
      <c r="K459" s="298">
        <f t="shared" si="1040"/>
        <v>59663</v>
      </c>
      <c r="L459" s="298">
        <f t="shared" si="1040"/>
        <v>-2332</v>
      </c>
      <c r="M459" s="298">
        <f t="shared" si="1040"/>
        <v>57331</v>
      </c>
      <c r="N459" s="298">
        <f t="shared" si="1040"/>
        <v>0</v>
      </c>
      <c r="O459" s="298">
        <f t="shared" si="1040"/>
        <v>57331</v>
      </c>
      <c r="P459" s="298">
        <f t="shared" si="1040"/>
        <v>0</v>
      </c>
      <c r="Q459" s="298">
        <f t="shared" si="1040"/>
        <v>57331</v>
      </c>
      <c r="R459" s="269"/>
      <c r="S459" s="330" t="s">
        <v>15</v>
      </c>
      <c r="T459" s="331"/>
      <c r="U459" s="279">
        <f t="shared" ref="U459:AF461" si="1041">SUMIF($T$106:$T$448,$S$459:$S$461,U$106:U$448)</f>
        <v>4653</v>
      </c>
      <c r="V459" s="279">
        <f t="shared" si="1041"/>
        <v>0</v>
      </c>
      <c r="W459" s="279">
        <f t="shared" si="1041"/>
        <v>4653</v>
      </c>
      <c r="X459" s="279">
        <f t="shared" si="1041"/>
        <v>0</v>
      </c>
      <c r="Y459" s="279">
        <f t="shared" si="1041"/>
        <v>4653</v>
      </c>
      <c r="Z459" s="279">
        <f t="shared" si="1041"/>
        <v>0</v>
      </c>
      <c r="AA459" s="279">
        <f>SUMIF($T$106:$T$448,$S$459:$S$461,AA$106:AA$448)</f>
        <v>4653</v>
      </c>
      <c r="AB459" s="279">
        <f t="shared" si="1041"/>
        <v>0</v>
      </c>
      <c r="AC459" s="279">
        <f>SUMIF($T$106:$T$448,$S$459:$S$461,AC$106:AC$448)</f>
        <v>4653</v>
      </c>
      <c r="AD459" s="279">
        <f t="shared" si="1041"/>
        <v>0</v>
      </c>
      <c r="AE459" s="279">
        <f>SUMIF($T$106:$T$448,$S$459:$S$461,AE$106:AE$448)</f>
        <v>4653</v>
      </c>
      <c r="AF459" s="279">
        <f t="shared" si="1041"/>
        <v>0</v>
      </c>
      <c r="AG459" s="279">
        <f t="shared" ref="AG459:AG460" si="1042">SUMIF($T$106:$T$445,$S$453:$S$461,$AG$106:$AG$448)</f>
        <v>4653</v>
      </c>
      <c r="AI459" s="319"/>
      <c r="AJ459" s="232">
        <v>4653</v>
      </c>
      <c r="AL459" s="14">
        <f t="shared" si="1030"/>
        <v>0</v>
      </c>
    </row>
    <row r="460" spans="1:61" ht="19.5" hidden="1" customHeight="1" outlineLevel="1" x14ac:dyDescent="0.2">
      <c r="A460" s="249"/>
      <c r="B460" s="296" t="s">
        <v>23</v>
      </c>
      <c r="C460" s="266"/>
      <c r="D460" s="297"/>
      <c r="E460" s="299">
        <f t="shared" si="1040"/>
        <v>171</v>
      </c>
      <c r="F460" s="299">
        <f t="shared" si="1040"/>
        <v>0</v>
      </c>
      <c r="G460" s="299">
        <f t="shared" si="1040"/>
        <v>171</v>
      </c>
      <c r="H460" s="299">
        <f t="shared" si="1040"/>
        <v>0</v>
      </c>
      <c r="I460" s="299">
        <f t="shared" si="1040"/>
        <v>171</v>
      </c>
      <c r="J460" s="299">
        <f t="shared" si="1040"/>
        <v>0</v>
      </c>
      <c r="K460" s="299">
        <f t="shared" si="1040"/>
        <v>171</v>
      </c>
      <c r="L460" s="299">
        <f t="shared" si="1040"/>
        <v>0</v>
      </c>
      <c r="M460" s="299">
        <f t="shared" si="1040"/>
        <v>171</v>
      </c>
      <c r="N460" s="299">
        <f t="shared" si="1040"/>
        <v>0</v>
      </c>
      <c r="O460" s="299">
        <f t="shared" si="1040"/>
        <v>171</v>
      </c>
      <c r="P460" s="299">
        <f t="shared" si="1040"/>
        <v>0</v>
      </c>
      <c r="Q460" s="299">
        <f t="shared" si="1040"/>
        <v>171</v>
      </c>
      <c r="R460" s="269"/>
      <c r="S460" s="332" t="s">
        <v>16</v>
      </c>
      <c r="T460" s="287"/>
      <c r="U460" s="286">
        <f t="shared" si="1041"/>
        <v>0</v>
      </c>
      <c r="V460" s="286">
        <f t="shared" si="1041"/>
        <v>0</v>
      </c>
      <c r="W460" s="286">
        <f t="shared" si="1041"/>
        <v>0</v>
      </c>
      <c r="X460" s="286">
        <f t="shared" si="1041"/>
        <v>0</v>
      </c>
      <c r="Y460" s="286">
        <f t="shared" si="1041"/>
        <v>0</v>
      </c>
      <c r="Z460" s="286">
        <f t="shared" si="1041"/>
        <v>0</v>
      </c>
      <c r="AA460" s="286">
        <f t="shared" si="1041"/>
        <v>0</v>
      </c>
      <c r="AB460" s="286">
        <f t="shared" si="1041"/>
        <v>0</v>
      </c>
      <c r="AC460" s="286">
        <f t="shared" si="1041"/>
        <v>0</v>
      </c>
      <c r="AD460" s="286">
        <f t="shared" si="1041"/>
        <v>0</v>
      </c>
      <c r="AE460" s="286">
        <f t="shared" si="1041"/>
        <v>0</v>
      </c>
      <c r="AF460" s="286">
        <f t="shared" si="1041"/>
        <v>0</v>
      </c>
      <c r="AG460" s="286">
        <f t="shared" si="1042"/>
        <v>0</v>
      </c>
      <c r="AI460" s="319"/>
      <c r="AJ460" s="231">
        <v>0</v>
      </c>
      <c r="AL460" s="14">
        <f t="shared" si="1030"/>
        <v>0</v>
      </c>
    </row>
    <row r="461" spans="1:61" ht="19.5" hidden="1" customHeight="1" outlineLevel="1" x14ac:dyDescent="0.2">
      <c r="A461" s="249"/>
      <c r="B461" s="296" t="s">
        <v>22</v>
      </c>
      <c r="C461" s="266"/>
      <c r="D461" s="297"/>
      <c r="E461" s="300">
        <f t="shared" si="1040"/>
        <v>0</v>
      </c>
      <c r="F461" s="300">
        <f t="shared" si="1040"/>
        <v>0</v>
      </c>
      <c r="G461" s="300">
        <f t="shared" si="1040"/>
        <v>0</v>
      </c>
      <c r="H461" s="300">
        <f t="shared" si="1040"/>
        <v>0</v>
      </c>
      <c r="I461" s="300">
        <f t="shared" si="1040"/>
        <v>0</v>
      </c>
      <c r="J461" s="300">
        <f t="shared" si="1040"/>
        <v>0</v>
      </c>
      <c r="K461" s="300">
        <f t="shared" si="1040"/>
        <v>0</v>
      </c>
      <c r="L461" s="300">
        <f t="shared" si="1040"/>
        <v>0</v>
      </c>
      <c r="M461" s="300">
        <f t="shared" si="1040"/>
        <v>0</v>
      </c>
      <c r="N461" s="300">
        <f t="shared" si="1040"/>
        <v>0</v>
      </c>
      <c r="O461" s="300">
        <f t="shared" si="1040"/>
        <v>0</v>
      </c>
      <c r="P461" s="300">
        <f t="shared" si="1040"/>
        <v>0</v>
      </c>
      <c r="Q461" s="300">
        <f t="shared" si="1040"/>
        <v>0</v>
      </c>
      <c r="R461" s="294"/>
      <c r="S461" s="333" t="s">
        <v>17</v>
      </c>
      <c r="T461" s="334"/>
      <c r="U461" s="303">
        <f t="shared" si="1041"/>
        <v>242834</v>
      </c>
      <c r="V461" s="303">
        <f t="shared" si="1041"/>
        <v>0</v>
      </c>
      <c r="W461" s="303">
        <f t="shared" si="1041"/>
        <v>242834</v>
      </c>
      <c r="X461" s="303">
        <f t="shared" si="1041"/>
        <v>0</v>
      </c>
      <c r="Y461" s="303">
        <f t="shared" si="1041"/>
        <v>242834</v>
      </c>
      <c r="Z461" s="303">
        <f t="shared" si="1041"/>
        <v>1502</v>
      </c>
      <c r="AA461" s="303">
        <f t="shared" si="1041"/>
        <v>244336</v>
      </c>
      <c r="AB461" s="303">
        <f t="shared" si="1041"/>
        <v>0</v>
      </c>
      <c r="AC461" s="303">
        <f t="shared" si="1041"/>
        <v>244336</v>
      </c>
      <c r="AD461" s="303">
        <f>SUMIF($T$106:$T$448,$S$459:$S$461,AD$106:AD$448)</f>
        <v>30587</v>
      </c>
      <c r="AE461" s="303">
        <f t="shared" si="1041"/>
        <v>274923</v>
      </c>
      <c r="AF461" s="303">
        <f>SUMIF($T$106:$T$448,$S$459:$S$461,AF$106:AF$448)</f>
        <v>-26433</v>
      </c>
      <c r="AG461" s="303">
        <f>SUMIF($T$106:$T$445,$S$453:$S$461,$AG$106:$AG$448)</f>
        <v>248490</v>
      </c>
      <c r="AI461" s="319"/>
      <c r="AJ461" s="84">
        <v>248490</v>
      </c>
      <c r="AL461" s="14">
        <f t="shared" si="1030"/>
        <v>0</v>
      </c>
    </row>
    <row r="462" spans="1:61" ht="19.5" hidden="1" customHeight="1" outlineLevel="1" x14ac:dyDescent="0.2">
      <c r="A462" s="249"/>
      <c r="B462" s="296" t="s">
        <v>46</v>
      </c>
      <c r="C462" s="266"/>
      <c r="D462" s="297"/>
      <c r="E462" s="299">
        <f t="shared" si="1040"/>
        <v>0</v>
      </c>
      <c r="F462" s="299">
        <f t="shared" si="1040"/>
        <v>0</v>
      </c>
      <c r="G462" s="299">
        <f t="shared" si="1040"/>
        <v>0</v>
      </c>
      <c r="H462" s="299">
        <f t="shared" si="1040"/>
        <v>0</v>
      </c>
      <c r="I462" s="299">
        <f t="shared" si="1040"/>
        <v>0</v>
      </c>
      <c r="J462" s="299">
        <f t="shared" si="1040"/>
        <v>0</v>
      </c>
      <c r="K462" s="299">
        <f t="shared" si="1040"/>
        <v>0</v>
      </c>
      <c r="L462" s="299">
        <f t="shared" si="1040"/>
        <v>0</v>
      </c>
      <c r="M462" s="299">
        <f t="shared" si="1040"/>
        <v>0</v>
      </c>
      <c r="N462" s="299">
        <f t="shared" si="1040"/>
        <v>0</v>
      </c>
      <c r="O462" s="299">
        <f t="shared" si="1040"/>
        <v>0</v>
      </c>
      <c r="P462" s="299">
        <f t="shared" si="1040"/>
        <v>0</v>
      </c>
      <c r="Q462" s="299">
        <f t="shared" si="1040"/>
        <v>0</v>
      </c>
      <c r="R462" s="269"/>
      <c r="S462" s="335"/>
      <c r="T462" s="335" t="s">
        <v>43</v>
      </c>
      <c r="U462" s="295">
        <f>SUMIF($S$106:$S$448,$T$462:$T$464,U$106:U$448)</f>
        <v>0</v>
      </c>
      <c r="V462" s="295">
        <f t="shared" ref="V462:AF462" si="1043">SUMIF($S$106:$S$448,$T$462:$T$464,V$106:V$448)</f>
        <v>0</v>
      </c>
      <c r="W462" s="295">
        <f t="shared" si="1043"/>
        <v>0</v>
      </c>
      <c r="X462" s="295">
        <f t="shared" si="1043"/>
        <v>0</v>
      </c>
      <c r="Y462" s="295">
        <f t="shared" si="1043"/>
        <v>0</v>
      </c>
      <c r="Z462" s="295">
        <f t="shared" si="1043"/>
        <v>0</v>
      </c>
      <c r="AA462" s="295">
        <f t="shared" si="1043"/>
        <v>0</v>
      </c>
      <c r="AB462" s="295">
        <f t="shared" si="1043"/>
        <v>0</v>
      </c>
      <c r="AC462" s="295">
        <f t="shared" si="1043"/>
        <v>0</v>
      </c>
      <c r="AD462" s="295">
        <f t="shared" si="1043"/>
        <v>0</v>
      </c>
      <c r="AE462" s="295">
        <f t="shared" si="1043"/>
        <v>0</v>
      </c>
      <c r="AF462" s="295">
        <f t="shared" si="1043"/>
        <v>0</v>
      </c>
      <c r="AG462" s="295">
        <f>SUMIF($S$106:$S$448,$T$462:$T$464,AG$106:AG$448)</f>
        <v>0</v>
      </c>
      <c r="AI462" s="319"/>
      <c r="AJ462" s="62"/>
      <c r="AL462" s="14">
        <f t="shared" si="1030"/>
        <v>0</v>
      </c>
    </row>
    <row r="463" spans="1:61" ht="19.5" hidden="1" customHeight="1" outlineLevel="1" x14ac:dyDescent="0.2">
      <c r="B463" s="296" t="s">
        <v>52</v>
      </c>
      <c r="C463" s="266"/>
      <c r="D463" s="297"/>
      <c r="E463" s="300">
        <f t="shared" si="1040"/>
        <v>0</v>
      </c>
      <c r="F463" s="300">
        <f t="shared" si="1040"/>
        <v>0</v>
      </c>
      <c r="G463" s="300">
        <f t="shared" si="1040"/>
        <v>0</v>
      </c>
      <c r="H463" s="300">
        <f t="shared" si="1040"/>
        <v>0</v>
      </c>
      <c r="I463" s="300">
        <f t="shared" si="1040"/>
        <v>0</v>
      </c>
      <c r="J463" s="300">
        <f t="shared" si="1040"/>
        <v>0</v>
      </c>
      <c r="K463" s="300">
        <f t="shared" si="1040"/>
        <v>0</v>
      </c>
      <c r="L463" s="300">
        <f t="shared" si="1040"/>
        <v>0</v>
      </c>
      <c r="M463" s="300">
        <f t="shared" si="1040"/>
        <v>0</v>
      </c>
      <c r="N463" s="300">
        <f t="shared" si="1040"/>
        <v>0</v>
      </c>
      <c r="O463" s="300">
        <f t="shared" si="1040"/>
        <v>0</v>
      </c>
      <c r="P463" s="300">
        <f t="shared" si="1040"/>
        <v>0</v>
      </c>
      <c r="Q463" s="300">
        <f t="shared" si="1040"/>
        <v>0</v>
      </c>
      <c r="R463" s="294"/>
      <c r="S463" s="336"/>
      <c r="T463" s="336" t="s">
        <v>38</v>
      </c>
      <c r="U463" s="295">
        <f t="shared" ref="U463:AG464" si="1044">SUMIF($S$106:$S$448,$T$462:$T$464,U$106:U$448)</f>
        <v>0</v>
      </c>
      <c r="V463" s="295">
        <f t="shared" si="1044"/>
        <v>0</v>
      </c>
      <c r="W463" s="295">
        <f t="shared" si="1044"/>
        <v>0</v>
      </c>
      <c r="X463" s="295">
        <f t="shared" si="1044"/>
        <v>0</v>
      </c>
      <c r="Y463" s="295">
        <f t="shared" si="1044"/>
        <v>0</v>
      </c>
      <c r="Z463" s="295">
        <f t="shared" si="1044"/>
        <v>0</v>
      </c>
      <c r="AA463" s="295">
        <f t="shared" si="1044"/>
        <v>0</v>
      </c>
      <c r="AB463" s="295">
        <f t="shared" si="1044"/>
        <v>0</v>
      </c>
      <c r="AC463" s="295">
        <f t="shared" si="1044"/>
        <v>0</v>
      </c>
      <c r="AD463" s="295">
        <f t="shared" si="1044"/>
        <v>0</v>
      </c>
      <c r="AE463" s="295">
        <f t="shared" si="1044"/>
        <v>0</v>
      </c>
      <c r="AF463" s="295">
        <f t="shared" si="1044"/>
        <v>0</v>
      </c>
      <c r="AG463" s="295">
        <f t="shared" si="1044"/>
        <v>0</v>
      </c>
      <c r="AI463" s="319"/>
      <c r="AJ463" s="62"/>
      <c r="AL463" s="14">
        <f t="shared" si="1030"/>
        <v>0</v>
      </c>
    </row>
    <row r="464" spans="1:61" ht="19.5" hidden="1" customHeight="1" outlineLevel="1" x14ac:dyDescent="0.2">
      <c r="B464" s="307" t="s">
        <v>149</v>
      </c>
      <c r="C464" s="308"/>
      <c r="D464" s="308"/>
      <c r="E464" s="309">
        <f t="shared" si="1040"/>
        <v>0</v>
      </c>
      <c r="F464" s="309">
        <f t="shared" si="1040"/>
        <v>0</v>
      </c>
      <c r="G464" s="309">
        <f t="shared" si="1040"/>
        <v>0</v>
      </c>
      <c r="H464" s="309">
        <f t="shared" si="1040"/>
        <v>0</v>
      </c>
      <c r="I464" s="309">
        <f t="shared" si="1040"/>
        <v>0</v>
      </c>
      <c r="J464" s="309">
        <f t="shared" si="1040"/>
        <v>0</v>
      </c>
      <c r="K464" s="309">
        <f t="shared" si="1040"/>
        <v>0</v>
      </c>
      <c r="L464" s="309">
        <f t="shared" si="1040"/>
        <v>0</v>
      </c>
      <c r="M464" s="309">
        <f t="shared" si="1040"/>
        <v>0</v>
      </c>
      <c r="N464" s="309">
        <f t="shared" si="1040"/>
        <v>0</v>
      </c>
      <c r="O464" s="309">
        <f t="shared" si="1040"/>
        <v>0</v>
      </c>
      <c r="P464" s="309">
        <f t="shared" si="1040"/>
        <v>0</v>
      </c>
      <c r="Q464" s="309">
        <f t="shared" si="1040"/>
        <v>0</v>
      </c>
      <c r="R464" s="294"/>
      <c r="S464" s="337"/>
      <c r="T464" s="337" t="s">
        <v>149</v>
      </c>
      <c r="U464" s="295">
        <f t="shared" si="1044"/>
        <v>0</v>
      </c>
      <c r="V464" s="295">
        <f t="shared" si="1044"/>
        <v>0</v>
      </c>
      <c r="W464" s="295">
        <f t="shared" si="1044"/>
        <v>0</v>
      </c>
      <c r="X464" s="295">
        <f t="shared" si="1044"/>
        <v>0</v>
      </c>
      <c r="Y464" s="295">
        <f t="shared" si="1044"/>
        <v>0</v>
      </c>
      <c r="Z464" s="295">
        <f t="shared" si="1044"/>
        <v>0</v>
      </c>
      <c r="AA464" s="295">
        <f t="shared" si="1044"/>
        <v>0</v>
      </c>
      <c r="AB464" s="295">
        <f t="shared" si="1044"/>
        <v>0</v>
      </c>
      <c r="AC464" s="295">
        <f t="shared" si="1044"/>
        <v>0</v>
      </c>
      <c r="AD464" s="295">
        <f t="shared" si="1044"/>
        <v>88629</v>
      </c>
      <c r="AE464" s="295">
        <f t="shared" si="1044"/>
        <v>88629</v>
      </c>
      <c r="AF464" s="295">
        <f t="shared" si="1044"/>
        <v>0</v>
      </c>
      <c r="AG464" s="295">
        <f t="shared" si="1044"/>
        <v>88629</v>
      </c>
      <c r="AI464" s="319"/>
      <c r="AJ464" s="93"/>
    </row>
    <row r="465" spans="1:61" s="3" customFormat="1" ht="19.5" hidden="1" customHeight="1" outlineLevel="1" x14ac:dyDescent="0.2">
      <c r="B465" s="312" t="s">
        <v>14</v>
      </c>
      <c r="C465" s="266"/>
      <c r="D465" s="297"/>
      <c r="E465" s="299">
        <f t="shared" ref="E465" si="1045">SUM(E459:E464)+E452</f>
        <v>314384</v>
      </c>
      <c r="F465" s="299">
        <f t="shared" ref="F465" si="1046">SUM(F459:F464)+F452</f>
        <v>0</v>
      </c>
      <c r="G465" s="299">
        <f t="shared" ref="G465:I465" si="1047">SUM(G459:G464)+G452</f>
        <v>314384</v>
      </c>
      <c r="H465" s="299">
        <f t="shared" si="1047"/>
        <v>0</v>
      </c>
      <c r="I465" s="299">
        <f t="shared" si="1047"/>
        <v>314384</v>
      </c>
      <c r="J465" s="299">
        <f t="shared" ref="J465:K465" si="1048">SUM(J459:J464)+J452</f>
        <v>-2787</v>
      </c>
      <c r="K465" s="299">
        <f t="shared" si="1048"/>
        <v>311597</v>
      </c>
      <c r="L465" s="299">
        <f t="shared" ref="L465:M465" si="1049">SUM(L459:L464)+L452</f>
        <v>-2332</v>
      </c>
      <c r="M465" s="299">
        <f t="shared" si="1049"/>
        <v>309265</v>
      </c>
      <c r="N465" s="299">
        <f t="shared" ref="N465:O465" si="1050">SUM(N459:N464)+N452</f>
        <v>91891</v>
      </c>
      <c r="O465" s="299">
        <f t="shared" si="1050"/>
        <v>401156</v>
      </c>
      <c r="P465" s="299">
        <f t="shared" ref="P465:Q465" si="1051">SUM(P459:P464)+P452</f>
        <v>892</v>
      </c>
      <c r="Q465" s="299">
        <f t="shared" si="1051"/>
        <v>402048</v>
      </c>
      <c r="R465" s="313"/>
      <c r="S465" s="314" t="s">
        <v>18</v>
      </c>
      <c r="T465" s="315"/>
      <c r="U465" s="295">
        <f>+U463+U458+U452+U462+U464</f>
        <v>314384</v>
      </c>
      <c r="V465" s="295">
        <f t="shared" ref="V465:Y465" si="1052">+V463+V458+V452+V462+V464</f>
        <v>0</v>
      </c>
      <c r="W465" s="295">
        <f t="shared" si="1052"/>
        <v>314384</v>
      </c>
      <c r="X465" s="295">
        <f t="shared" si="1052"/>
        <v>0</v>
      </c>
      <c r="Y465" s="295">
        <f t="shared" si="1052"/>
        <v>314384</v>
      </c>
      <c r="Z465" s="295">
        <f t="shared" ref="Z465:AA465" si="1053">+Z463+Z458+Z452+Z462+Z464</f>
        <v>-2787</v>
      </c>
      <c r="AA465" s="295">
        <f t="shared" si="1053"/>
        <v>311597</v>
      </c>
      <c r="AB465" s="295">
        <f t="shared" ref="AB465:AC465" si="1054">+AB463+AB458+AB452+AB462+AB464</f>
        <v>-2332</v>
      </c>
      <c r="AC465" s="295">
        <f t="shared" si="1054"/>
        <v>309265</v>
      </c>
      <c r="AD465" s="295">
        <f t="shared" ref="AD465:AE465" si="1055">+AD463+AD458+AD452+AD462+AD464</f>
        <v>91891</v>
      </c>
      <c r="AE465" s="295">
        <f t="shared" si="1055"/>
        <v>401156</v>
      </c>
      <c r="AF465" s="295">
        <f t="shared" ref="AF465:AG465" si="1056">+AF463+AF458+AF452+AF462+AF464</f>
        <v>892</v>
      </c>
      <c r="AG465" s="295">
        <f t="shared" si="1056"/>
        <v>402048</v>
      </c>
      <c r="AH465" s="14"/>
      <c r="AI465" s="322"/>
      <c r="AJ465" s="62">
        <f>+AJ458+AJ452</f>
        <v>313419</v>
      </c>
      <c r="AK465" s="14"/>
      <c r="AL465" s="14">
        <f>+AJ465-AG465+AG464</f>
        <v>0</v>
      </c>
      <c r="AM465" s="14"/>
      <c r="AN465" s="14"/>
      <c r="AO465" s="14"/>
      <c r="AP465" s="14"/>
      <c r="AQ465" s="14"/>
      <c r="AR465" s="14"/>
      <c r="AS465" s="14"/>
      <c r="AT465" s="14"/>
      <c r="AU465" s="14"/>
      <c r="AV465" s="14"/>
      <c r="AW465" s="14"/>
      <c r="AX465" s="14"/>
      <c r="AY465" s="14"/>
      <c r="AZ465" s="14"/>
      <c r="BA465" s="14"/>
      <c r="BB465" s="14"/>
      <c r="BC465" s="14"/>
      <c r="BD465" s="14"/>
      <c r="BE465" s="14"/>
      <c r="BF465" s="14"/>
      <c r="BG465" s="14"/>
      <c r="BH465" s="14"/>
      <c r="BI465" s="14"/>
    </row>
    <row r="466" spans="1:61" s="3" customFormat="1" ht="19.5" hidden="1" customHeight="1" outlineLevel="1" thickBot="1" x14ac:dyDescent="0.25">
      <c r="B466" s="312"/>
      <c r="C466" s="266"/>
      <c r="D466" s="338"/>
      <c r="E466" s="316"/>
      <c r="F466" s="316"/>
      <c r="G466" s="316"/>
      <c r="H466" s="316"/>
      <c r="I466" s="316"/>
      <c r="J466" s="316"/>
      <c r="K466" s="316"/>
      <c r="L466" s="316"/>
      <c r="M466" s="316"/>
      <c r="N466" s="316"/>
      <c r="O466" s="316"/>
      <c r="P466" s="316"/>
      <c r="Q466" s="316"/>
      <c r="R466" s="313"/>
      <c r="S466" s="317"/>
      <c r="T466" s="339" t="s">
        <v>76</v>
      </c>
      <c r="U466" s="316"/>
      <c r="V466" s="316"/>
      <c r="W466" s="316"/>
      <c r="X466" s="316"/>
      <c r="Y466" s="316"/>
      <c r="Z466" s="316"/>
      <c r="AA466" s="316"/>
      <c r="AB466" s="316"/>
      <c r="AC466" s="316"/>
      <c r="AD466" s="316"/>
      <c r="AE466" s="316"/>
      <c r="AF466" s="316"/>
      <c r="AG466" s="316"/>
      <c r="AH466" s="14"/>
      <c r="AI466" s="30"/>
      <c r="AK466" s="14"/>
      <c r="AL466" s="14"/>
      <c r="AM466" s="14"/>
      <c r="AN466" s="14"/>
      <c r="AO466" s="14"/>
      <c r="AP466" s="14"/>
      <c r="AQ466" s="14"/>
      <c r="AR466" s="14"/>
      <c r="AS466" s="14"/>
      <c r="AT466" s="14"/>
      <c r="AU466" s="14"/>
      <c r="AV466" s="14"/>
      <c r="AW466" s="14"/>
      <c r="AX466" s="14"/>
      <c r="AY466" s="14"/>
      <c r="AZ466" s="14"/>
      <c r="BA466" s="14"/>
      <c r="BB466" s="14"/>
      <c r="BC466" s="14"/>
      <c r="BD466" s="14"/>
      <c r="BE466" s="14"/>
      <c r="BF466" s="14"/>
      <c r="BG466" s="14"/>
      <c r="BH466" s="14"/>
      <c r="BI466" s="14"/>
    </row>
    <row r="467" spans="1:61" s="3" customFormat="1" ht="19.5" hidden="1" customHeight="1" outlineLevel="1" thickBot="1" x14ac:dyDescent="0.25">
      <c r="B467" s="312"/>
      <c r="C467" s="266"/>
      <c r="D467" s="338"/>
      <c r="E467" s="316"/>
      <c r="F467" s="316"/>
      <c r="G467" s="316"/>
      <c r="H467" s="316"/>
      <c r="I467" s="316"/>
      <c r="J467" s="316"/>
      <c r="K467" s="316"/>
      <c r="L467" s="316"/>
      <c r="M467" s="316"/>
      <c r="N467" s="316"/>
      <c r="O467" s="316"/>
      <c r="P467" s="316"/>
      <c r="Q467" s="316"/>
      <c r="R467" s="313"/>
      <c r="S467" s="317"/>
      <c r="T467" s="339" t="s">
        <v>50</v>
      </c>
      <c r="U467" s="316"/>
      <c r="V467" s="316"/>
      <c r="W467" s="316"/>
      <c r="X467" s="316"/>
      <c r="Y467" s="316"/>
      <c r="Z467" s="316"/>
      <c r="AA467" s="316"/>
      <c r="AB467" s="316"/>
      <c r="AC467" s="316"/>
      <c r="AD467" s="316"/>
      <c r="AE467" s="316"/>
      <c r="AF467" s="316"/>
      <c r="AG467" s="316"/>
      <c r="AH467" s="14"/>
      <c r="AI467" s="30"/>
      <c r="AJ467" s="250">
        <f>+AE465-O465</f>
        <v>0</v>
      </c>
      <c r="AK467" s="14"/>
      <c r="AL467" s="14"/>
      <c r="AM467" s="14"/>
      <c r="AN467" s="14"/>
      <c r="AO467" s="14"/>
      <c r="AP467" s="14"/>
      <c r="AQ467" s="14"/>
      <c r="AR467" s="14"/>
      <c r="AS467" s="14"/>
      <c r="AT467" s="14"/>
      <c r="AU467" s="14"/>
      <c r="AV467" s="14"/>
      <c r="AW467" s="14"/>
      <c r="AX467" s="14"/>
      <c r="AY467" s="14"/>
      <c r="AZ467" s="14"/>
      <c r="BA467" s="14"/>
      <c r="BB467" s="14"/>
      <c r="BC467" s="14"/>
      <c r="BD467" s="14"/>
      <c r="BE467" s="14"/>
      <c r="BF467" s="14"/>
      <c r="BG467" s="14"/>
      <c r="BH467" s="14"/>
      <c r="BI467" s="14"/>
    </row>
    <row r="468" spans="1:61" s="3" customFormat="1" ht="19.5" customHeight="1" collapsed="1" x14ac:dyDescent="0.2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F468" s="14"/>
      <c r="AG468" s="14"/>
      <c r="AH468" s="14"/>
      <c r="AI468" s="14"/>
      <c r="AJ468" s="14"/>
      <c r="AK468" s="14"/>
      <c r="AL468" s="14"/>
      <c r="AM468" s="14"/>
      <c r="AN468" s="14"/>
      <c r="AO468" s="14"/>
      <c r="AP468" s="14"/>
      <c r="AQ468" s="14"/>
      <c r="AR468" s="14"/>
      <c r="AS468" s="14"/>
      <c r="AT468" s="14"/>
      <c r="AU468" s="14"/>
      <c r="AV468" s="14"/>
      <c r="AW468" s="14"/>
      <c r="AX468" s="14"/>
      <c r="AY468" s="14"/>
      <c r="AZ468" s="14"/>
      <c r="BA468" s="14"/>
      <c r="BB468" s="14"/>
      <c r="BC468" s="14"/>
      <c r="BD468" s="14"/>
      <c r="BE468" s="14"/>
      <c r="BF468" s="14"/>
      <c r="BG468" s="14"/>
      <c r="BH468" s="14"/>
      <c r="BI468" s="14"/>
    </row>
    <row r="469" spans="1:61" s="3" customFormat="1" ht="25.5" hidden="1" customHeight="1" outlineLevel="1" x14ac:dyDescent="0.2">
      <c r="B469" s="221" t="s">
        <v>123</v>
      </c>
      <c r="C469" s="128" t="s">
        <v>28</v>
      </c>
      <c r="D469" s="129"/>
      <c r="E469" s="128"/>
      <c r="F469" s="128"/>
      <c r="G469" s="128"/>
      <c r="H469" s="128"/>
      <c r="I469" s="128"/>
      <c r="J469" s="128"/>
      <c r="K469" s="128"/>
      <c r="L469" s="128"/>
      <c r="M469" s="128"/>
      <c r="N469" s="128"/>
      <c r="O469" s="128"/>
      <c r="P469" s="128"/>
      <c r="Q469" s="128"/>
      <c r="R469" s="128"/>
      <c r="S469" s="129"/>
      <c r="T469" s="185"/>
      <c r="U469" s="185"/>
      <c r="V469" s="185"/>
      <c r="W469" s="185"/>
      <c r="X469" s="185"/>
      <c r="Y469" s="185"/>
      <c r="Z469" s="185"/>
      <c r="AA469" s="185"/>
      <c r="AB469" s="185"/>
      <c r="AC469" s="185"/>
      <c r="AD469" s="185"/>
      <c r="AE469" s="185"/>
      <c r="AF469" s="185"/>
      <c r="AG469" s="185"/>
    </row>
    <row r="470" spans="1:61" ht="40.5" hidden="1" customHeight="1" outlineLevel="1" x14ac:dyDescent="0.2">
      <c r="B470" s="100" t="s">
        <v>0</v>
      </c>
      <c r="C470" s="26"/>
      <c r="D470" s="101"/>
      <c r="E470" s="36" t="str">
        <f t="shared" ref="E470:Q470" si="1057">+E$6</f>
        <v>Eredeti előirányzat
2024. év</v>
      </c>
      <c r="F470" s="36" t="str">
        <f t="shared" si="1057"/>
        <v>1 Módosítás</v>
      </c>
      <c r="G470" s="36" t="str">
        <f t="shared" si="1057"/>
        <v>Módosított előirányzat 1
2024. év</v>
      </c>
      <c r="H470" s="36" t="str">
        <f t="shared" si="1057"/>
        <v>2 Módosítás</v>
      </c>
      <c r="I470" s="36" t="str">
        <f t="shared" si="1057"/>
        <v>Módosított előirányzat</v>
      </c>
      <c r="J470" s="36" t="str">
        <f t="shared" si="1057"/>
        <v>3 Módosítás</v>
      </c>
      <c r="K470" s="36" t="str">
        <f t="shared" si="1057"/>
        <v>Módosított előirányzat</v>
      </c>
      <c r="L470" s="36" t="str">
        <f t="shared" si="1057"/>
        <v>4 Módosítás</v>
      </c>
      <c r="M470" s="36" t="str">
        <f t="shared" si="1057"/>
        <v>4. Módosított előirányzat</v>
      </c>
      <c r="N470" s="36" t="str">
        <f t="shared" si="1057"/>
        <v>5 Módosítás</v>
      </c>
      <c r="O470" s="36" t="str">
        <f t="shared" si="1057"/>
        <v>Módosított előirányzat 5.</v>
      </c>
      <c r="P470" s="36" t="str">
        <f t="shared" si="1057"/>
        <v>6 Módosítás</v>
      </c>
      <c r="Q470" s="36" t="str">
        <f t="shared" si="1057"/>
        <v>Módosított előirányzat</v>
      </c>
      <c r="R470" s="51"/>
      <c r="S470" s="57" t="s">
        <v>1</v>
      </c>
      <c r="T470" s="102"/>
      <c r="U470" s="36" t="str">
        <f t="shared" ref="U470:AG470" si="1058">+U$6</f>
        <v>Eredeti előirányzat
2024. év</v>
      </c>
      <c r="V470" s="36" t="str">
        <f t="shared" si="1058"/>
        <v>1 Módosítás</v>
      </c>
      <c r="W470" s="36" t="str">
        <f t="shared" si="1058"/>
        <v>Módosított előirányzat 1
2024. év</v>
      </c>
      <c r="X470" s="36" t="str">
        <f t="shared" si="1058"/>
        <v>2 Módosítás</v>
      </c>
      <c r="Y470" s="36" t="str">
        <f t="shared" si="1058"/>
        <v>Módosított előirányzat</v>
      </c>
      <c r="Z470" s="36" t="str">
        <f t="shared" si="1058"/>
        <v>3 Módosítás</v>
      </c>
      <c r="AA470" s="36" t="str">
        <f t="shared" si="1058"/>
        <v>Módosított előirányzat</v>
      </c>
      <c r="AB470" s="36" t="str">
        <f t="shared" si="1058"/>
        <v>4 Módosítás</v>
      </c>
      <c r="AC470" s="36" t="str">
        <f t="shared" si="1058"/>
        <v>4. Módosított előirányzat</v>
      </c>
      <c r="AD470" s="36" t="str">
        <f t="shared" si="1058"/>
        <v>5 Módosítás</v>
      </c>
      <c r="AE470" s="36" t="str">
        <f t="shared" si="1058"/>
        <v>Módosított előirányzat 5</v>
      </c>
      <c r="AF470" s="36" t="str">
        <f t="shared" si="1058"/>
        <v>6 Módosítás</v>
      </c>
      <c r="AG470" s="36" t="str">
        <f t="shared" si="1058"/>
        <v>Módosított előirányzat</v>
      </c>
      <c r="AI470" s="349" t="s">
        <v>64</v>
      </c>
      <c r="AJ470" s="340" t="s">
        <v>121</v>
      </c>
    </row>
    <row r="471" spans="1:61" ht="19.5" hidden="1" customHeight="1" outlineLevel="1" x14ac:dyDescent="0.2">
      <c r="B471" s="140"/>
      <c r="C471" s="141" t="s">
        <v>2</v>
      </c>
      <c r="D471" s="142"/>
      <c r="E471" s="143">
        <f t="shared" ref="E471:I471" si="1059">+E472+E473+E474+E475</f>
        <v>0</v>
      </c>
      <c r="F471" s="143">
        <f t="shared" si="1059"/>
        <v>0</v>
      </c>
      <c r="G471" s="143">
        <f t="shared" si="1059"/>
        <v>0</v>
      </c>
      <c r="H471" s="143">
        <f t="shared" si="1059"/>
        <v>0</v>
      </c>
      <c r="I471" s="143">
        <f t="shared" si="1059"/>
        <v>0</v>
      </c>
      <c r="J471" s="143">
        <f t="shared" ref="J471:K471" si="1060">+J472+J473+J474+J475</f>
        <v>0</v>
      </c>
      <c r="K471" s="143">
        <f t="shared" si="1060"/>
        <v>0</v>
      </c>
      <c r="L471" s="143">
        <f t="shared" ref="L471:M471" si="1061">+L472+L473+L474+L475</f>
        <v>0</v>
      </c>
      <c r="M471" s="143">
        <f t="shared" si="1061"/>
        <v>0</v>
      </c>
      <c r="N471" s="143">
        <f t="shared" ref="N471:O471" si="1062">+N472+N473+N474+N475</f>
        <v>0</v>
      </c>
      <c r="O471" s="143">
        <f t="shared" si="1062"/>
        <v>0</v>
      </c>
      <c r="P471" s="143">
        <f t="shared" ref="P471:Q471" si="1063">+P472+P473+P474+P475</f>
        <v>0</v>
      </c>
      <c r="Q471" s="143">
        <f t="shared" si="1063"/>
        <v>0</v>
      </c>
      <c r="R471" s="46"/>
      <c r="S471" s="144" t="s">
        <v>3</v>
      </c>
      <c r="T471" s="145"/>
      <c r="U471" s="76">
        <f t="shared" ref="U471:V471" si="1064">SUM(U472:U476)</f>
        <v>0</v>
      </c>
      <c r="V471" s="76">
        <f t="shared" si="1064"/>
        <v>0</v>
      </c>
      <c r="W471" s="76">
        <f>+U471+V471</f>
        <v>0</v>
      </c>
      <c r="X471" s="76">
        <f t="shared" ref="X471" si="1065">SUM(X472:X476)</f>
        <v>0</v>
      </c>
      <c r="Y471" s="76">
        <f>+W471+X471</f>
        <v>0</v>
      </c>
      <c r="Z471" s="76">
        <f t="shared" ref="Z471:AB471" si="1066">SUM(Z472:Z476)</f>
        <v>0</v>
      </c>
      <c r="AA471" s="76">
        <f>SUM(AA472:AA476)</f>
        <v>0</v>
      </c>
      <c r="AB471" s="76">
        <f t="shared" si="1066"/>
        <v>0</v>
      </c>
      <c r="AC471" s="76">
        <f>SUM(AC472:AC476)</f>
        <v>0</v>
      </c>
      <c r="AD471" s="76">
        <f t="shared" ref="AD471:AF471" si="1067">SUM(AD472:AD476)</f>
        <v>0</v>
      </c>
      <c r="AE471" s="76">
        <f>SUM(AE472:AE476)</f>
        <v>0</v>
      </c>
      <c r="AF471" s="76">
        <f t="shared" si="1067"/>
        <v>0</v>
      </c>
      <c r="AG471" s="76">
        <f>SUM(AG472:AG476)</f>
        <v>0</v>
      </c>
      <c r="AI471" s="350"/>
      <c r="AJ471" s="3"/>
    </row>
    <row r="472" spans="1:61" ht="19.5" hidden="1" customHeight="1" outlineLevel="1" x14ac:dyDescent="0.2">
      <c r="B472" s="146"/>
      <c r="C472" s="147" t="s">
        <v>4</v>
      </c>
      <c r="D472" s="147"/>
      <c r="E472" s="148"/>
      <c r="F472" s="148">
        <v>0</v>
      </c>
      <c r="G472" s="148"/>
      <c r="H472" s="148"/>
      <c r="I472" s="148"/>
      <c r="J472" s="148"/>
      <c r="K472" s="148"/>
      <c r="L472" s="148"/>
      <c r="M472" s="148"/>
      <c r="N472" s="148"/>
      <c r="O472" s="148"/>
      <c r="P472" s="148"/>
      <c r="Q472" s="148"/>
      <c r="R472" s="48"/>
      <c r="S472" s="149"/>
      <c r="T472" s="150" t="s">
        <v>6</v>
      </c>
      <c r="U472" s="151">
        <v>0</v>
      </c>
      <c r="V472" s="151">
        <v>0</v>
      </c>
      <c r="W472" s="151">
        <f t="shared" ref="W472:W484" si="1068">+U472+V472</f>
        <v>0</v>
      </c>
      <c r="X472" s="151">
        <v>0</v>
      </c>
      <c r="Y472" s="151">
        <f t="shared" ref="Y472:Y484" si="1069">+W472+X472</f>
        <v>0</v>
      </c>
      <c r="Z472" s="151">
        <v>0</v>
      </c>
      <c r="AA472" s="151">
        <f>+Y472+Z472</f>
        <v>0</v>
      </c>
      <c r="AB472" s="151">
        <v>0</v>
      </c>
      <c r="AC472" s="151">
        <f>+AA472+AB472</f>
        <v>0</v>
      </c>
      <c r="AD472" s="151">
        <v>0</v>
      </c>
      <c r="AE472" s="151">
        <f>+AC472+AD472</f>
        <v>0</v>
      </c>
      <c r="AF472" s="151">
        <v>0</v>
      </c>
      <c r="AG472" s="151">
        <f>+AE472+AF472</f>
        <v>0</v>
      </c>
      <c r="AI472" s="350"/>
    </row>
    <row r="473" spans="1:61" ht="23.25" hidden="1" customHeight="1" outlineLevel="1" x14ac:dyDescent="0.2">
      <c r="A473" s="249"/>
      <c r="B473" s="104"/>
      <c r="C473" s="17" t="s">
        <v>5</v>
      </c>
      <c r="D473" s="18"/>
      <c r="E473" s="5">
        <v>0</v>
      </c>
      <c r="F473" s="5">
        <v>0</v>
      </c>
      <c r="G473" s="5">
        <f>+E473+F473</f>
        <v>0</v>
      </c>
      <c r="H473" s="5">
        <v>0</v>
      </c>
      <c r="I473" s="5">
        <f>+G473+H473</f>
        <v>0</v>
      </c>
      <c r="J473" s="5">
        <v>0</v>
      </c>
      <c r="K473" s="5">
        <f>+I473+J473</f>
        <v>0</v>
      </c>
      <c r="L473" s="5">
        <v>0</v>
      </c>
      <c r="M473" s="5">
        <f>+K473+L473</f>
        <v>0</v>
      </c>
      <c r="N473" s="5">
        <v>0</v>
      </c>
      <c r="O473" s="5">
        <f>+M473+N473</f>
        <v>0</v>
      </c>
      <c r="P473" s="5">
        <v>0</v>
      </c>
      <c r="Q473" s="5">
        <f>+O473+P473</f>
        <v>0</v>
      </c>
      <c r="R473" s="48"/>
      <c r="S473" s="55"/>
      <c r="T473" s="19" t="s">
        <v>8</v>
      </c>
      <c r="U473" s="82">
        <v>0</v>
      </c>
      <c r="V473" s="82">
        <v>0</v>
      </c>
      <c r="W473" s="82">
        <f t="shared" si="1068"/>
        <v>0</v>
      </c>
      <c r="X473" s="82">
        <v>0</v>
      </c>
      <c r="Y473" s="82">
        <f t="shared" si="1069"/>
        <v>0</v>
      </c>
      <c r="Z473" s="82">
        <v>0</v>
      </c>
      <c r="AA473" s="82">
        <f>+Y473+Z473</f>
        <v>0</v>
      </c>
      <c r="AB473" s="82">
        <v>0</v>
      </c>
      <c r="AC473" s="82">
        <f>+AA473+AB473</f>
        <v>0</v>
      </c>
      <c r="AD473" s="82">
        <v>0</v>
      </c>
      <c r="AE473" s="82">
        <f>+AC473+AD473</f>
        <v>0</v>
      </c>
      <c r="AF473" s="82">
        <v>0</v>
      </c>
      <c r="AG473" s="82">
        <f>+AE473+AF473</f>
        <v>0</v>
      </c>
      <c r="AI473" s="350"/>
    </row>
    <row r="474" spans="1:61" ht="19.5" hidden="1" customHeight="1" outlineLevel="1" x14ac:dyDescent="0.2">
      <c r="A474" s="249"/>
      <c r="B474" s="104"/>
      <c r="C474" s="17" t="s">
        <v>7</v>
      </c>
      <c r="D474" s="18"/>
      <c r="E474" s="5"/>
      <c r="F474" s="5">
        <v>0</v>
      </c>
      <c r="G474" s="5">
        <f t="shared" ref="G474:G484" si="1070">+E474+F474</f>
        <v>0</v>
      </c>
      <c r="H474" s="5">
        <v>0</v>
      </c>
      <c r="I474" s="5">
        <f t="shared" ref="I474:I484" si="1071">+G474+H474</f>
        <v>0</v>
      </c>
      <c r="J474" s="5">
        <v>0</v>
      </c>
      <c r="K474" s="5">
        <f t="shared" ref="K474:K484" si="1072">+I474+J474</f>
        <v>0</v>
      </c>
      <c r="L474" s="5">
        <v>0</v>
      </c>
      <c r="M474" s="5">
        <f t="shared" ref="M474:M484" si="1073">+K474+L474</f>
        <v>0</v>
      </c>
      <c r="N474" s="5">
        <v>0</v>
      </c>
      <c r="O474" s="5">
        <f t="shared" ref="O474:O484" si="1074">+M474+N474</f>
        <v>0</v>
      </c>
      <c r="P474" s="5">
        <v>0</v>
      </c>
      <c r="Q474" s="5">
        <f t="shared" ref="Q474:Q484" si="1075">+O474+P474</f>
        <v>0</v>
      </c>
      <c r="R474" s="48"/>
      <c r="S474" s="55"/>
      <c r="T474" s="20" t="s">
        <v>9</v>
      </c>
      <c r="U474" s="82">
        <v>0</v>
      </c>
      <c r="V474" s="82">
        <v>0</v>
      </c>
      <c r="W474" s="82">
        <f t="shared" si="1068"/>
        <v>0</v>
      </c>
      <c r="X474" s="82">
        <v>0</v>
      </c>
      <c r="Y474" s="82">
        <f t="shared" si="1069"/>
        <v>0</v>
      </c>
      <c r="Z474" s="82">
        <v>0</v>
      </c>
      <c r="AA474" s="82">
        <f>+Y474+Z474</f>
        <v>0</v>
      </c>
      <c r="AB474" s="82">
        <v>0</v>
      </c>
      <c r="AC474" s="82">
        <f>+AA474+AB474</f>
        <v>0</v>
      </c>
      <c r="AD474" s="82">
        <v>0</v>
      </c>
      <c r="AE474" s="82">
        <f>+AC474+AD474</f>
        <v>0</v>
      </c>
      <c r="AF474" s="82">
        <v>0</v>
      </c>
      <c r="AG474" s="82">
        <f>+AE474+AF474</f>
        <v>0</v>
      </c>
      <c r="AI474" s="350"/>
    </row>
    <row r="475" spans="1:61" ht="19.5" hidden="1" customHeight="1" outlineLevel="1" x14ac:dyDescent="0.2">
      <c r="A475" s="249"/>
      <c r="B475" s="104"/>
      <c r="C475" s="17" t="s">
        <v>21</v>
      </c>
      <c r="D475" s="18"/>
      <c r="E475" s="5"/>
      <c r="F475" s="5">
        <v>0</v>
      </c>
      <c r="G475" s="5">
        <f t="shared" si="1070"/>
        <v>0</v>
      </c>
      <c r="H475" s="5">
        <v>0</v>
      </c>
      <c r="I475" s="5">
        <f t="shared" si="1071"/>
        <v>0</v>
      </c>
      <c r="J475" s="5">
        <v>0</v>
      </c>
      <c r="K475" s="5">
        <f t="shared" si="1072"/>
        <v>0</v>
      </c>
      <c r="L475" s="5">
        <v>0</v>
      </c>
      <c r="M475" s="5">
        <f t="shared" si="1073"/>
        <v>0</v>
      </c>
      <c r="N475" s="5">
        <v>0</v>
      </c>
      <c r="O475" s="5">
        <f t="shared" si="1074"/>
        <v>0</v>
      </c>
      <c r="P475" s="5">
        <v>0</v>
      </c>
      <c r="Q475" s="5">
        <f t="shared" si="1075"/>
        <v>0</v>
      </c>
      <c r="R475" s="48"/>
      <c r="S475" s="55"/>
      <c r="T475" s="20" t="s">
        <v>11</v>
      </c>
      <c r="U475" s="82">
        <v>0</v>
      </c>
      <c r="V475" s="82">
        <v>0</v>
      </c>
      <c r="W475" s="82">
        <f t="shared" si="1068"/>
        <v>0</v>
      </c>
      <c r="X475" s="82">
        <v>0</v>
      </c>
      <c r="Y475" s="82">
        <f t="shared" si="1069"/>
        <v>0</v>
      </c>
      <c r="Z475" s="82">
        <v>0</v>
      </c>
      <c r="AA475" s="82">
        <f>+Y475+Z475</f>
        <v>0</v>
      </c>
      <c r="AB475" s="82">
        <v>0</v>
      </c>
      <c r="AC475" s="82">
        <f>+AA475+AB475</f>
        <v>0</v>
      </c>
      <c r="AD475" s="82">
        <v>0</v>
      </c>
      <c r="AE475" s="82">
        <f>+AC475+AD475</f>
        <v>0</v>
      </c>
      <c r="AF475" s="82">
        <v>0</v>
      </c>
      <c r="AG475" s="82">
        <f>+AE475+AF475</f>
        <v>0</v>
      </c>
      <c r="AI475" s="350"/>
    </row>
    <row r="476" spans="1:61" ht="19.5" hidden="1" customHeight="1" outlineLevel="1" x14ac:dyDescent="0.2">
      <c r="A476" s="249"/>
      <c r="B476" s="105"/>
      <c r="C476" s="21"/>
      <c r="D476" s="21"/>
      <c r="E476" s="106"/>
      <c r="F476" s="106">
        <v>0</v>
      </c>
      <c r="G476" s="5">
        <f t="shared" si="1070"/>
        <v>0</v>
      </c>
      <c r="H476" s="106">
        <v>0</v>
      </c>
      <c r="I476" s="5">
        <f t="shared" si="1071"/>
        <v>0</v>
      </c>
      <c r="J476" s="106">
        <v>0</v>
      </c>
      <c r="K476" s="5">
        <f t="shared" si="1072"/>
        <v>0</v>
      </c>
      <c r="L476" s="106">
        <v>0</v>
      </c>
      <c r="M476" s="5">
        <f t="shared" si="1073"/>
        <v>0</v>
      </c>
      <c r="N476" s="106">
        <v>0</v>
      </c>
      <c r="O476" s="5">
        <f t="shared" si="1074"/>
        <v>0</v>
      </c>
      <c r="P476" s="106">
        <v>0</v>
      </c>
      <c r="Q476" s="5">
        <f t="shared" si="1075"/>
        <v>0</v>
      </c>
      <c r="R476" s="52"/>
      <c r="S476" s="56"/>
      <c r="T476" s="23" t="s">
        <v>12</v>
      </c>
      <c r="U476" s="83">
        <v>0</v>
      </c>
      <c r="V476" s="83">
        <v>0</v>
      </c>
      <c r="W476" s="83">
        <f t="shared" si="1068"/>
        <v>0</v>
      </c>
      <c r="X476" s="83">
        <v>0</v>
      </c>
      <c r="Y476" s="83">
        <f t="shared" si="1069"/>
        <v>0</v>
      </c>
      <c r="Z476" s="83">
        <v>0</v>
      </c>
      <c r="AA476" s="83">
        <f>+Y476+Z476</f>
        <v>0</v>
      </c>
      <c r="AB476" s="83">
        <v>0</v>
      </c>
      <c r="AC476" s="83">
        <f>+AA476+AB476</f>
        <v>0</v>
      </c>
      <c r="AD476" s="83">
        <v>0</v>
      </c>
      <c r="AE476" s="83">
        <f>+AC476+AD476</f>
        <v>0</v>
      </c>
      <c r="AF476" s="83">
        <v>0</v>
      </c>
      <c r="AG476" s="83">
        <f>+AE476+AF476</f>
        <v>0</v>
      </c>
      <c r="AI476" s="319"/>
    </row>
    <row r="477" spans="1:61" ht="19.5" hidden="1" customHeight="1" outlineLevel="1" x14ac:dyDescent="0.2">
      <c r="A477" s="249"/>
      <c r="B477" s="105"/>
      <c r="C477" s="21"/>
      <c r="D477" s="21"/>
      <c r="E477" s="106"/>
      <c r="F477" s="106">
        <v>0</v>
      </c>
      <c r="G477" s="5">
        <f t="shared" si="1070"/>
        <v>0</v>
      </c>
      <c r="H477" s="106">
        <v>0</v>
      </c>
      <c r="I477" s="5">
        <f t="shared" si="1071"/>
        <v>0</v>
      </c>
      <c r="J477" s="106">
        <v>0</v>
      </c>
      <c r="K477" s="5">
        <f t="shared" si="1072"/>
        <v>0</v>
      </c>
      <c r="L477" s="106">
        <v>0</v>
      </c>
      <c r="M477" s="5">
        <f t="shared" si="1073"/>
        <v>0</v>
      </c>
      <c r="N477" s="106">
        <v>0</v>
      </c>
      <c r="O477" s="5">
        <f t="shared" si="1074"/>
        <v>0</v>
      </c>
      <c r="P477" s="106">
        <v>0</v>
      </c>
      <c r="Q477" s="5">
        <f t="shared" si="1075"/>
        <v>0</v>
      </c>
      <c r="R477" s="29"/>
      <c r="S477" s="144" t="s">
        <v>13</v>
      </c>
      <c r="T477" s="145"/>
      <c r="U477" s="62">
        <f t="shared" ref="U477:V477" si="1076">SUM(U478:U480)</f>
        <v>0</v>
      </c>
      <c r="V477" s="62">
        <f t="shared" si="1076"/>
        <v>0</v>
      </c>
      <c r="W477" s="62">
        <f t="shared" si="1068"/>
        <v>0</v>
      </c>
      <c r="X477" s="62">
        <f t="shared" ref="X477" si="1077">SUM(X478:X480)</f>
        <v>0</v>
      </c>
      <c r="Y477" s="62">
        <f t="shared" si="1069"/>
        <v>0</v>
      </c>
      <c r="Z477" s="62">
        <f t="shared" ref="Z477:AB477" si="1078">SUM(Z478:Z480)</f>
        <v>0</v>
      </c>
      <c r="AA477" s="76">
        <f>SUM(AA478:AA480)</f>
        <v>0</v>
      </c>
      <c r="AB477" s="62">
        <f t="shared" si="1078"/>
        <v>0</v>
      </c>
      <c r="AC477" s="76">
        <f>SUM(AC478:AC480)</f>
        <v>0</v>
      </c>
      <c r="AD477" s="62">
        <f t="shared" ref="AD477:AF477" si="1079">SUM(AD478:AD480)</f>
        <v>0</v>
      </c>
      <c r="AE477" s="76">
        <f>SUM(AE478:AE480)</f>
        <v>0</v>
      </c>
      <c r="AF477" s="62">
        <f t="shared" si="1079"/>
        <v>0</v>
      </c>
      <c r="AG477" s="76">
        <f>SUM(AG478:AG480)</f>
        <v>0</v>
      </c>
      <c r="AI477" s="319"/>
    </row>
    <row r="478" spans="1:61" ht="19.5" hidden="1" customHeight="1" outlineLevel="1" x14ac:dyDescent="0.2">
      <c r="A478" s="249"/>
      <c r="B478" s="140"/>
      <c r="C478" s="141" t="s">
        <v>10</v>
      </c>
      <c r="D478" s="8"/>
      <c r="E478" s="9">
        <v>0</v>
      </c>
      <c r="F478" s="9">
        <v>0</v>
      </c>
      <c r="G478" s="9">
        <f t="shared" si="1070"/>
        <v>0</v>
      </c>
      <c r="H478" s="9">
        <v>0</v>
      </c>
      <c r="I478" s="9">
        <f t="shared" si="1071"/>
        <v>0</v>
      </c>
      <c r="J478" s="9">
        <v>0</v>
      </c>
      <c r="K478" s="9">
        <f t="shared" si="1072"/>
        <v>0</v>
      </c>
      <c r="L478" s="9">
        <v>0</v>
      </c>
      <c r="M478" s="9">
        <f t="shared" si="1073"/>
        <v>0</v>
      </c>
      <c r="N478" s="9">
        <v>0</v>
      </c>
      <c r="O478" s="9">
        <f t="shared" si="1074"/>
        <v>0</v>
      </c>
      <c r="P478" s="9">
        <v>0</v>
      </c>
      <c r="Q478" s="9">
        <f t="shared" si="1075"/>
        <v>0</v>
      </c>
      <c r="R478" s="46"/>
      <c r="S478" s="149"/>
      <c r="T478" s="150" t="s">
        <v>15</v>
      </c>
      <c r="U478" s="151">
        <v>0</v>
      </c>
      <c r="V478" s="151">
        <v>0</v>
      </c>
      <c r="W478" s="151">
        <f t="shared" si="1068"/>
        <v>0</v>
      </c>
      <c r="X478" s="151">
        <v>0</v>
      </c>
      <c r="Y478" s="151">
        <f t="shared" si="1069"/>
        <v>0</v>
      </c>
      <c r="Z478" s="151">
        <v>0</v>
      </c>
      <c r="AA478" s="151">
        <f t="shared" ref="AA478:AA483" si="1080">+Y478+Z478</f>
        <v>0</v>
      </c>
      <c r="AB478" s="151">
        <v>0</v>
      </c>
      <c r="AC478" s="151">
        <f t="shared" ref="AC478:AC483" si="1081">+AA478+AB478</f>
        <v>0</v>
      </c>
      <c r="AD478" s="151">
        <v>0</v>
      </c>
      <c r="AE478" s="151">
        <f t="shared" ref="AE478:AE483" si="1082">+AC478+AD478</f>
        <v>0</v>
      </c>
      <c r="AF478" s="151">
        <v>0</v>
      </c>
      <c r="AG478" s="151">
        <f t="shared" ref="AG478:AG483" si="1083">+AE478+AF478</f>
        <v>0</v>
      </c>
      <c r="AI478" s="319"/>
    </row>
    <row r="479" spans="1:61" ht="19.5" hidden="1" customHeight="1" outlineLevel="1" x14ac:dyDescent="0.2">
      <c r="A479" s="249"/>
      <c r="B479" s="140"/>
      <c r="C479" s="141" t="s">
        <v>23</v>
      </c>
      <c r="D479" s="8"/>
      <c r="E479" s="11">
        <v>0</v>
      </c>
      <c r="F479" s="11">
        <v>0</v>
      </c>
      <c r="G479" s="11">
        <f t="shared" si="1070"/>
        <v>0</v>
      </c>
      <c r="H479" s="11">
        <v>0</v>
      </c>
      <c r="I479" s="11">
        <f t="shared" si="1071"/>
        <v>0</v>
      </c>
      <c r="J479" s="11">
        <v>0</v>
      </c>
      <c r="K479" s="11">
        <f t="shared" si="1072"/>
        <v>0</v>
      </c>
      <c r="L479" s="11">
        <v>0</v>
      </c>
      <c r="M479" s="11">
        <f t="shared" si="1073"/>
        <v>0</v>
      </c>
      <c r="N479" s="11">
        <v>0</v>
      </c>
      <c r="O479" s="11">
        <f t="shared" si="1074"/>
        <v>0</v>
      </c>
      <c r="P479" s="11">
        <v>0</v>
      </c>
      <c r="Q479" s="11">
        <f t="shared" si="1075"/>
        <v>0</v>
      </c>
      <c r="R479" s="47"/>
      <c r="S479" s="55"/>
      <c r="T479" s="20" t="s">
        <v>16</v>
      </c>
      <c r="U479" s="82">
        <v>0</v>
      </c>
      <c r="V479" s="82">
        <v>0</v>
      </c>
      <c r="W479" s="82">
        <f t="shared" si="1068"/>
        <v>0</v>
      </c>
      <c r="X479" s="82">
        <v>0</v>
      </c>
      <c r="Y479" s="82">
        <f t="shared" si="1069"/>
        <v>0</v>
      </c>
      <c r="Z479" s="82">
        <v>0</v>
      </c>
      <c r="AA479" s="82">
        <f t="shared" si="1080"/>
        <v>0</v>
      </c>
      <c r="AB479" s="82">
        <v>0</v>
      </c>
      <c r="AC479" s="82">
        <f t="shared" si="1081"/>
        <v>0</v>
      </c>
      <c r="AD479" s="82">
        <v>0</v>
      </c>
      <c r="AE479" s="82">
        <f t="shared" si="1082"/>
        <v>0</v>
      </c>
      <c r="AF479" s="82">
        <v>0</v>
      </c>
      <c r="AG479" s="82">
        <f t="shared" si="1083"/>
        <v>0</v>
      </c>
      <c r="AI479" s="319"/>
    </row>
    <row r="480" spans="1:61" ht="19.5" hidden="1" customHeight="1" outlineLevel="1" x14ac:dyDescent="0.2">
      <c r="A480" s="249"/>
      <c r="B480" s="140"/>
      <c r="C480" s="141" t="s">
        <v>22</v>
      </c>
      <c r="D480" s="8"/>
      <c r="E480" s="60">
        <v>0</v>
      </c>
      <c r="F480" s="60">
        <v>0</v>
      </c>
      <c r="G480" s="60">
        <f t="shared" si="1070"/>
        <v>0</v>
      </c>
      <c r="H480" s="60">
        <v>0</v>
      </c>
      <c r="I480" s="60">
        <f t="shared" si="1071"/>
        <v>0</v>
      </c>
      <c r="J480" s="60">
        <v>0</v>
      </c>
      <c r="K480" s="60">
        <f t="shared" si="1072"/>
        <v>0</v>
      </c>
      <c r="L480" s="60">
        <v>0</v>
      </c>
      <c r="M480" s="60">
        <f t="shared" si="1073"/>
        <v>0</v>
      </c>
      <c r="N480" s="60">
        <v>0</v>
      </c>
      <c r="O480" s="60">
        <f t="shared" si="1074"/>
        <v>0</v>
      </c>
      <c r="P480" s="60">
        <v>0</v>
      </c>
      <c r="Q480" s="60">
        <f t="shared" si="1075"/>
        <v>0</v>
      </c>
      <c r="S480" s="107"/>
      <c r="T480" s="108" t="s">
        <v>17</v>
      </c>
      <c r="U480" s="84">
        <v>0</v>
      </c>
      <c r="V480" s="84">
        <v>0</v>
      </c>
      <c r="W480" s="84">
        <f t="shared" si="1068"/>
        <v>0</v>
      </c>
      <c r="X480" s="84">
        <v>0</v>
      </c>
      <c r="Y480" s="84">
        <f t="shared" si="1069"/>
        <v>0</v>
      </c>
      <c r="Z480" s="84">
        <v>0</v>
      </c>
      <c r="AA480" s="84">
        <f t="shared" si="1080"/>
        <v>0</v>
      </c>
      <c r="AB480" s="84">
        <v>0</v>
      </c>
      <c r="AC480" s="84">
        <f t="shared" si="1081"/>
        <v>0</v>
      </c>
      <c r="AD480" s="84">
        <v>0</v>
      </c>
      <c r="AE480" s="84">
        <f t="shared" si="1082"/>
        <v>0</v>
      </c>
      <c r="AF480" s="84">
        <v>0</v>
      </c>
      <c r="AG480" s="84">
        <f t="shared" si="1083"/>
        <v>0</v>
      </c>
      <c r="AI480" s="319"/>
    </row>
    <row r="481" spans="1:61" ht="19.5" hidden="1" customHeight="1" outlineLevel="1" x14ac:dyDescent="0.2">
      <c r="A481" s="249"/>
      <c r="B481" s="140"/>
      <c r="C481" s="141" t="s">
        <v>46</v>
      </c>
      <c r="D481" s="8"/>
      <c r="E481" s="11">
        <v>0</v>
      </c>
      <c r="F481" s="11">
        <v>0</v>
      </c>
      <c r="G481" s="11">
        <f t="shared" si="1070"/>
        <v>0</v>
      </c>
      <c r="H481" s="11">
        <v>0</v>
      </c>
      <c r="I481" s="11">
        <f t="shared" si="1071"/>
        <v>0</v>
      </c>
      <c r="J481" s="11">
        <v>0</v>
      </c>
      <c r="K481" s="11">
        <f t="shared" si="1072"/>
        <v>0</v>
      </c>
      <c r="L481" s="11">
        <v>0</v>
      </c>
      <c r="M481" s="11">
        <f t="shared" si="1073"/>
        <v>0</v>
      </c>
      <c r="N481" s="11">
        <v>0</v>
      </c>
      <c r="O481" s="11">
        <f t="shared" si="1074"/>
        <v>0</v>
      </c>
      <c r="P481" s="11">
        <v>0</v>
      </c>
      <c r="Q481" s="11">
        <f t="shared" si="1075"/>
        <v>0</v>
      </c>
      <c r="R481" s="47"/>
      <c r="S481" s="153" t="s">
        <v>43</v>
      </c>
      <c r="T481" s="10"/>
      <c r="U481" s="62">
        <v>0</v>
      </c>
      <c r="V481" s="62">
        <v>0</v>
      </c>
      <c r="W481" s="62">
        <f t="shared" si="1068"/>
        <v>0</v>
      </c>
      <c r="X481" s="62">
        <v>0</v>
      </c>
      <c r="Y481" s="62">
        <f t="shared" si="1069"/>
        <v>0</v>
      </c>
      <c r="Z481" s="62">
        <v>0</v>
      </c>
      <c r="AA481" s="62">
        <f t="shared" si="1080"/>
        <v>0</v>
      </c>
      <c r="AB481" s="62">
        <v>0</v>
      </c>
      <c r="AC481" s="62">
        <f t="shared" si="1081"/>
        <v>0</v>
      </c>
      <c r="AD481" s="62">
        <v>0</v>
      </c>
      <c r="AE481" s="62">
        <f t="shared" si="1082"/>
        <v>0</v>
      </c>
      <c r="AF481" s="62">
        <v>0</v>
      </c>
      <c r="AG481" s="62">
        <f t="shared" si="1083"/>
        <v>0</v>
      </c>
      <c r="AI481" s="319"/>
    </row>
    <row r="482" spans="1:61" ht="19.5" hidden="1" customHeight="1" outlineLevel="1" x14ac:dyDescent="0.2">
      <c r="B482" s="140"/>
      <c r="C482" s="141" t="s">
        <v>52</v>
      </c>
      <c r="D482" s="8"/>
      <c r="E482" s="60">
        <v>0</v>
      </c>
      <c r="F482" s="60">
        <v>0</v>
      </c>
      <c r="G482" s="60">
        <f t="shared" si="1070"/>
        <v>0</v>
      </c>
      <c r="H482" s="60">
        <v>0</v>
      </c>
      <c r="I482" s="60">
        <f t="shared" si="1071"/>
        <v>0</v>
      </c>
      <c r="J482" s="60">
        <v>0</v>
      </c>
      <c r="K482" s="60">
        <f t="shared" si="1072"/>
        <v>0</v>
      </c>
      <c r="L482" s="60">
        <v>0</v>
      </c>
      <c r="M482" s="60">
        <f t="shared" si="1073"/>
        <v>0</v>
      </c>
      <c r="N482" s="60">
        <v>0</v>
      </c>
      <c r="O482" s="60">
        <f t="shared" si="1074"/>
        <v>0</v>
      </c>
      <c r="P482" s="60">
        <v>0</v>
      </c>
      <c r="Q482" s="60">
        <f t="shared" si="1075"/>
        <v>0</v>
      </c>
      <c r="R482" s="29"/>
      <c r="S482" s="57" t="s">
        <v>38</v>
      </c>
      <c r="T482" s="28"/>
      <c r="U482" s="62">
        <v>0</v>
      </c>
      <c r="V482" s="62">
        <v>0</v>
      </c>
      <c r="W482" s="62">
        <f t="shared" si="1068"/>
        <v>0</v>
      </c>
      <c r="X482" s="62">
        <v>0</v>
      </c>
      <c r="Y482" s="62">
        <f t="shared" si="1069"/>
        <v>0</v>
      </c>
      <c r="Z482" s="62">
        <v>0</v>
      </c>
      <c r="AA482" s="62">
        <f t="shared" si="1080"/>
        <v>0</v>
      </c>
      <c r="AB482" s="62">
        <v>0</v>
      </c>
      <c r="AC482" s="62">
        <f t="shared" si="1081"/>
        <v>0</v>
      </c>
      <c r="AD482" s="62">
        <v>0</v>
      </c>
      <c r="AE482" s="62">
        <f t="shared" si="1082"/>
        <v>0</v>
      </c>
      <c r="AF482" s="62">
        <v>0</v>
      </c>
      <c r="AG482" s="62">
        <f t="shared" si="1083"/>
        <v>0</v>
      </c>
      <c r="AI482" s="319"/>
    </row>
    <row r="483" spans="1:61" ht="19.5" hidden="1" customHeight="1" outlineLevel="1" thickBot="1" x14ac:dyDescent="0.25">
      <c r="B483" s="109"/>
      <c r="C483" s="37" t="s">
        <v>149</v>
      </c>
      <c r="D483" s="37"/>
      <c r="E483" s="61">
        <v>0</v>
      </c>
      <c r="F483" s="61">
        <v>0</v>
      </c>
      <c r="G483" s="61">
        <f t="shared" si="1070"/>
        <v>0</v>
      </c>
      <c r="H483" s="61">
        <v>0</v>
      </c>
      <c r="I483" s="61">
        <f t="shared" si="1071"/>
        <v>0</v>
      </c>
      <c r="J483" s="61">
        <v>0</v>
      </c>
      <c r="K483" s="61">
        <f t="shared" si="1072"/>
        <v>0</v>
      </c>
      <c r="L483" s="61">
        <v>0</v>
      </c>
      <c r="M483" s="61">
        <f t="shared" si="1073"/>
        <v>0</v>
      </c>
      <c r="N483" s="61">
        <v>0</v>
      </c>
      <c r="O483" s="61">
        <f t="shared" si="1074"/>
        <v>0</v>
      </c>
      <c r="P483" s="61">
        <v>0</v>
      </c>
      <c r="Q483" s="61">
        <f t="shared" si="1075"/>
        <v>0</v>
      </c>
      <c r="R483" s="29"/>
      <c r="S483" s="154" t="s">
        <v>149</v>
      </c>
      <c r="T483" s="138"/>
      <c r="U483" s="93">
        <v>0</v>
      </c>
      <c r="V483" s="93">
        <v>0</v>
      </c>
      <c r="W483" s="93">
        <f t="shared" si="1068"/>
        <v>0</v>
      </c>
      <c r="X483" s="93">
        <v>0</v>
      </c>
      <c r="Y483" s="93">
        <f t="shared" si="1069"/>
        <v>0</v>
      </c>
      <c r="Z483" s="93">
        <v>0</v>
      </c>
      <c r="AA483" s="93">
        <f t="shared" si="1080"/>
        <v>0</v>
      </c>
      <c r="AB483" s="93">
        <v>0</v>
      </c>
      <c r="AC483" s="93">
        <f t="shared" si="1081"/>
        <v>0</v>
      </c>
      <c r="AD483" s="93">
        <v>0</v>
      </c>
      <c r="AE483" s="93">
        <f t="shared" si="1082"/>
        <v>0</v>
      </c>
      <c r="AF483" s="93">
        <v>0</v>
      </c>
      <c r="AG483" s="93">
        <f t="shared" si="1083"/>
        <v>0</v>
      </c>
      <c r="AI483" s="319"/>
    </row>
    <row r="484" spans="1:61" s="3" customFormat="1" ht="19.5" hidden="1" customHeight="1" outlineLevel="1" thickBot="1" x14ac:dyDescent="0.25">
      <c r="B484" s="155" t="s">
        <v>14</v>
      </c>
      <c r="C484" s="141"/>
      <c r="D484" s="8"/>
      <c r="E484" s="11">
        <f t="shared" ref="E484:F484" si="1084">SUM(E478:E483)+E471</f>
        <v>0</v>
      </c>
      <c r="F484" s="11">
        <f t="shared" si="1084"/>
        <v>0</v>
      </c>
      <c r="G484" s="11">
        <f t="shared" si="1070"/>
        <v>0</v>
      </c>
      <c r="H484" s="11">
        <f t="shared" ref="H484:J484" si="1085">SUM(H478:H483)+H471</f>
        <v>0</v>
      </c>
      <c r="I484" s="11">
        <f t="shared" si="1071"/>
        <v>0</v>
      </c>
      <c r="J484" s="11">
        <f t="shared" si="1085"/>
        <v>0</v>
      </c>
      <c r="K484" s="11">
        <f t="shared" si="1072"/>
        <v>0</v>
      </c>
      <c r="L484" s="11">
        <f t="shared" ref="L484:N484" si="1086">SUM(L478:L483)+L471</f>
        <v>0</v>
      </c>
      <c r="M484" s="11">
        <f t="shared" si="1073"/>
        <v>0</v>
      </c>
      <c r="N484" s="11">
        <f t="shared" si="1086"/>
        <v>0</v>
      </c>
      <c r="O484" s="11">
        <f t="shared" si="1074"/>
        <v>0</v>
      </c>
      <c r="P484" s="11">
        <f t="shared" ref="P484" si="1087">SUM(P478:P483)+P471</f>
        <v>0</v>
      </c>
      <c r="Q484" s="11">
        <f t="shared" si="1075"/>
        <v>0</v>
      </c>
      <c r="R484" s="69"/>
      <c r="S484" s="156" t="s">
        <v>18</v>
      </c>
      <c r="T484" s="157"/>
      <c r="U484" s="62">
        <f t="shared" ref="U484:V484" si="1088">+U482+U477+U471+U481+U483</f>
        <v>0</v>
      </c>
      <c r="V484" s="62">
        <f t="shared" si="1088"/>
        <v>0</v>
      </c>
      <c r="W484" s="62">
        <f t="shared" si="1068"/>
        <v>0</v>
      </c>
      <c r="X484" s="62">
        <f t="shared" ref="X484" si="1089">+X482+X477+X471+X481+X483</f>
        <v>0</v>
      </c>
      <c r="Y484" s="62">
        <f t="shared" si="1069"/>
        <v>0</v>
      </c>
      <c r="Z484" s="62">
        <f t="shared" ref="Z484:AB484" si="1090">+Z482+Z477+Z471+Z481+Z483</f>
        <v>0</v>
      </c>
      <c r="AA484" s="62">
        <f>+AA483+AA482+AA481+AA477+AA471</f>
        <v>0</v>
      </c>
      <c r="AB484" s="62">
        <f t="shared" si="1090"/>
        <v>0</v>
      </c>
      <c r="AC484" s="62">
        <f>+AC483+AC482+AC481+AC477+AC471</f>
        <v>0</v>
      </c>
      <c r="AD484" s="62">
        <f t="shared" ref="AD484:AF484" si="1091">+AD482+AD477+AD471+AD481+AD483</f>
        <v>0</v>
      </c>
      <c r="AE484" s="62">
        <f>+AE483+AE482+AE481+AE477+AE471</f>
        <v>0</v>
      </c>
      <c r="AF484" s="62">
        <f t="shared" si="1091"/>
        <v>0</v>
      </c>
      <c r="AG484" s="62">
        <f>+AG483+AG482+AG481+AG477+AG471</f>
        <v>0</v>
      </c>
      <c r="AH484" s="14"/>
      <c r="AI484" s="321"/>
      <c r="AJ484" s="250">
        <f>+AE484-O484</f>
        <v>0</v>
      </c>
      <c r="AK484" s="14"/>
      <c r="AL484" s="14"/>
      <c r="AM484" s="14"/>
      <c r="AN484" s="14"/>
      <c r="AO484" s="14"/>
      <c r="AP484" s="14"/>
      <c r="AQ484" s="14"/>
      <c r="AR484" s="14"/>
      <c r="AS484" s="14"/>
      <c r="AT484" s="14"/>
      <c r="AU484" s="14"/>
      <c r="AV484" s="14"/>
      <c r="AW484" s="14"/>
      <c r="AX484" s="14"/>
      <c r="AY484" s="14"/>
      <c r="AZ484" s="14"/>
      <c r="BA484" s="14"/>
      <c r="BB484" s="14"/>
      <c r="BC484" s="14"/>
      <c r="BD484" s="14"/>
      <c r="BE484" s="14"/>
      <c r="BF484" s="14"/>
      <c r="BG484" s="14"/>
      <c r="BH484" s="14"/>
      <c r="BI484" s="14"/>
    </row>
    <row r="485" spans="1:61" s="3" customFormat="1" ht="25.5" customHeight="1" collapsed="1" x14ac:dyDescent="0.2">
      <c r="B485" s="159" t="s">
        <v>104</v>
      </c>
      <c r="C485" s="128" t="s">
        <v>29</v>
      </c>
      <c r="D485" s="129"/>
      <c r="E485" s="128"/>
      <c r="F485" s="128"/>
      <c r="G485" s="128"/>
      <c r="H485" s="128"/>
      <c r="I485" s="128"/>
      <c r="J485" s="128"/>
      <c r="K485" s="128"/>
      <c r="L485" s="128"/>
      <c r="M485" s="128"/>
      <c r="N485" s="128"/>
      <c r="O485" s="128"/>
      <c r="P485" s="128"/>
      <c r="Q485" s="128"/>
      <c r="R485" s="128"/>
      <c r="S485" s="129"/>
      <c r="T485" s="185"/>
      <c r="U485" s="185"/>
      <c r="V485" s="185"/>
      <c r="W485" s="185"/>
      <c r="X485" s="185"/>
      <c r="Y485" s="185"/>
      <c r="Z485" s="185"/>
      <c r="AA485" s="185"/>
      <c r="AB485" s="185"/>
      <c r="AC485" s="185"/>
      <c r="AD485" s="185"/>
      <c r="AE485" s="239"/>
      <c r="AF485" s="185"/>
      <c r="AG485" s="239"/>
      <c r="AI485" s="341"/>
      <c r="AJ485" s="14"/>
    </row>
    <row r="486" spans="1:61" ht="40.5" customHeight="1" x14ac:dyDescent="0.2">
      <c r="B486" s="100" t="s">
        <v>0</v>
      </c>
      <c r="C486" s="26"/>
      <c r="D486" s="101"/>
      <c r="E486" s="36" t="str">
        <f t="shared" ref="E486:Q486" si="1092">+E$6</f>
        <v>Eredeti előirányzat
2024. év</v>
      </c>
      <c r="F486" s="36" t="str">
        <f t="shared" si="1092"/>
        <v>1 Módosítás</v>
      </c>
      <c r="G486" s="36" t="str">
        <f t="shared" si="1092"/>
        <v>Módosított előirányzat 1
2024. év</v>
      </c>
      <c r="H486" s="36" t="str">
        <f t="shared" si="1092"/>
        <v>2 Módosítás</v>
      </c>
      <c r="I486" s="36" t="str">
        <f t="shared" si="1092"/>
        <v>Módosított előirányzat</v>
      </c>
      <c r="J486" s="36" t="str">
        <f t="shared" si="1092"/>
        <v>3 Módosítás</v>
      </c>
      <c r="K486" s="36" t="str">
        <f t="shared" si="1092"/>
        <v>Módosított előirányzat</v>
      </c>
      <c r="L486" s="36" t="str">
        <f t="shared" si="1092"/>
        <v>4 Módosítás</v>
      </c>
      <c r="M486" s="36" t="str">
        <f t="shared" si="1092"/>
        <v>4. Módosított előirányzat</v>
      </c>
      <c r="N486" s="36" t="str">
        <f t="shared" si="1092"/>
        <v>5 Módosítás</v>
      </c>
      <c r="O486" s="36" t="str">
        <f t="shared" si="1092"/>
        <v>Módosított előirányzat 5.</v>
      </c>
      <c r="P486" s="36" t="str">
        <f t="shared" si="1092"/>
        <v>6 Módosítás</v>
      </c>
      <c r="Q486" s="36" t="str">
        <f t="shared" si="1092"/>
        <v>Módosított előirányzat</v>
      </c>
      <c r="R486" s="51"/>
      <c r="S486" s="57" t="s">
        <v>1</v>
      </c>
      <c r="T486" s="102"/>
      <c r="U486" s="36" t="str">
        <f t="shared" ref="U486:AG486" si="1093">+U$6</f>
        <v>Eredeti előirányzat
2024. év</v>
      </c>
      <c r="V486" s="36" t="str">
        <f t="shared" si="1093"/>
        <v>1 Módosítás</v>
      </c>
      <c r="W486" s="36" t="str">
        <f t="shared" si="1093"/>
        <v>Módosított előirányzat 1
2024. év</v>
      </c>
      <c r="X486" s="36" t="str">
        <f t="shared" si="1093"/>
        <v>2 Módosítás</v>
      </c>
      <c r="Y486" s="36" t="str">
        <f t="shared" si="1093"/>
        <v>Módosított előirányzat</v>
      </c>
      <c r="Z486" s="36" t="str">
        <f t="shared" si="1093"/>
        <v>3 Módosítás</v>
      </c>
      <c r="AA486" s="36" t="str">
        <f t="shared" si="1093"/>
        <v>Módosított előirányzat</v>
      </c>
      <c r="AB486" s="36" t="str">
        <f t="shared" si="1093"/>
        <v>4 Módosítás</v>
      </c>
      <c r="AC486" s="36" t="str">
        <f t="shared" si="1093"/>
        <v>4. Módosított előirányzat</v>
      </c>
      <c r="AD486" s="36" t="str">
        <f t="shared" si="1093"/>
        <v>5 Módosítás</v>
      </c>
      <c r="AE486" s="36" t="str">
        <f t="shared" si="1093"/>
        <v>Módosított előirányzat 5</v>
      </c>
      <c r="AF486" s="36" t="str">
        <f t="shared" si="1093"/>
        <v>6 Módosítás</v>
      </c>
      <c r="AG486" s="36" t="str">
        <f t="shared" si="1093"/>
        <v>Módosított előirányzat</v>
      </c>
      <c r="AI486" s="319"/>
    </row>
    <row r="487" spans="1:61" ht="19.5" customHeight="1" x14ac:dyDescent="0.2">
      <c r="B487" s="140"/>
      <c r="C487" s="141" t="s">
        <v>2</v>
      </c>
      <c r="D487" s="142"/>
      <c r="E487" s="143">
        <f t="shared" ref="E487:I487" si="1094">+E488+E489+E490+E491</f>
        <v>0</v>
      </c>
      <c r="F487" s="143">
        <f t="shared" si="1094"/>
        <v>0</v>
      </c>
      <c r="G487" s="143">
        <f t="shared" si="1094"/>
        <v>0</v>
      </c>
      <c r="H487" s="143">
        <f t="shared" si="1094"/>
        <v>0</v>
      </c>
      <c r="I487" s="143">
        <f t="shared" si="1094"/>
        <v>0</v>
      </c>
      <c r="J487" s="143">
        <f t="shared" ref="J487:K487" si="1095">+J488+J489+J490+J491</f>
        <v>0</v>
      </c>
      <c r="K487" s="143">
        <f t="shared" si="1095"/>
        <v>0</v>
      </c>
      <c r="L487" s="143">
        <f t="shared" ref="L487:M487" si="1096">+L488+L489+L490+L491</f>
        <v>0</v>
      </c>
      <c r="M487" s="143">
        <f t="shared" si="1096"/>
        <v>0</v>
      </c>
      <c r="N487" s="143">
        <f t="shared" ref="N487:O487" si="1097">+N488+N489+N490+N491</f>
        <v>0</v>
      </c>
      <c r="O487" s="143">
        <f t="shared" si="1097"/>
        <v>0</v>
      </c>
      <c r="P487" s="143">
        <f t="shared" ref="P487:Q487" si="1098">+P488+P489+P490+P491</f>
        <v>0</v>
      </c>
      <c r="Q487" s="143">
        <f t="shared" si="1098"/>
        <v>0</v>
      </c>
      <c r="R487" s="46"/>
      <c r="S487" s="144" t="s">
        <v>3</v>
      </c>
      <c r="T487" s="145"/>
      <c r="U487" s="76">
        <f t="shared" ref="U487:V487" si="1099">SUM(U488:U492)</f>
        <v>0</v>
      </c>
      <c r="V487" s="76">
        <f t="shared" si="1099"/>
        <v>0</v>
      </c>
      <c r="W487" s="76">
        <f>+U487+V487</f>
        <v>0</v>
      </c>
      <c r="X487" s="76">
        <f t="shared" ref="X487" si="1100">SUM(X488:X492)</f>
        <v>0</v>
      </c>
      <c r="Y487" s="76">
        <f>+W487+X487</f>
        <v>0</v>
      </c>
      <c r="Z487" s="76">
        <f t="shared" ref="Z487:AB487" si="1101">SUM(Z488:Z492)</f>
        <v>0</v>
      </c>
      <c r="AA487" s="76">
        <f>SUM(AA488:AA492)</f>
        <v>0</v>
      </c>
      <c r="AB487" s="76">
        <f t="shared" si="1101"/>
        <v>0</v>
      </c>
      <c r="AC487" s="76">
        <f>SUM(AC488:AC492)</f>
        <v>0</v>
      </c>
      <c r="AD487" s="76">
        <f t="shared" ref="AD487:AF487" si="1102">SUM(AD488:AD492)</f>
        <v>0</v>
      </c>
      <c r="AE487" s="76">
        <f>SUM(AE488:AE492)</f>
        <v>0</v>
      </c>
      <c r="AF487" s="76">
        <f t="shared" si="1102"/>
        <v>0</v>
      </c>
      <c r="AG487" s="76">
        <f>SUM(AG488:AG492)</f>
        <v>0</v>
      </c>
      <c r="AI487" s="319"/>
      <c r="AJ487" s="3"/>
    </row>
    <row r="488" spans="1:61" ht="19.5" customHeight="1" x14ac:dyDescent="0.2">
      <c r="B488" s="146"/>
      <c r="C488" s="147" t="s">
        <v>4</v>
      </c>
      <c r="D488" s="147"/>
      <c r="E488" s="148"/>
      <c r="F488" s="148">
        <v>0</v>
      </c>
      <c r="G488" s="148"/>
      <c r="H488" s="148"/>
      <c r="I488" s="148"/>
      <c r="J488" s="148"/>
      <c r="K488" s="148"/>
      <c r="L488" s="148"/>
      <c r="M488" s="148"/>
      <c r="N488" s="148"/>
      <c r="O488" s="148"/>
      <c r="P488" s="148"/>
      <c r="Q488" s="148"/>
      <c r="R488" s="48"/>
      <c r="S488" s="149"/>
      <c r="T488" s="150" t="s">
        <v>6</v>
      </c>
      <c r="U488" s="151">
        <v>0</v>
      </c>
      <c r="V488" s="151">
        <v>0</v>
      </c>
      <c r="W488" s="151">
        <f t="shared" ref="W488:W500" si="1103">+U488+V488</f>
        <v>0</v>
      </c>
      <c r="X488" s="151">
        <v>0</v>
      </c>
      <c r="Y488" s="151">
        <f t="shared" ref="Y488:Y500" si="1104">+W488+X488</f>
        <v>0</v>
      </c>
      <c r="Z488" s="151">
        <v>0</v>
      </c>
      <c r="AA488" s="151">
        <f>+Y488+Z488</f>
        <v>0</v>
      </c>
      <c r="AB488" s="151">
        <v>0</v>
      </c>
      <c r="AC488" s="151">
        <f>+AA488+AB488</f>
        <v>0</v>
      </c>
      <c r="AD488" s="151">
        <v>0</v>
      </c>
      <c r="AE488" s="151">
        <f>+AC488+AD488</f>
        <v>0</v>
      </c>
      <c r="AF488" s="151">
        <v>0</v>
      </c>
      <c r="AG488" s="151">
        <f>+AE488+AF488</f>
        <v>0</v>
      </c>
      <c r="AI488" s="319"/>
    </row>
    <row r="489" spans="1:61" ht="23.25" customHeight="1" x14ac:dyDescent="0.2">
      <c r="A489" s="249"/>
      <c r="B489" s="104"/>
      <c r="C489" s="17" t="s">
        <v>5</v>
      </c>
      <c r="D489" s="18"/>
      <c r="E489" s="5">
        <v>0</v>
      </c>
      <c r="F489" s="5">
        <v>0</v>
      </c>
      <c r="G489" s="5">
        <f>+E489+F489</f>
        <v>0</v>
      </c>
      <c r="H489" s="5">
        <v>0</v>
      </c>
      <c r="I489" s="5">
        <f>+G489+H489</f>
        <v>0</v>
      </c>
      <c r="J489" s="5">
        <v>0</v>
      </c>
      <c r="K489" s="5">
        <f>+I489+J489</f>
        <v>0</v>
      </c>
      <c r="L489" s="5">
        <v>0</v>
      </c>
      <c r="M489" s="5">
        <f>+K489+L489</f>
        <v>0</v>
      </c>
      <c r="N489" s="5">
        <v>0</v>
      </c>
      <c r="O489" s="5">
        <f>+M489+N489</f>
        <v>0</v>
      </c>
      <c r="P489" s="5">
        <v>0</v>
      </c>
      <c r="Q489" s="5">
        <f>+O489+P489</f>
        <v>0</v>
      </c>
      <c r="R489" s="48"/>
      <c r="S489" s="55"/>
      <c r="T489" s="19" t="s">
        <v>8</v>
      </c>
      <c r="U489" s="82">
        <v>0</v>
      </c>
      <c r="V489" s="82">
        <v>0</v>
      </c>
      <c r="W489" s="82">
        <f t="shared" si="1103"/>
        <v>0</v>
      </c>
      <c r="X489" s="82">
        <v>0</v>
      </c>
      <c r="Y489" s="82">
        <f t="shared" si="1104"/>
        <v>0</v>
      </c>
      <c r="Z489" s="82">
        <v>0</v>
      </c>
      <c r="AA489" s="82">
        <f>+Y489+Z489</f>
        <v>0</v>
      </c>
      <c r="AB489" s="82">
        <v>0</v>
      </c>
      <c r="AC489" s="82">
        <f>+AA489+AB489</f>
        <v>0</v>
      </c>
      <c r="AD489" s="82">
        <v>0</v>
      </c>
      <c r="AE489" s="82">
        <f>+AC489+AD489</f>
        <v>0</v>
      </c>
      <c r="AF489" s="82">
        <v>0</v>
      </c>
      <c r="AG489" s="82">
        <f>+AE489+AF489</f>
        <v>0</v>
      </c>
      <c r="AI489" s="319"/>
    </row>
    <row r="490" spans="1:61" ht="19.5" customHeight="1" x14ac:dyDescent="0.2">
      <c r="A490" s="249"/>
      <c r="B490" s="104"/>
      <c r="C490" s="17" t="s">
        <v>7</v>
      </c>
      <c r="D490" s="18"/>
      <c r="E490" s="5"/>
      <c r="F490" s="5">
        <v>0</v>
      </c>
      <c r="G490" s="5">
        <f t="shared" ref="G490:G500" si="1105">+E490+F490</f>
        <v>0</v>
      </c>
      <c r="H490" s="5">
        <v>0</v>
      </c>
      <c r="I490" s="5">
        <f t="shared" ref="I490:I500" si="1106">+G490+H490</f>
        <v>0</v>
      </c>
      <c r="J490" s="5">
        <v>0</v>
      </c>
      <c r="K490" s="5">
        <f t="shared" ref="K490:K500" si="1107">+I490+J490</f>
        <v>0</v>
      </c>
      <c r="L490" s="5">
        <v>0</v>
      </c>
      <c r="M490" s="5">
        <f t="shared" ref="M490:M500" si="1108">+K490+L490</f>
        <v>0</v>
      </c>
      <c r="N490" s="5">
        <v>0</v>
      </c>
      <c r="O490" s="5">
        <f t="shared" ref="O490:O500" si="1109">+M490+N490</f>
        <v>0</v>
      </c>
      <c r="P490" s="5">
        <v>0</v>
      </c>
      <c r="Q490" s="5">
        <f t="shared" ref="Q490:Q500" si="1110">+O490+P490</f>
        <v>0</v>
      </c>
      <c r="R490" s="48"/>
      <c r="S490" s="55"/>
      <c r="T490" s="20" t="s">
        <v>9</v>
      </c>
      <c r="U490" s="82">
        <v>0</v>
      </c>
      <c r="V490" s="82">
        <v>0</v>
      </c>
      <c r="W490" s="82">
        <f t="shared" si="1103"/>
        <v>0</v>
      </c>
      <c r="X490" s="82">
        <v>0</v>
      </c>
      <c r="Y490" s="82">
        <f t="shared" si="1104"/>
        <v>0</v>
      </c>
      <c r="Z490" s="82">
        <v>0</v>
      </c>
      <c r="AA490" s="82">
        <f>+Y490+Z490</f>
        <v>0</v>
      </c>
      <c r="AB490" s="82">
        <v>0</v>
      </c>
      <c r="AC490" s="82">
        <f>+AA490+AB490</f>
        <v>0</v>
      </c>
      <c r="AD490" s="82">
        <v>0</v>
      </c>
      <c r="AE490" s="82">
        <f>+AC490+AD490</f>
        <v>0</v>
      </c>
      <c r="AF490" s="82">
        <v>0</v>
      </c>
      <c r="AG490" s="82">
        <f>+AE490+AF490</f>
        <v>0</v>
      </c>
      <c r="AI490" s="319"/>
    </row>
    <row r="491" spans="1:61" ht="19.5" customHeight="1" x14ac:dyDescent="0.2">
      <c r="A491" s="249"/>
      <c r="B491" s="104"/>
      <c r="C491" s="17" t="s">
        <v>21</v>
      </c>
      <c r="D491" s="18"/>
      <c r="E491" s="5"/>
      <c r="F491" s="5">
        <v>0</v>
      </c>
      <c r="G491" s="5">
        <f t="shared" si="1105"/>
        <v>0</v>
      </c>
      <c r="H491" s="5">
        <v>0</v>
      </c>
      <c r="I491" s="5">
        <f t="shared" si="1106"/>
        <v>0</v>
      </c>
      <c r="J491" s="5">
        <v>0</v>
      </c>
      <c r="K491" s="5">
        <f t="shared" si="1107"/>
        <v>0</v>
      </c>
      <c r="L491" s="5">
        <v>0</v>
      </c>
      <c r="M491" s="5">
        <f t="shared" si="1108"/>
        <v>0</v>
      </c>
      <c r="N491" s="5">
        <v>0</v>
      </c>
      <c r="O491" s="5">
        <f t="shared" si="1109"/>
        <v>0</v>
      </c>
      <c r="P491" s="5">
        <v>0</v>
      </c>
      <c r="Q491" s="5">
        <f t="shared" si="1110"/>
        <v>0</v>
      </c>
      <c r="R491" s="48"/>
      <c r="S491" s="55"/>
      <c r="T491" s="20" t="s">
        <v>11</v>
      </c>
      <c r="U491" s="82">
        <v>0</v>
      </c>
      <c r="V491" s="82">
        <v>0</v>
      </c>
      <c r="W491" s="82">
        <f t="shared" si="1103"/>
        <v>0</v>
      </c>
      <c r="X491" s="82">
        <v>0</v>
      </c>
      <c r="Y491" s="82">
        <f t="shared" si="1104"/>
        <v>0</v>
      </c>
      <c r="Z491" s="82">
        <v>0</v>
      </c>
      <c r="AA491" s="82">
        <f>+Y491+Z491</f>
        <v>0</v>
      </c>
      <c r="AB491" s="82">
        <v>0</v>
      </c>
      <c r="AC491" s="82">
        <f>+AA491+AB491</f>
        <v>0</v>
      </c>
      <c r="AD491" s="82">
        <v>0</v>
      </c>
      <c r="AE491" s="82">
        <f>+AC491+AD491</f>
        <v>0</v>
      </c>
      <c r="AF491" s="82">
        <v>0</v>
      </c>
      <c r="AG491" s="82">
        <f>+AE491+AF491</f>
        <v>0</v>
      </c>
      <c r="AI491" s="319"/>
    </row>
    <row r="492" spans="1:61" ht="19.5" customHeight="1" x14ac:dyDescent="0.2">
      <c r="A492" s="249"/>
      <c r="B492" s="105"/>
      <c r="C492" s="21"/>
      <c r="D492" s="21"/>
      <c r="E492" s="106"/>
      <c r="F492" s="106">
        <v>0</v>
      </c>
      <c r="G492" s="5">
        <f t="shared" si="1105"/>
        <v>0</v>
      </c>
      <c r="H492" s="106">
        <v>0</v>
      </c>
      <c r="I492" s="5">
        <f t="shared" si="1106"/>
        <v>0</v>
      </c>
      <c r="J492" s="106">
        <v>0</v>
      </c>
      <c r="K492" s="5">
        <f t="shared" si="1107"/>
        <v>0</v>
      </c>
      <c r="L492" s="106">
        <v>0</v>
      </c>
      <c r="M492" s="5">
        <f t="shared" si="1108"/>
        <v>0</v>
      </c>
      <c r="N492" s="106">
        <v>0</v>
      </c>
      <c r="O492" s="5">
        <f t="shared" si="1109"/>
        <v>0</v>
      </c>
      <c r="P492" s="106">
        <v>0</v>
      </c>
      <c r="Q492" s="5">
        <f t="shared" si="1110"/>
        <v>0</v>
      </c>
      <c r="R492" s="52"/>
      <c r="S492" s="56"/>
      <c r="T492" s="23" t="s">
        <v>12</v>
      </c>
      <c r="U492" s="83">
        <v>0</v>
      </c>
      <c r="V492" s="83">
        <v>0</v>
      </c>
      <c r="W492" s="83">
        <f t="shared" si="1103"/>
        <v>0</v>
      </c>
      <c r="X492" s="83">
        <v>0</v>
      </c>
      <c r="Y492" s="83">
        <f t="shared" si="1104"/>
        <v>0</v>
      </c>
      <c r="Z492" s="83">
        <v>0</v>
      </c>
      <c r="AA492" s="83">
        <f>+Y492+Z492</f>
        <v>0</v>
      </c>
      <c r="AB492" s="83">
        <v>0</v>
      </c>
      <c r="AC492" s="83">
        <f>+AA492+AB492</f>
        <v>0</v>
      </c>
      <c r="AD492" s="83">
        <v>0</v>
      </c>
      <c r="AE492" s="83">
        <f>+AC492+AD492</f>
        <v>0</v>
      </c>
      <c r="AF492" s="83">
        <v>0</v>
      </c>
      <c r="AG492" s="83">
        <f>+AE492+AF492</f>
        <v>0</v>
      </c>
      <c r="AI492" s="319"/>
    </row>
    <row r="493" spans="1:61" ht="19.5" customHeight="1" x14ac:dyDescent="0.2">
      <c r="A493" s="249"/>
      <c r="B493" s="105"/>
      <c r="C493" s="21"/>
      <c r="D493" s="21"/>
      <c r="E493" s="106"/>
      <c r="F493" s="106">
        <v>0</v>
      </c>
      <c r="G493" s="5">
        <f t="shared" si="1105"/>
        <v>0</v>
      </c>
      <c r="H493" s="106">
        <v>0</v>
      </c>
      <c r="I493" s="5">
        <f t="shared" si="1106"/>
        <v>0</v>
      </c>
      <c r="J493" s="106">
        <v>0</v>
      </c>
      <c r="K493" s="5">
        <f t="shared" si="1107"/>
        <v>0</v>
      </c>
      <c r="L493" s="106">
        <v>0</v>
      </c>
      <c r="M493" s="5">
        <f t="shared" si="1108"/>
        <v>0</v>
      </c>
      <c r="N493" s="106">
        <v>0</v>
      </c>
      <c r="O493" s="5">
        <f t="shared" si="1109"/>
        <v>0</v>
      </c>
      <c r="P493" s="106">
        <v>0</v>
      </c>
      <c r="Q493" s="5">
        <f t="shared" si="1110"/>
        <v>0</v>
      </c>
      <c r="R493" s="29"/>
      <c r="S493" s="144" t="s">
        <v>13</v>
      </c>
      <c r="T493" s="145"/>
      <c r="U493" s="62">
        <f t="shared" ref="U493:V493" si="1111">SUM(U494:U496)</f>
        <v>101783</v>
      </c>
      <c r="V493" s="62">
        <f t="shared" si="1111"/>
        <v>0</v>
      </c>
      <c r="W493" s="62">
        <f t="shared" si="1103"/>
        <v>101783</v>
      </c>
      <c r="X493" s="62">
        <f t="shared" ref="X493" si="1112">SUM(X494:X496)</f>
        <v>0</v>
      </c>
      <c r="Y493" s="62">
        <f t="shared" si="1104"/>
        <v>101783</v>
      </c>
      <c r="Z493" s="62">
        <f t="shared" ref="Z493:AB493" si="1113">SUM(Z494:Z496)</f>
        <v>0</v>
      </c>
      <c r="AA493" s="76">
        <f>SUM(AA494:AA496)</f>
        <v>101783</v>
      </c>
      <c r="AB493" s="62">
        <f t="shared" si="1113"/>
        <v>0</v>
      </c>
      <c r="AC493" s="76">
        <f>SUM(AC494:AC496)</f>
        <v>101783</v>
      </c>
      <c r="AD493" s="62">
        <f t="shared" ref="AD493:AF493" si="1114">SUM(AD494:AD496)</f>
        <v>0</v>
      </c>
      <c r="AE493" s="76">
        <f>SUM(AE494:AE496)</f>
        <v>101783</v>
      </c>
      <c r="AF493" s="62">
        <f t="shared" si="1114"/>
        <v>0</v>
      </c>
      <c r="AG493" s="76">
        <f>SUM(AG494:AG496)</f>
        <v>101783</v>
      </c>
      <c r="AI493" s="319"/>
    </row>
    <row r="494" spans="1:61" ht="19.5" customHeight="1" x14ac:dyDescent="0.2">
      <c r="A494" s="249"/>
      <c r="B494" s="140"/>
      <c r="C494" s="141" t="s">
        <v>10</v>
      </c>
      <c r="D494" s="8"/>
      <c r="E494" s="9">
        <v>101783</v>
      </c>
      <c r="F494" s="9">
        <v>0</v>
      </c>
      <c r="G494" s="9">
        <f t="shared" si="1105"/>
        <v>101783</v>
      </c>
      <c r="H494" s="9">
        <v>0</v>
      </c>
      <c r="I494" s="9">
        <f t="shared" si="1106"/>
        <v>101783</v>
      </c>
      <c r="J494" s="9">
        <v>0</v>
      </c>
      <c r="K494" s="9">
        <f t="shared" si="1107"/>
        <v>101783</v>
      </c>
      <c r="L494" s="9">
        <v>0</v>
      </c>
      <c r="M494" s="9">
        <f t="shared" si="1108"/>
        <v>101783</v>
      </c>
      <c r="N494" s="9">
        <v>0</v>
      </c>
      <c r="O494" s="9">
        <f t="shared" si="1109"/>
        <v>101783</v>
      </c>
      <c r="P494" s="9">
        <v>0</v>
      </c>
      <c r="Q494" s="9">
        <f t="shared" si="1110"/>
        <v>101783</v>
      </c>
      <c r="R494" s="46"/>
      <c r="S494" s="149"/>
      <c r="T494" s="150" t="s">
        <v>15</v>
      </c>
      <c r="U494" s="151">
        <v>0</v>
      </c>
      <c r="V494" s="151">
        <v>0</v>
      </c>
      <c r="W494" s="151">
        <f t="shared" si="1103"/>
        <v>0</v>
      </c>
      <c r="X494" s="151">
        <v>0</v>
      </c>
      <c r="Y494" s="151">
        <f t="shared" si="1104"/>
        <v>0</v>
      </c>
      <c r="Z494" s="151">
        <v>0</v>
      </c>
      <c r="AA494" s="151">
        <f t="shared" ref="AA494:AA499" si="1115">+Y494+Z494</f>
        <v>0</v>
      </c>
      <c r="AB494" s="151">
        <v>0</v>
      </c>
      <c r="AC494" s="151">
        <f t="shared" ref="AC494:AC499" si="1116">+AA494+AB494</f>
        <v>0</v>
      </c>
      <c r="AD494" s="151">
        <v>0</v>
      </c>
      <c r="AE494" s="151">
        <f t="shared" ref="AE494:AE499" si="1117">+AC494+AD494</f>
        <v>0</v>
      </c>
      <c r="AF494" s="151">
        <v>0</v>
      </c>
      <c r="AG494" s="151">
        <f t="shared" ref="AG494:AG499" si="1118">+AE494+AF494</f>
        <v>0</v>
      </c>
      <c r="AI494" s="319"/>
    </row>
    <row r="495" spans="1:61" ht="19.5" customHeight="1" x14ac:dyDescent="0.2">
      <c r="A495" s="249"/>
      <c r="B495" s="140"/>
      <c r="C495" s="141" t="s">
        <v>23</v>
      </c>
      <c r="D495" s="8"/>
      <c r="E495" s="11">
        <v>0</v>
      </c>
      <c r="F495" s="11">
        <v>0</v>
      </c>
      <c r="G495" s="11">
        <f t="shared" si="1105"/>
        <v>0</v>
      </c>
      <c r="H495" s="11">
        <v>0</v>
      </c>
      <c r="I495" s="11">
        <f t="shared" si="1106"/>
        <v>0</v>
      </c>
      <c r="J495" s="11">
        <v>0</v>
      </c>
      <c r="K495" s="11">
        <f t="shared" si="1107"/>
        <v>0</v>
      </c>
      <c r="L495" s="11">
        <v>0</v>
      </c>
      <c r="M495" s="11">
        <f t="shared" si="1108"/>
        <v>0</v>
      </c>
      <c r="N495" s="11">
        <v>0</v>
      </c>
      <c r="O495" s="11">
        <f t="shared" si="1109"/>
        <v>0</v>
      </c>
      <c r="P495" s="11">
        <v>0</v>
      </c>
      <c r="Q495" s="11">
        <f t="shared" si="1110"/>
        <v>0</v>
      </c>
      <c r="R495" s="47"/>
      <c r="S495" s="55"/>
      <c r="T495" s="20" t="s">
        <v>16</v>
      </c>
      <c r="U495" s="82">
        <v>0</v>
      </c>
      <c r="V495" s="82">
        <v>0</v>
      </c>
      <c r="W495" s="82">
        <f t="shared" si="1103"/>
        <v>0</v>
      </c>
      <c r="X495" s="82">
        <v>0</v>
      </c>
      <c r="Y495" s="82">
        <f t="shared" si="1104"/>
        <v>0</v>
      </c>
      <c r="Z495" s="82">
        <v>0</v>
      </c>
      <c r="AA495" s="82">
        <f t="shared" si="1115"/>
        <v>0</v>
      </c>
      <c r="AB495" s="82">
        <v>0</v>
      </c>
      <c r="AC495" s="82">
        <f t="shared" si="1116"/>
        <v>0</v>
      </c>
      <c r="AD495" s="82">
        <v>0</v>
      </c>
      <c r="AE495" s="82">
        <f t="shared" si="1117"/>
        <v>0</v>
      </c>
      <c r="AF495" s="82">
        <v>0</v>
      </c>
      <c r="AG495" s="82">
        <f t="shared" si="1118"/>
        <v>0</v>
      </c>
      <c r="AI495" s="319"/>
    </row>
    <row r="496" spans="1:61" ht="19.5" customHeight="1" x14ac:dyDescent="0.2">
      <c r="A496" s="249"/>
      <c r="B496" s="140"/>
      <c r="C496" s="141" t="s">
        <v>22</v>
      </c>
      <c r="D496" s="8"/>
      <c r="E496" s="60">
        <v>0</v>
      </c>
      <c r="F496" s="60">
        <v>0</v>
      </c>
      <c r="G496" s="60">
        <f t="shared" si="1105"/>
        <v>0</v>
      </c>
      <c r="H496" s="60">
        <v>0</v>
      </c>
      <c r="I496" s="60">
        <f t="shared" si="1106"/>
        <v>0</v>
      </c>
      <c r="J496" s="60">
        <v>0</v>
      </c>
      <c r="K496" s="60">
        <f t="shared" si="1107"/>
        <v>0</v>
      </c>
      <c r="L496" s="60">
        <v>0</v>
      </c>
      <c r="M496" s="60">
        <f t="shared" si="1108"/>
        <v>0</v>
      </c>
      <c r="N496" s="60">
        <v>0</v>
      </c>
      <c r="O496" s="60">
        <f t="shared" si="1109"/>
        <v>0</v>
      </c>
      <c r="P496" s="60">
        <v>0</v>
      </c>
      <c r="Q496" s="60">
        <f t="shared" si="1110"/>
        <v>0</v>
      </c>
      <c r="S496" s="107"/>
      <c r="T496" s="108" t="s">
        <v>17</v>
      </c>
      <c r="U496" s="84">
        <v>101783</v>
      </c>
      <c r="V496" s="84">
        <v>0</v>
      </c>
      <c r="W496" s="84">
        <f t="shared" si="1103"/>
        <v>101783</v>
      </c>
      <c r="X496" s="84">
        <v>0</v>
      </c>
      <c r="Y496" s="84">
        <f t="shared" si="1104"/>
        <v>101783</v>
      </c>
      <c r="Z496" s="84">
        <v>0</v>
      </c>
      <c r="AA496" s="84">
        <f t="shared" si="1115"/>
        <v>101783</v>
      </c>
      <c r="AB496" s="84">
        <v>0</v>
      </c>
      <c r="AC496" s="84">
        <f t="shared" si="1116"/>
        <v>101783</v>
      </c>
      <c r="AD496" s="84">
        <v>0</v>
      </c>
      <c r="AE496" s="84">
        <f t="shared" si="1117"/>
        <v>101783</v>
      </c>
      <c r="AF496" s="84">
        <v>0</v>
      </c>
      <c r="AG496" s="84">
        <f t="shared" si="1118"/>
        <v>101783</v>
      </c>
      <c r="AI496" s="319"/>
    </row>
    <row r="497" spans="1:61" ht="19.5" customHeight="1" x14ac:dyDescent="0.2">
      <c r="A497" s="249"/>
      <c r="B497" s="140"/>
      <c r="C497" s="141" t="s">
        <v>46</v>
      </c>
      <c r="D497" s="8"/>
      <c r="E497" s="11">
        <v>0</v>
      </c>
      <c r="F497" s="11">
        <v>0</v>
      </c>
      <c r="G497" s="11">
        <f t="shared" si="1105"/>
        <v>0</v>
      </c>
      <c r="H497" s="11">
        <v>0</v>
      </c>
      <c r="I497" s="11">
        <f t="shared" si="1106"/>
        <v>0</v>
      </c>
      <c r="J497" s="11">
        <v>0</v>
      </c>
      <c r="K497" s="11">
        <f t="shared" si="1107"/>
        <v>0</v>
      </c>
      <c r="L497" s="11">
        <v>0</v>
      </c>
      <c r="M497" s="11">
        <f t="shared" si="1108"/>
        <v>0</v>
      </c>
      <c r="N497" s="11">
        <v>0</v>
      </c>
      <c r="O497" s="11">
        <f t="shared" si="1109"/>
        <v>0</v>
      </c>
      <c r="P497" s="11">
        <v>0</v>
      </c>
      <c r="Q497" s="11">
        <f t="shared" si="1110"/>
        <v>0</v>
      </c>
      <c r="R497" s="47"/>
      <c r="S497" s="153" t="s">
        <v>43</v>
      </c>
      <c r="T497" s="10"/>
      <c r="U497" s="62">
        <v>0</v>
      </c>
      <c r="V497" s="62">
        <v>0</v>
      </c>
      <c r="W497" s="62">
        <f t="shared" si="1103"/>
        <v>0</v>
      </c>
      <c r="X497" s="62">
        <v>0</v>
      </c>
      <c r="Y497" s="62">
        <f t="shared" si="1104"/>
        <v>0</v>
      </c>
      <c r="Z497" s="62">
        <v>0</v>
      </c>
      <c r="AA497" s="62">
        <f t="shared" si="1115"/>
        <v>0</v>
      </c>
      <c r="AB497" s="62">
        <v>0</v>
      </c>
      <c r="AC497" s="62">
        <f t="shared" si="1116"/>
        <v>0</v>
      </c>
      <c r="AD497" s="62">
        <v>0</v>
      </c>
      <c r="AE497" s="62">
        <f t="shared" si="1117"/>
        <v>0</v>
      </c>
      <c r="AF497" s="62">
        <v>0</v>
      </c>
      <c r="AG497" s="62">
        <f t="shared" si="1118"/>
        <v>0</v>
      </c>
      <c r="AI497" s="319"/>
    </row>
    <row r="498" spans="1:61" ht="19.5" customHeight="1" x14ac:dyDescent="0.2">
      <c r="B498" s="140"/>
      <c r="C498" s="141" t="s">
        <v>52</v>
      </c>
      <c r="D498" s="8"/>
      <c r="E498" s="60">
        <v>0</v>
      </c>
      <c r="F498" s="60">
        <v>0</v>
      </c>
      <c r="G498" s="60">
        <f t="shared" si="1105"/>
        <v>0</v>
      </c>
      <c r="H498" s="60">
        <v>0</v>
      </c>
      <c r="I498" s="60">
        <f t="shared" si="1106"/>
        <v>0</v>
      </c>
      <c r="J498" s="60">
        <v>0</v>
      </c>
      <c r="K498" s="60">
        <f t="shared" si="1107"/>
        <v>0</v>
      </c>
      <c r="L498" s="60">
        <v>0</v>
      </c>
      <c r="M498" s="60">
        <f t="shared" si="1108"/>
        <v>0</v>
      </c>
      <c r="N498" s="60">
        <v>0</v>
      </c>
      <c r="O498" s="60">
        <f t="shared" si="1109"/>
        <v>0</v>
      </c>
      <c r="P498" s="60">
        <v>0</v>
      </c>
      <c r="Q498" s="60">
        <f t="shared" si="1110"/>
        <v>0</v>
      </c>
      <c r="R498" s="29"/>
      <c r="S498" s="57" t="s">
        <v>38</v>
      </c>
      <c r="T498" s="28"/>
      <c r="U498" s="62">
        <v>0</v>
      </c>
      <c r="V498" s="62">
        <v>0</v>
      </c>
      <c r="W498" s="62">
        <f t="shared" si="1103"/>
        <v>0</v>
      </c>
      <c r="X498" s="62">
        <v>0</v>
      </c>
      <c r="Y498" s="62">
        <f t="shared" si="1104"/>
        <v>0</v>
      </c>
      <c r="Z498" s="62">
        <v>0</v>
      </c>
      <c r="AA498" s="62">
        <f t="shared" si="1115"/>
        <v>0</v>
      </c>
      <c r="AB498" s="62">
        <v>0</v>
      </c>
      <c r="AC498" s="62">
        <f t="shared" si="1116"/>
        <v>0</v>
      </c>
      <c r="AD498" s="62">
        <v>0</v>
      </c>
      <c r="AE498" s="62">
        <f t="shared" si="1117"/>
        <v>0</v>
      </c>
      <c r="AF498" s="62">
        <v>0</v>
      </c>
      <c r="AG498" s="62">
        <f t="shared" si="1118"/>
        <v>0</v>
      </c>
      <c r="AI498" s="319"/>
    </row>
    <row r="499" spans="1:61" ht="19.5" customHeight="1" thickBot="1" x14ac:dyDescent="0.25">
      <c r="B499" s="109"/>
      <c r="C499" s="37" t="s">
        <v>149</v>
      </c>
      <c r="D499" s="37"/>
      <c r="E499" s="61">
        <v>0</v>
      </c>
      <c r="F499" s="61">
        <v>0</v>
      </c>
      <c r="G499" s="61">
        <f t="shared" si="1105"/>
        <v>0</v>
      </c>
      <c r="H499" s="61">
        <v>0</v>
      </c>
      <c r="I499" s="61">
        <f t="shared" si="1106"/>
        <v>0</v>
      </c>
      <c r="J499" s="61">
        <v>0</v>
      </c>
      <c r="K499" s="61">
        <f t="shared" si="1107"/>
        <v>0</v>
      </c>
      <c r="L499" s="61">
        <v>0</v>
      </c>
      <c r="M499" s="61">
        <f t="shared" si="1108"/>
        <v>0</v>
      </c>
      <c r="N499" s="61">
        <v>0</v>
      </c>
      <c r="O499" s="61">
        <f t="shared" si="1109"/>
        <v>0</v>
      </c>
      <c r="P499" s="61">
        <v>0</v>
      </c>
      <c r="Q499" s="61">
        <f t="shared" si="1110"/>
        <v>0</v>
      </c>
      <c r="R499" s="29"/>
      <c r="S499" s="154" t="s">
        <v>149</v>
      </c>
      <c r="T499" s="138"/>
      <c r="U499" s="93">
        <v>0</v>
      </c>
      <c r="V499" s="93">
        <v>0</v>
      </c>
      <c r="W499" s="93">
        <f t="shared" si="1103"/>
        <v>0</v>
      </c>
      <c r="X499" s="93">
        <v>0</v>
      </c>
      <c r="Y499" s="93">
        <f t="shared" si="1104"/>
        <v>0</v>
      </c>
      <c r="Z499" s="93">
        <v>0</v>
      </c>
      <c r="AA499" s="93">
        <f t="shared" si="1115"/>
        <v>0</v>
      </c>
      <c r="AB499" s="93">
        <v>0</v>
      </c>
      <c r="AC499" s="93">
        <f t="shared" si="1116"/>
        <v>0</v>
      </c>
      <c r="AD499" s="93">
        <v>0</v>
      </c>
      <c r="AE499" s="93">
        <f t="shared" si="1117"/>
        <v>0</v>
      </c>
      <c r="AF499" s="93">
        <v>0</v>
      </c>
      <c r="AG499" s="93">
        <f t="shared" si="1118"/>
        <v>0</v>
      </c>
      <c r="AI499" s="319"/>
    </row>
    <row r="500" spans="1:61" s="3" customFormat="1" ht="19.5" customHeight="1" thickBot="1" x14ac:dyDescent="0.25">
      <c r="B500" s="155" t="s">
        <v>14</v>
      </c>
      <c r="C500" s="141"/>
      <c r="D500" s="8"/>
      <c r="E500" s="11">
        <f t="shared" ref="E500:F500" si="1119">SUM(E494:E499)+E487</f>
        <v>101783</v>
      </c>
      <c r="F500" s="11">
        <f t="shared" si="1119"/>
        <v>0</v>
      </c>
      <c r="G500" s="11">
        <f t="shared" si="1105"/>
        <v>101783</v>
      </c>
      <c r="H500" s="11">
        <f t="shared" ref="H500:J500" si="1120">SUM(H494:H499)+H487</f>
        <v>0</v>
      </c>
      <c r="I500" s="11">
        <f t="shared" si="1106"/>
        <v>101783</v>
      </c>
      <c r="J500" s="11">
        <f t="shared" si="1120"/>
        <v>0</v>
      </c>
      <c r="K500" s="11">
        <f t="shared" si="1107"/>
        <v>101783</v>
      </c>
      <c r="L500" s="11">
        <f t="shared" ref="L500:N500" si="1121">SUM(L494:L499)+L487</f>
        <v>0</v>
      </c>
      <c r="M500" s="11">
        <f t="shared" si="1108"/>
        <v>101783</v>
      </c>
      <c r="N500" s="11">
        <f t="shared" si="1121"/>
        <v>0</v>
      </c>
      <c r="O500" s="11">
        <f t="shared" si="1109"/>
        <v>101783</v>
      </c>
      <c r="P500" s="11">
        <f t="shared" ref="P500" si="1122">SUM(P494:P499)+P487</f>
        <v>0</v>
      </c>
      <c r="Q500" s="11">
        <f t="shared" si="1110"/>
        <v>101783</v>
      </c>
      <c r="R500" s="69"/>
      <c r="S500" s="156" t="s">
        <v>18</v>
      </c>
      <c r="T500" s="157"/>
      <c r="U500" s="62">
        <f t="shared" ref="U500:V500" si="1123">+U498+U493+U487+U497+U499</f>
        <v>101783</v>
      </c>
      <c r="V500" s="62">
        <f t="shared" si="1123"/>
        <v>0</v>
      </c>
      <c r="W500" s="62">
        <f t="shared" si="1103"/>
        <v>101783</v>
      </c>
      <c r="X500" s="62">
        <f t="shared" ref="X500" si="1124">+X498+X493+X487+X497+X499</f>
        <v>0</v>
      </c>
      <c r="Y500" s="62">
        <f t="shared" si="1104"/>
        <v>101783</v>
      </c>
      <c r="Z500" s="62">
        <f t="shared" ref="Z500:AB500" si="1125">+Z498+Z493+Z487+Z497+Z499</f>
        <v>0</v>
      </c>
      <c r="AA500" s="62">
        <f>+AA499+AA498+AA497+AA493+AA487</f>
        <v>101783</v>
      </c>
      <c r="AB500" s="62">
        <f t="shared" si="1125"/>
        <v>0</v>
      </c>
      <c r="AC500" s="62">
        <f>+AC499+AC498+AC497+AC493+AC487</f>
        <v>101783</v>
      </c>
      <c r="AD500" s="62">
        <f t="shared" ref="AD500:AF500" si="1126">+AD498+AD493+AD487+AD497+AD499</f>
        <v>0</v>
      </c>
      <c r="AE500" s="62">
        <f>+AE499+AE498+AE497+AE493+AE487</f>
        <v>101783</v>
      </c>
      <c r="AF500" s="62">
        <f t="shared" si="1126"/>
        <v>0</v>
      </c>
      <c r="AG500" s="62">
        <f>+AG499+AG498+AG497+AG493+AG487</f>
        <v>101783</v>
      </c>
      <c r="AH500" s="14"/>
      <c r="AI500" s="321"/>
      <c r="AJ500" s="250">
        <f>+AG500-Q500</f>
        <v>0</v>
      </c>
      <c r="AK500" s="14"/>
      <c r="AL500" s="14"/>
      <c r="AM500" s="14"/>
      <c r="AN500" s="14"/>
      <c r="AO500" s="14"/>
      <c r="AP500" s="14"/>
      <c r="AQ500" s="14"/>
      <c r="AR500" s="14"/>
      <c r="AS500" s="14"/>
      <c r="AT500" s="14"/>
      <c r="AU500" s="14"/>
      <c r="AV500" s="14"/>
      <c r="AW500" s="14"/>
      <c r="AX500" s="14"/>
      <c r="AY500" s="14"/>
      <c r="AZ500" s="14"/>
      <c r="BA500" s="14"/>
      <c r="BB500" s="14"/>
      <c r="BC500" s="14"/>
      <c r="BD500" s="14"/>
      <c r="BE500" s="14"/>
      <c r="BF500" s="14"/>
      <c r="BG500" s="14"/>
      <c r="BH500" s="14"/>
      <c r="BI500" s="14"/>
    </row>
    <row r="501" spans="1:61" s="3" customFormat="1" ht="25.5" customHeight="1" x14ac:dyDescent="0.2">
      <c r="B501" s="159" t="s">
        <v>103</v>
      </c>
      <c r="C501" s="128" t="s">
        <v>45</v>
      </c>
      <c r="D501" s="129"/>
      <c r="E501" s="128"/>
      <c r="F501" s="128"/>
      <c r="G501" s="128"/>
      <c r="H501" s="128"/>
      <c r="I501" s="128"/>
      <c r="J501" s="128"/>
      <c r="K501" s="128"/>
      <c r="L501" s="128"/>
      <c r="M501" s="128"/>
      <c r="N501" s="128"/>
      <c r="O501" s="128"/>
      <c r="P501" s="128"/>
      <c r="Q501" s="128"/>
      <c r="R501" s="128"/>
      <c r="S501" s="129"/>
      <c r="T501" s="185"/>
      <c r="U501" s="185"/>
      <c r="V501" s="185"/>
      <c r="W501" s="185"/>
      <c r="X501" s="185"/>
      <c r="Y501" s="185"/>
      <c r="Z501" s="185"/>
      <c r="AA501" s="185"/>
      <c r="AB501" s="185"/>
      <c r="AC501" s="185"/>
      <c r="AD501" s="185"/>
      <c r="AE501" s="185"/>
      <c r="AF501" s="185"/>
      <c r="AG501" s="185"/>
      <c r="AI501" s="321"/>
      <c r="AJ501" s="14"/>
    </row>
    <row r="502" spans="1:61" ht="40.5" customHeight="1" x14ac:dyDescent="0.2">
      <c r="B502" s="100" t="s">
        <v>0</v>
      </c>
      <c r="C502" s="26"/>
      <c r="D502" s="101"/>
      <c r="E502" s="36" t="str">
        <f t="shared" ref="E502:Q502" si="1127">+E$6</f>
        <v>Eredeti előirányzat
2024. év</v>
      </c>
      <c r="F502" s="36" t="str">
        <f t="shared" si="1127"/>
        <v>1 Módosítás</v>
      </c>
      <c r="G502" s="36" t="str">
        <f t="shared" si="1127"/>
        <v>Módosított előirányzat 1
2024. év</v>
      </c>
      <c r="H502" s="36" t="str">
        <f t="shared" si="1127"/>
        <v>2 Módosítás</v>
      </c>
      <c r="I502" s="36" t="str">
        <f t="shared" si="1127"/>
        <v>Módosított előirányzat</v>
      </c>
      <c r="J502" s="36" t="str">
        <f t="shared" si="1127"/>
        <v>3 Módosítás</v>
      </c>
      <c r="K502" s="36" t="str">
        <f t="shared" si="1127"/>
        <v>Módosított előirányzat</v>
      </c>
      <c r="L502" s="36" t="str">
        <f t="shared" si="1127"/>
        <v>4 Módosítás</v>
      </c>
      <c r="M502" s="36" t="str">
        <f t="shared" si="1127"/>
        <v>4. Módosított előirányzat</v>
      </c>
      <c r="N502" s="36" t="str">
        <f t="shared" si="1127"/>
        <v>5 Módosítás</v>
      </c>
      <c r="O502" s="36" t="str">
        <f t="shared" si="1127"/>
        <v>Módosított előirányzat 5.</v>
      </c>
      <c r="P502" s="36" t="str">
        <f t="shared" si="1127"/>
        <v>6 Módosítás</v>
      </c>
      <c r="Q502" s="36" t="str">
        <f t="shared" si="1127"/>
        <v>Módosított előirányzat</v>
      </c>
      <c r="R502" s="51"/>
      <c r="S502" s="57" t="s">
        <v>1</v>
      </c>
      <c r="T502" s="102"/>
      <c r="U502" s="36" t="str">
        <f t="shared" ref="U502:AG502" si="1128">+U$6</f>
        <v>Eredeti előirányzat
2024. év</v>
      </c>
      <c r="V502" s="36" t="str">
        <f t="shared" si="1128"/>
        <v>1 Módosítás</v>
      </c>
      <c r="W502" s="36" t="str">
        <f t="shared" si="1128"/>
        <v>Módosított előirányzat 1
2024. év</v>
      </c>
      <c r="X502" s="36" t="str">
        <f t="shared" si="1128"/>
        <v>2 Módosítás</v>
      </c>
      <c r="Y502" s="36" t="str">
        <f t="shared" si="1128"/>
        <v>Módosított előirányzat</v>
      </c>
      <c r="Z502" s="36" t="str">
        <f t="shared" si="1128"/>
        <v>3 Módosítás</v>
      </c>
      <c r="AA502" s="36" t="str">
        <f t="shared" si="1128"/>
        <v>Módosított előirányzat</v>
      </c>
      <c r="AB502" s="36" t="str">
        <f t="shared" si="1128"/>
        <v>4 Módosítás</v>
      </c>
      <c r="AC502" s="36" t="str">
        <f t="shared" si="1128"/>
        <v>4. Módosított előirányzat</v>
      </c>
      <c r="AD502" s="36" t="str">
        <f t="shared" si="1128"/>
        <v>5 Módosítás</v>
      </c>
      <c r="AE502" s="36" t="str">
        <f t="shared" si="1128"/>
        <v>Módosított előirányzat 5</v>
      </c>
      <c r="AF502" s="36" t="str">
        <f t="shared" si="1128"/>
        <v>6 Módosítás</v>
      </c>
      <c r="AG502" s="36" t="str">
        <f t="shared" si="1128"/>
        <v>Módosított előirányzat</v>
      </c>
      <c r="AI502" s="319"/>
    </row>
    <row r="503" spans="1:61" ht="19.5" customHeight="1" x14ac:dyDescent="0.2">
      <c r="B503" s="140"/>
      <c r="C503" s="141" t="s">
        <v>2</v>
      </c>
      <c r="D503" s="142"/>
      <c r="E503" s="143">
        <f t="shared" ref="E503:I503" si="1129">+E504+E505+E506+E507</f>
        <v>0</v>
      </c>
      <c r="F503" s="143">
        <f t="shared" si="1129"/>
        <v>0</v>
      </c>
      <c r="G503" s="143">
        <f t="shared" si="1129"/>
        <v>0</v>
      </c>
      <c r="H503" s="143">
        <f t="shared" si="1129"/>
        <v>0</v>
      </c>
      <c r="I503" s="143">
        <f t="shared" si="1129"/>
        <v>0</v>
      </c>
      <c r="J503" s="143">
        <f t="shared" ref="J503:K503" si="1130">+J504+J505+J506+J507</f>
        <v>0</v>
      </c>
      <c r="K503" s="143">
        <f t="shared" si="1130"/>
        <v>0</v>
      </c>
      <c r="L503" s="143">
        <f t="shared" ref="L503:M503" si="1131">+L504+L505+L506+L507</f>
        <v>0</v>
      </c>
      <c r="M503" s="143">
        <f t="shared" si="1131"/>
        <v>0</v>
      </c>
      <c r="N503" s="143">
        <f t="shared" ref="N503:O503" si="1132">+N504+N505+N506+N507</f>
        <v>0</v>
      </c>
      <c r="O503" s="143">
        <f t="shared" si="1132"/>
        <v>0</v>
      </c>
      <c r="P503" s="143">
        <f t="shared" ref="P503:Q503" si="1133">+P504+P505+P506+P507</f>
        <v>0</v>
      </c>
      <c r="Q503" s="143">
        <f t="shared" si="1133"/>
        <v>0</v>
      </c>
      <c r="R503" s="46"/>
      <c r="S503" s="144" t="s">
        <v>3</v>
      </c>
      <c r="T503" s="145"/>
      <c r="U503" s="76">
        <f t="shared" ref="U503:V503" si="1134">SUM(U504:U508)</f>
        <v>0</v>
      </c>
      <c r="V503" s="76">
        <f t="shared" si="1134"/>
        <v>0</v>
      </c>
      <c r="W503" s="76">
        <f>+U503+V503</f>
        <v>0</v>
      </c>
      <c r="X503" s="76">
        <f t="shared" ref="X503" si="1135">SUM(X504:X508)</f>
        <v>0</v>
      </c>
      <c r="Y503" s="76">
        <f>+W503+X503</f>
        <v>0</v>
      </c>
      <c r="Z503" s="76">
        <f t="shared" ref="Z503:AB503" si="1136">SUM(Z504:Z508)</f>
        <v>0</v>
      </c>
      <c r="AA503" s="76">
        <f>SUM(AA504:AA508)</f>
        <v>0</v>
      </c>
      <c r="AB503" s="76">
        <f t="shared" si="1136"/>
        <v>0</v>
      </c>
      <c r="AC503" s="76">
        <f>SUM(AC504:AC508)</f>
        <v>0</v>
      </c>
      <c r="AD503" s="76">
        <f t="shared" ref="AD503:AF503" si="1137">SUM(AD504:AD508)</f>
        <v>0</v>
      </c>
      <c r="AE503" s="76">
        <f>SUM(AE504:AE508)</f>
        <v>0</v>
      </c>
      <c r="AF503" s="76">
        <f t="shared" si="1137"/>
        <v>0</v>
      </c>
      <c r="AG503" s="76">
        <f>SUM(AG504:AG508)</f>
        <v>0</v>
      </c>
      <c r="AI503" s="319"/>
      <c r="AJ503" s="3"/>
    </row>
    <row r="504" spans="1:61" ht="19.5" customHeight="1" x14ac:dyDescent="0.2">
      <c r="B504" s="146"/>
      <c r="C504" s="147" t="s">
        <v>4</v>
      </c>
      <c r="D504" s="147"/>
      <c r="E504" s="148"/>
      <c r="F504" s="148">
        <v>0</v>
      </c>
      <c r="G504" s="148"/>
      <c r="H504" s="148"/>
      <c r="I504" s="148"/>
      <c r="J504" s="148"/>
      <c r="K504" s="148"/>
      <c r="L504" s="148"/>
      <c r="M504" s="148"/>
      <c r="N504" s="148"/>
      <c r="O504" s="148"/>
      <c r="P504" s="148"/>
      <c r="Q504" s="148"/>
      <c r="R504" s="48"/>
      <c r="S504" s="149"/>
      <c r="T504" s="150" t="s">
        <v>6</v>
      </c>
      <c r="U504" s="151">
        <v>0</v>
      </c>
      <c r="V504" s="151">
        <v>0</v>
      </c>
      <c r="W504" s="151">
        <f t="shared" ref="W504:W516" si="1138">+U504+V504</f>
        <v>0</v>
      </c>
      <c r="X504" s="151">
        <v>0</v>
      </c>
      <c r="Y504" s="151">
        <f t="shared" ref="Y504:Y516" si="1139">+W504+X504</f>
        <v>0</v>
      </c>
      <c r="Z504" s="151">
        <v>0</v>
      </c>
      <c r="AA504" s="151">
        <f>+Y504+Z504</f>
        <v>0</v>
      </c>
      <c r="AB504" s="151">
        <v>0</v>
      </c>
      <c r="AC504" s="151">
        <f>+AA504+AB504</f>
        <v>0</v>
      </c>
      <c r="AD504" s="151">
        <v>0</v>
      </c>
      <c r="AE504" s="151">
        <f>+AC504+AD504</f>
        <v>0</v>
      </c>
      <c r="AF504" s="151">
        <v>0</v>
      </c>
      <c r="AG504" s="151">
        <f>+AE504+AF504</f>
        <v>0</v>
      </c>
      <c r="AI504" s="319"/>
    </row>
    <row r="505" spans="1:61" ht="23.25" customHeight="1" x14ac:dyDescent="0.2">
      <c r="A505" s="249"/>
      <c r="B505" s="104"/>
      <c r="C505" s="17" t="s">
        <v>5</v>
      </c>
      <c r="D505" s="18"/>
      <c r="E505" s="5">
        <v>0</v>
      </c>
      <c r="F505" s="5">
        <v>0</v>
      </c>
      <c r="G505" s="5">
        <f>+E505+F505</f>
        <v>0</v>
      </c>
      <c r="H505" s="5">
        <v>0</v>
      </c>
      <c r="I505" s="5">
        <f>+G505+H505</f>
        <v>0</v>
      </c>
      <c r="J505" s="5">
        <v>0</v>
      </c>
      <c r="K505" s="5">
        <f>+I505+J505</f>
        <v>0</v>
      </c>
      <c r="L505" s="5">
        <v>0</v>
      </c>
      <c r="M505" s="5">
        <f>+K505+L505</f>
        <v>0</v>
      </c>
      <c r="N505" s="5">
        <v>0</v>
      </c>
      <c r="O505" s="5">
        <f>+M505+N505</f>
        <v>0</v>
      </c>
      <c r="P505" s="5">
        <v>0</v>
      </c>
      <c r="Q505" s="5">
        <f>+O505+P505</f>
        <v>0</v>
      </c>
      <c r="R505" s="48"/>
      <c r="S505" s="55"/>
      <c r="T505" s="19" t="s">
        <v>8</v>
      </c>
      <c r="U505" s="82">
        <v>0</v>
      </c>
      <c r="V505" s="82">
        <v>0</v>
      </c>
      <c r="W505" s="82">
        <f t="shared" si="1138"/>
        <v>0</v>
      </c>
      <c r="X505" s="82">
        <v>0</v>
      </c>
      <c r="Y505" s="82">
        <f t="shared" si="1139"/>
        <v>0</v>
      </c>
      <c r="Z505" s="82">
        <v>0</v>
      </c>
      <c r="AA505" s="82">
        <f>+Y505+Z505</f>
        <v>0</v>
      </c>
      <c r="AB505" s="82">
        <v>0</v>
      </c>
      <c r="AC505" s="82">
        <f>+AA505+AB505</f>
        <v>0</v>
      </c>
      <c r="AD505" s="82">
        <v>0</v>
      </c>
      <c r="AE505" s="82">
        <f>+AC505+AD505</f>
        <v>0</v>
      </c>
      <c r="AF505" s="82">
        <v>0</v>
      </c>
      <c r="AG505" s="82">
        <f>+AE505+AF505</f>
        <v>0</v>
      </c>
      <c r="AI505" s="319"/>
    </row>
    <row r="506" spans="1:61" ht="19.5" customHeight="1" x14ac:dyDescent="0.2">
      <c r="A506" s="249"/>
      <c r="B506" s="104"/>
      <c r="C506" s="17" t="s">
        <v>7</v>
      </c>
      <c r="D506" s="18"/>
      <c r="E506" s="5"/>
      <c r="F506" s="5">
        <v>0</v>
      </c>
      <c r="G506" s="5">
        <f t="shared" ref="G506:G516" si="1140">+E506+F506</f>
        <v>0</v>
      </c>
      <c r="H506" s="5">
        <v>0</v>
      </c>
      <c r="I506" s="5">
        <f t="shared" ref="I506:I516" si="1141">+G506+H506</f>
        <v>0</v>
      </c>
      <c r="J506" s="5">
        <v>0</v>
      </c>
      <c r="K506" s="5">
        <f t="shared" ref="K506:K516" si="1142">+I506+J506</f>
        <v>0</v>
      </c>
      <c r="L506" s="5">
        <v>0</v>
      </c>
      <c r="M506" s="5">
        <f t="shared" ref="M506:M516" si="1143">+K506+L506</f>
        <v>0</v>
      </c>
      <c r="N506" s="5">
        <v>0</v>
      </c>
      <c r="O506" s="5">
        <f t="shared" ref="O506:O516" si="1144">+M506+N506</f>
        <v>0</v>
      </c>
      <c r="P506" s="5">
        <v>0</v>
      </c>
      <c r="Q506" s="5">
        <f t="shared" ref="Q506:Q516" si="1145">+O506+P506</f>
        <v>0</v>
      </c>
      <c r="R506" s="48"/>
      <c r="S506" s="55"/>
      <c r="T506" s="20" t="s">
        <v>9</v>
      </c>
      <c r="U506" s="82">
        <v>0</v>
      </c>
      <c r="V506" s="82">
        <v>0</v>
      </c>
      <c r="W506" s="82">
        <f t="shared" si="1138"/>
        <v>0</v>
      </c>
      <c r="X506" s="82">
        <v>0</v>
      </c>
      <c r="Y506" s="82">
        <f t="shared" si="1139"/>
        <v>0</v>
      </c>
      <c r="Z506" s="82">
        <v>0</v>
      </c>
      <c r="AA506" s="82">
        <f>+Y506+Z506</f>
        <v>0</v>
      </c>
      <c r="AB506" s="82">
        <v>0</v>
      </c>
      <c r="AC506" s="82">
        <f>+AA506+AB506</f>
        <v>0</v>
      </c>
      <c r="AD506" s="82">
        <v>0</v>
      </c>
      <c r="AE506" s="82">
        <f>+AC506+AD506</f>
        <v>0</v>
      </c>
      <c r="AF506" s="82">
        <v>0</v>
      </c>
      <c r="AG506" s="82">
        <f>+AE506+AF506</f>
        <v>0</v>
      </c>
      <c r="AI506" s="319"/>
    </row>
    <row r="507" spans="1:61" ht="19.5" customHeight="1" x14ac:dyDescent="0.2">
      <c r="A507" s="249"/>
      <c r="B507" s="104"/>
      <c r="C507" s="17" t="s">
        <v>21</v>
      </c>
      <c r="D507" s="18"/>
      <c r="E507" s="5"/>
      <c r="F507" s="5">
        <v>0</v>
      </c>
      <c r="G507" s="5">
        <f t="shared" si="1140"/>
        <v>0</v>
      </c>
      <c r="H507" s="5">
        <v>0</v>
      </c>
      <c r="I507" s="5">
        <f t="shared" si="1141"/>
        <v>0</v>
      </c>
      <c r="J507" s="5">
        <v>0</v>
      </c>
      <c r="K507" s="5">
        <f t="shared" si="1142"/>
        <v>0</v>
      </c>
      <c r="L507" s="5">
        <v>0</v>
      </c>
      <c r="M507" s="5">
        <f t="shared" si="1143"/>
        <v>0</v>
      </c>
      <c r="N507" s="5">
        <v>0</v>
      </c>
      <c r="O507" s="5">
        <f t="shared" si="1144"/>
        <v>0</v>
      </c>
      <c r="P507" s="5">
        <v>0</v>
      </c>
      <c r="Q507" s="5">
        <f t="shared" si="1145"/>
        <v>0</v>
      </c>
      <c r="R507" s="48"/>
      <c r="S507" s="55"/>
      <c r="T507" s="20" t="s">
        <v>11</v>
      </c>
      <c r="U507" s="82"/>
      <c r="V507" s="82">
        <v>0</v>
      </c>
      <c r="W507" s="82">
        <f t="shared" si="1138"/>
        <v>0</v>
      </c>
      <c r="X507" s="82">
        <v>0</v>
      </c>
      <c r="Y507" s="82">
        <f t="shared" si="1139"/>
        <v>0</v>
      </c>
      <c r="Z507" s="82">
        <v>0</v>
      </c>
      <c r="AA507" s="82">
        <f>+Y507+Z507</f>
        <v>0</v>
      </c>
      <c r="AB507" s="82">
        <v>0</v>
      </c>
      <c r="AC507" s="82">
        <f>+AA507+AB507</f>
        <v>0</v>
      </c>
      <c r="AD507" s="82">
        <v>0</v>
      </c>
      <c r="AE507" s="82">
        <f>+AC507+AD507</f>
        <v>0</v>
      </c>
      <c r="AF507" s="82">
        <v>0</v>
      </c>
      <c r="AG507" s="82">
        <f>+AE507+AF507</f>
        <v>0</v>
      </c>
      <c r="AI507" s="319"/>
    </row>
    <row r="508" spans="1:61" ht="19.5" customHeight="1" x14ac:dyDescent="0.2">
      <c r="A508" s="249"/>
      <c r="B508" s="105"/>
      <c r="C508" s="21"/>
      <c r="D508" s="21"/>
      <c r="E508" s="106"/>
      <c r="F508" s="106">
        <v>0</v>
      </c>
      <c r="G508" s="5">
        <f t="shared" si="1140"/>
        <v>0</v>
      </c>
      <c r="H508" s="106">
        <v>0</v>
      </c>
      <c r="I508" s="5">
        <f t="shared" si="1141"/>
        <v>0</v>
      </c>
      <c r="J508" s="106">
        <v>0</v>
      </c>
      <c r="K508" s="5">
        <f t="shared" si="1142"/>
        <v>0</v>
      </c>
      <c r="L508" s="106">
        <v>0</v>
      </c>
      <c r="M508" s="5">
        <f t="shared" si="1143"/>
        <v>0</v>
      </c>
      <c r="N508" s="106">
        <v>0</v>
      </c>
      <c r="O508" s="5">
        <f t="shared" si="1144"/>
        <v>0</v>
      </c>
      <c r="P508" s="106">
        <v>0</v>
      </c>
      <c r="Q508" s="5">
        <f t="shared" si="1145"/>
        <v>0</v>
      </c>
      <c r="R508" s="52"/>
      <c r="S508" s="56"/>
      <c r="T508" s="23" t="s">
        <v>12</v>
      </c>
      <c r="U508" s="83"/>
      <c r="V508" s="83">
        <v>0</v>
      </c>
      <c r="W508" s="83">
        <f t="shared" si="1138"/>
        <v>0</v>
      </c>
      <c r="X508" s="83">
        <v>0</v>
      </c>
      <c r="Y508" s="83">
        <f t="shared" si="1139"/>
        <v>0</v>
      </c>
      <c r="Z508" s="83">
        <v>0</v>
      </c>
      <c r="AA508" s="83">
        <f>+Y508+Z508</f>
        <v>0</v>
      </c>
      <c r="AB508" s="83">
        <v>0</v>
      </c>
      <c r="AC508" s="83">
        <f>+AA508+AB508</f>
        <v>0</v>
      </c>
      <c r="AD508" s="83">
        <v>0</v>
      </c>
      <c r="AE508" s="83">
        <f>+AC508+AD508</f>
        <v>0</v>
      </c>
      <c r="AF508" s="83">
        <v>0</v>
      </c>
      <c r="AG508" s="83">
        <f>+AE508+AF508</f>
        <v>0</v>
      </c>
      <c r="AI508" s="319"/>
    </row>
    <row r="509" spans="1:61" ht="19.5" customHeight="1" x14ac:dyDescent="0.2">
      <c r="A509" s="249"/>
      <c r="B509" s="105"/>
      <c r="C509" s="21"/>
      <c r="D509" s="21"/>
      <c r="E509" s="106"/>
      <c r="F509" s="106">
        <v>0</v>
      </c>
      <c r="G509" s="5">
        <f t="shared" si="1140"/>
        <v>0</v>
      </c>
      <c r="H509" s="106">
        <v>0</v>
      </c>
      <c r="I509" s="5">
        <f t="shared" si="1141"/>
        <v>0</v>
      </c>
      <c r="J509" s="106">
        <v>0</v>
      </c>
      <c r="K509" s="5">
        <f t="shared" si="1142"/>
        <v>0</v>
      </c>
      <c r="L509" s="106">
        <v>0</v>
      </c>
      <c r="M509" s="5">
        <f t="shared" si="1143"/>
        <v>0</v>
      </c>
      <c r="N509" s="106">
        <v>0</v>
      </c>
      <c r="O509" s="5">
        <f t="shared" si="1144"/>
        <v>0</v>
      </c>
      <c r="P509" s="106">
        <v>0</v>
      </c>
      <c r="Q509" s="5">
        <f t="shared" si="1145"/>
        <v>0</v>
      </c>
      <c r="R509" s="29"/>
      <c r="S509" s="144" t="s">
        <v>13</v>
      </c>
      <c r="T509" s="145"/>
      <c r="U509" s="62">
        <f t="shared" ref="U509:V509" si="1146">SUM(U510:U512)</f>
        <v>3467</v>
      </c>
      <c r="V509" s="62">
        <f t="shared" si="1146"/>
        <v>0</v>
      </c>
      <c r="W509" s="62">
        <f t="shared" si="1138"/>
        <v>3467</v>
      </c>
      <c r="X509" s="62">
        <f t="shared" ref="X509" si="1147">SUM(X510:X512)</f>
        <v>0</v>
      </c>
      <c r="Y509" s="62">
        <f t="shared" si="1139"/>
        <v>3467</v>
      </c>
      <c r="Z509" s="62">
        <f t="shared" ref="Z509:AB509" si="1148">SUM(Z510:Z512)</f>
        <v>0</v>
      </c>
      <c r="AA509" s="76">
        <f>SUM(AA510:AA512)</f>
        <v>3467</v>
      </c>
      <c r="AB509" s="62">
        <f t="shared" si="1148"/>
        <v>2332</v>
      </c>
      <c r="AC509" s="76">
        <f>SUM(AC510:AC512)</f>
        <v>5799</v>
      </c>
      <c r="AD509" s="62">
        <f t="shared" ref="AD509:AF509" si="1149">SUM(AD510:AD512)</f>
        <v>0</v>
      </c>
      <c r="AE509" s="76">
        <f>SUM(AE510:AE512)</f>
        <v>5799</v>
      </c>
      <c r="AF509" s="62">
        <f t="shared" si="1149"/>
        <v>0</v>
      </c>
      <c r="AG509" s="76">
        <f>SUM(AG510:AG512)</f>
        <v>5799</v>
      </c>
      <c r="AI509" s="319"/>
    </row>
    <row r="510" spans="1:61" ht="19.5" customHeight="1" x14ac:dyDescent="0.2">
      <c r="A510" s="249"/>
      <c r="B510" s="140"/>
      <c r="C510" s="141" t="s">
        <v>10</v>
      </c>
      <c r="D510" s="8"/>
      <c r="E510" s="9">
        <f>149-149</f>
        <v>0</v>
      </c>
      <c r="F510" s="9">
        <v>0</v>
      </c>
      <c r="G510" s="9">
        <f t="shared" si="1140"/>
        <v>0</v>
      </c>
      <c r="H510" s="9">
        <v>0</v>
      </c>
      <c r="I510" s="9">
        <f t="shared" si="1141"/>
        <v>0</v>
      </c>
      <c r="J510" s="9">
        <v>0</v>
      </c>
      <c r="K510" s="9">
        <f t="shared" si="1142"/>
        <v>0</v>
      </c>
      <c r="L510" s="9">
        <v>2332</v>
      </c>
      <c r="M510" s="9">
        <f t="shared" si="1143"/>
        <v>2332</v>
      </c>
      <c r="N510" s="9">
        <v>0</v>
      </c>
      <c r="O510" s="9">
        <f t="shared" si="1144"/>
        <v>2332</v>
      </c>
      <c r="P510" s="9">
        <v>0</v>
      </c>
      <c r="Q510" s="9">
        <f t="shared" si="1145"/>
        <v>2332</v>
      </c>
      <c r="R510" s="46"/>
      <c r="S510" s="149"/>
      <c r="T510" s="150" t="s">
        <v>15</v>
      </c>
      <c r="U510" s="151"/>
      <c r="V510" s="151">
        <v>0</v>
      </c>
      <c r="W510" s="151">
        <f t="shared" si="1138"/>
        <v>0</v>
      </c>
      <c r="X510" s="151">
        <v>0</v>
      </c>
      <c r="Y510" s="151">
        <f t="shared" si="1139"/>
        <v>0</v>
      </c>
      <c r="Z510" s="151">
        <v>0</v>
      </c>
      <c r="AA510" s="151">
        <f t="shared" ref="AA510:AA515" si="1150">+Y510+Z510</f>
        <v>0</v>
      </c>
      <c r="AB510" s="151">
        <v>0</v>
      </c>
      <c r="AC510" s="151">
        <f t="shared" ref="AC510:AC515" si="1151">+AA510+AB510</f>
        <v>0</v>
      </c>
      <c r="AD510" s="151">
        <v>0</v>
      </c>
      <c r="AE510" s="151">
        <f t="shared" ref="AE510:AE515" si="1152">+AC510+AD510</f>
        <v>0</v>
      </c>
      <c r="AF510" s="151">
        <v>0</v>
      </c>
      <c r="AG510" s="151">
        <f t="shared" ref="AG510:AG515" si="1153">+AE510+AF510</f>
        <v>0</v>
      </c>
      <c r="AI510" s="319"/>
    </row>
    <row r="511" spans="1:61" ht="19.5" customHeight="1" x14ac:dyDescent="0.2">
      <c r="A511" s="249"/>
      <c r="B511" s="140"/>
      <c r="C511" s="141" t="s">
        <v>23</v>
      </c>
      <c r="D511" s="8"/>
      <c r="E511" s="11">
        <v>0</v>
      </c>
      <c r="F511" s="11">
        <v>0</v>
      </c>
      <c r="G511" s="11">
        <f t="shared" si="1140"/>
        <v>0</v>
      </c>
      <c r="H511" s="11">
        <v>0</v>
      </c>
      <c r="I511" s="11">
        <f t="shared" si="1141"/>
        <v>0</v>
      </c>
      <c r="J511" s="11">
        <v>0</v>
      </c>
      <c r="K511" s="11">
        <f t="shared" si="1142"/>
        <v>0</v>
      </c>
      <c r="L511" s="11">
        <v>0</v>
      </c>
      <c r="M511" s="11">
        <f t="shared" si="1143"/>
        <v>0</v>
      </c>
      <c r="N511" s="11">
        <v>0</v>
      </c>
      <c r="O511" s="11">
        <f t="shared" si="1144"/>
        <v>0</v>
      </c>
      <c r="P511" s="11">
        <v>0</v>
      </c>
      <c r="Q511" s="11">
        <f t="shared" si="1145"/>
        <v>0</v>
      </c>
      <c r="R511" s="47"/>
      <c r="S511" s="55"/>
      <c r="T511" s="20" t="s">
        <v>16</v>
      </c>
      <c r="U511" s="82"/>
      <c r="V511" s="82">
        <v>0</v>
      </c>
      <c r="W511" s="82">
        <f t="shared" si="1138"/>
        <v>0</v>
      </c>
      <c r="X511" s="82">
        <v>0</v>
      </c>
      <c r="Y511" s="82">
        <f t="shared" si="1139"/>
        <v>0</v>
      </c>
      <c r="Z511" s="82">
        <v>0</v>
      </c>
      <c r="AA511" s="82">
        <f t="shared" si="1150"/>
        <v>0</v>
      </c>
      <c r="AB511" s="82">
        <v>0</v>
      </c>
      <c r="AC511" s="82">
        <f t="shared" si="1151"/>
        <v>0</v>
      </c>
      <c r="AD511" s="82">
        <v>0</v>
      </c>
      <c r="AE511" s="82">
        <f t="shared" si="1152"/>
        <v>0</v>
      </c>
      <c r="AF511" s="82">
        <v>0</v>
      </c>
      <c r="AG511" s="82">
        <f t="shared" si="1153"/>
        <v>0</v>
      </c>
      <c r="AI511" s="319"/>
    </row>
    <row r="512" spans="1:61" ht="19.5" customHeight="1" x14ac:dyDescent="0.2">
      <c r="A512" s="249"/>
      <c r="B512" s="140"/>
      <c r="C512" s="141" t="s">
        <v>22</v>
      </c>
      <c r="D512" s="8"/>
      <c r="E512" s="60">
        <v>3467</v>
      </c>
      <c r="F512" s="60">
        <v>0</v>
      </c>
      <c r="G512" s="60">
        <f t="shared" si="1140"/>
        <v>3467</v>
      </c>
      <c r="H512" s="60">
        <v>0</v>
      </c>
      <c r="I512" s="60">
        <f t="shared" si="1141"/>
        <v>3467</v>
      </c>
      <c r="J512" s="60">
        <v>0</v>
      </c>
      <c r="K512" s="60">
        <f t="shared" si="1142"/>
        <v>3467</v>
      </c>
      <c r="L512" s="60">
        <v>0</v>
      </c>
      <c r="M512" s="60">
        <f t="shared" si="1143"/>
        <v>3467</v>
      </c>
      <c r="N512" s="60">
        <v>0</v>
      </c>
      <c r="O512" s="60">
        <f t="shared" si="1144"/>
        <v>3467</v>
      </c>
      <c r="P512" s="60">
        <v>0</v>
      </c>
      <c r="Q512" s="60">
        <f t="shared" si="1145"/>
        <v>3467</v>
      </c>
      <c r="S512" s="107"/>
      <c r="T512" s="108" t="s">
        <v>17</v>
      </c>
      <c r="U512" s="84">
        <v>3467</v>
      </c>
      <c r="V512" s="84">
        <v>0</v>
      </c>
      <c r="W512" s="84">
        <f t="shared" si="1138"/>
        <v>3467</v>
      </c>
      <c r="X512" s="84">
        <v>0</v>
      </c>
      <c r="Y512" s="84">
        <f t="shared" si="1139"/>
        <v>3467</v>
      </c>
      <c r="Z512" s="84">
        <v>0</v>
      </c>
      <c r="AA512" s="84">
        <f t="shared" si="1150"/>
        <v>3467</v>
      </c>
      <c r="AB512" s="84">
        <v>2332</v>
      </c>
      <c r="AC512" s="84">
        <f t="shared" si="1151"/>
        <v>5799</v>
      </c>
      <c r="AD512" s="84">
        <v>0</v>
      </c>
      <c r="AE512" s="84">
        <f t="shared" si="1152"/>
        <v>5799</v>
      </c>
      <c r="AF512" s="84">
        <v>0</v>
      </c>
      <c r="AG512" s="84">
        <f t="shared" si="1153"/>
        <v>5799</v>
      </c>
      <c r="AI512" s="319"/>
    </row>
    <row r="513" spans="1:61" ht="19.5" customHeight="1" x14ac:dyDescent="0.2">
      <c r="A513" s="249"/>
      <c r="B513" s="140"/>
      <c r="C513" s="141" t="s">
        <v>46</v>
      </c>
      <c r="D513" s="8"/>
      <c r="E513" s="11">
        <v>0</v>
      </c>
      <c r="F513" s="11">
        <v>0</v>
      </c>
      <c r="G513" s="11">
        <f t="shared" si="1140"/>
        <v>0</v>
      </c>
      <c r="H513" s="11">
        <v>0</v>
      </c>
      <c r="I513" s="11">
        <f t="shared" si="1141"/>
        <v>0</v>
      </c>
      <c r="J513" s="11">
        <v>0</v>
      </c>
      <c r="K513" s="11">
        <f t="shared" si="1142"/>
        <v>0</v>
      </c>
      <c r="L513" s="11">
        <v>0</v>
      </c>
      <c r="M513" s="11">
        <f t="shared" si="1143"/>
        <v>0</v>
      </c>
      <c r="N513" s="11">
        <v>0</v>
      </c>
      <c r="O513" s="11">
        <f t="shared" si="1144"/>
        <v>0</v>
      </c>
      <c r="P513" s="11">
        <v>0</v>
      </c>
      <c r="Q513" s="11">
        <f t="shared" si="1145"/>
        <v>0</v>
      </c>
      <c r="R513" s="47"/>
      <c r="S513" s="153" t="s">
        <v>43</v>
      </c>
      <c r="T513" s="10"/>
      <c r="U513" s="62">
        <v>0</v>
      </c>
      <c r="V513" s="62">
        <v>0</v>
      </c>
      <c r="W513" s="62">
        <f t="shared" si="1138"/>
        <v>0</v>
      </c>
      <c r="X513" s="62">
        <v>0</v>
      </c>
      <c r="Y513" s="62">
        <f t="shared" si="1139"/>
        <v>0</v>
      </c>
      <c r="Z513" s="62">
        <v>0</v>
      </c>
      <c r="AA513" s="62">
        <f t="shared" si="1150"/>
        <v>0</v>
      </c>
      <c r="AB513" s="62">
        <v>0</v>
      </c>
      <c r="AC513" s="62">
        <f t="shared" si="1151"/>
        <v>0</v>
      </c>
      <c r="AD513" s="62">
        <v>0</v>
      </c>
      <c r="AE513" s="62">
        <f t="shared" si="1152"/>
        <v>0</v>
      </c>
      <c r="AF513" s="62">
        <v>0</v>
      </c>
      <c r="AG513" s="62">
        <f t="shared" si="1153"/>
        <v>0</v>
      </c>
      <c r="AI513" s="319"/>
    </row>
    <row r="514" spans="1:61" ht="19.5" customHeight="1" x14ac:dyDescent="0.2">
      <c r="B514" s="140"/>
      <c r="C514" s="141" t="s">
        <v>52</v>
      </c>
      <c r="D514" s="8"/>
      <c r="E514" s="60">
        <v>0</v>
      </c>
      <c r="F514" s="60">
        <v>0</v>
      </c>
      <c r="G514" s="60">
        <f t="shared" si="1140"/>
        <v>0</v>
      </c>
      <c r="H514" s="60">
        <v>0</v>
      </c>
      <c r="I514" s="60">
        <f t="shared" si="1141"/>
        <v>0</v>
      </c>
      <c r="J514" s="60">
        <v>0</v>
      </c>
      <c r="K514" s="60">
        <f t="shared" si="1142"/>
        <v>0</v>
      </c>
      <c r="L514" s="60">
        <v>0</v>
      </c>
      <c r="M514" s="60">
        <f t="shared" si="1143"/>
        <v>0</v>
      </c>
      <c r="N514" s="60">
        <v>0</v>
      </c>
      <c r="O514" s="60">
        <f t="shared" si="1144"/>
        <v>0</v>
      </c>
      <c r="P514" s="60">
        <v>0</v>
      </c>
      <c r="Q514" s="60">
        <f t="shared" si="1145"/>
        <v>0</v>
      </c>
      <c r="R514" s="29"/>
      <c r="S514" s="57" t="s">
        <v>38</v>
      </c>
      <c r="T514" s="28"/>
      <c r="U514" s="62">
        <v>0</v>
      </c>
      <c r="V514" s="62">
        <v>0</v>
      </c>
      <c r="W514" s="62">
        <f t="shared" si="1138"/>
        <v>0</v>
      </c>
      <c r="X514" s="62">
        <v>0</v>
      </c>
      <c r="Y514" s="62">
        <f t="shared" si="1139"/>
        <v>0</v>
      </c>
      <c r="Z514" s="62">
        <v>0</v>
      </c>
      <c r="AA514" s="62">
        <f t="shared" si="1150"/>
        <v>0</v>
      </c>
      <c r="AB514" s="62">
        <v>0</v>
      </c>
      <c r="AC514" s="62">
        <f t="shared" si="1151"/>
        <v>0</v>
      </c>
      <c r="AD514" s="62">
        <v>0</v>
      </c>
      <c r="AE514" s="62">
        <f t="shared" si="1152"/>
        <v>0</v>
      </c>
      <c r="AF514" s="62">
        <v>0</v>
      </c>
      <c r="AG514" s="62">
        <f t="shared" si="1153"/>
        <v>0</v>
      </c>
      <c r="AI514" s="319"/>
    </row>
    <row r="515" spans="1:61" ht="19.5" customHeight="1" thickBot="1" x14ac:dyDescent="0.25">
      <c r="B515" s="109"/>
      <c r="C515" s="37" t="s">
        <v>149</v>
      </c>
      <c r="D515" s="37"/>
      <c r="E515" s="61">
        <v>0</v>
      </c>
      <c r="F515" s="61">
        <v>0</v>
      </c>
      <c r="G515" s="61">
        <f t="shared" si="1140"/>
        <v>0</v>
      </c>
      <c r="H515" s="61">
        <v>0</v>
      </c>
      <c r="I515" s="61">
        <f t="shared" si="1141"/>
        <v>0</v>
      </c>
      <c r="J515" s="61">
        <v>0</v>
      </c>
      <c r="K515" s="61">
        <f t="shared" si="1142"/>
        <v>0</v>
      </c>
      <c r="L515" s="61">
        <v>0</v>
      </c>
      <c r="M515" s="61">
        <f t="shared" si="1143"/>
        <v>0</v>
      </c>
      <c r="N515" s="61">
        <v>0</v>
      </c>
      <c r="O515" s="61">
        <f t="shared" si="1144"/>
        <v>0</v>
      </c>
      <c r="P515" s="61">
        <v>0</v>
      </c>
      <c r="Q515" s="61">
        <f t="shared" si="1145"/>
        <v>0</v>
      </c>
      <c r="R515" s="29"/>
      <c r="S515" s="154" t="s">
        <v>149</v>
      </c>
      <c r="T515" s="138"/>
      <c r="U515" s="93">
        <v>0</v>
      </c>
      <c r="V515" s="93">
        <v>0</v>
      </c>
      <c r="W515" s="93">
        <f t="shared" si="1138"/>
        <v>0</v>
      </c>
      <c r="X515" s="93">
        <v>0</v>
      </c>
      <c r="Y515" s="93">
        <f t="shared" si="1139"/>
        <v>0</v>
      </c>
      <c r="Z515" s="93">
        <v>0</v>
      </c>
      <c r="AA515" s="93">
        <f t="shared" si="1150"/>
        <v>0</v>
      </c>
      <c r="AB515" s="93">
        <v>0</v>
      </c>
      <c r="AC515" s="93">
        <f t="shared" si="1151"/>
        <v>0</v>
      </c>
      <c r="AD515" s="93">
        <v>0</v>
      </c>
      <c r="AE515" s="93">
        <f t="shared" si="1152"/>
        <v>0</v>
      </c>
      <c r="AF515" s="93">
        <v>0</v>
      </c>
      <c r="AG515" s="93">
        <f t="shared" si="1153"/>
        <v>0</v>
      </c>
      <c r="AI515" s="319"/>
    </row>
    <row r="516" spans="1:61" s="3" customFormat="1" ht="19.5" customHeight="1" thickBot="1" x14ac:dyDescent="0.25">
      <c r="B516" s="155" t="s">
        <v>14</v>
      </c>
      <c r="C516" s="141"/>
      <c r="D516" s="8"/>
      <c r="E516" s="11">
        <f t="shared" ref="E516:F516" si="1154">SUM(E510:E515)+E503</f>
        <v>3467</v>
      </c>
      <c r="F516" s="11">
        <f t="shared" si="1154"/>
        <v>0</v>
      </c>
      <c r="G516" s="11">
        <f t="shared" si="1140"/>
        <v>3467</v>
      </c>
      <c r="H516" s="11">
        <f t="shared" ref="H516:J516" si="1155">SUM(H510:H515)+H503</f>
        <v>0</v>
      </c>
      <c r="I516" s="11">
        <f t="shared" si="1141"/>
        <v>3467</v>
      </c>
      <c r="J516" s="11">
        <f t="shared" si="1155"/>
        <v>0</v>
      </c>
      <c r="K516" s="11">
        <f t="shared" si="1142"/>
        <v>3467</v>
      </c>
      <c r="L516" s="11">
        <f t="shared" ref="L516:N516" si="1156">SUM(L510:L515)+L503</f>
        <v>2332</v>
      </c>
      <c r="M516" s="11">
        <f t="shared" si="1143"/>
        <v>5799</v>
      </c>
      <c r="N516" s="11">
        <f t="shared" si="1156"/>
        <v>0</v>
      </c>
      <c r="O516" s="11">
        <f t="shared" si="1144"/>
        <v>5799</v>
      </c>
      <c r="P516" s="11">
        <f t="shared" ref="P516" si="1157">SUM(P510:P515)+P503</f>
        <v>0</v>
      </c>
      <c r="Q516" s="11">
        <f t="shared" si="1145"/>
        <v>5799</v>
      </c>
      <c r="R516" s="69"/>
      <c r="S516" s="156" t="s">
        <v>18</v>
      </c>
      <c r="T516" s="157"/>
      <c r="U516" s="62">
        <f t="shared" ref="U516:V516" si="1158">+U514+U509+U503+U513+U515</f>
        <v>3467</v>
      </c>
      <c r="V516" s="62">
        <f t="shared" si="1158"/>
        <v>0</v>
      </c>
      <c r="W516" s="62">
        <f t="shared" si="1138"/>
        <v>3467</v>
      </c>
      <c r="X516" s="62">
        <f t="shared" ref="X516" si="1159">+X514+X509+X503+X513+X515</f>
        <v>0</v>
      </c>
      <c r="Y516" s="62">
        <f t="shared" si="1139"/>
        <v>3467</v>
      </c>
      <c r="Z516" s="62">
        <f t="shared" ref="Z516:AB516" si="1160">+Z514+Z509+Z503+Z513+Z515</f>
        <v>0</v>
      </c>
      <c r="AA516" s="62">
        <f>+AA515+AA514+AA513+AA509+AA503</f>
        <v>3467</v>
      </c>
      <c r="AB516" s="62">
        <f t="shared" si="1160"/>
        <v>2332</v>
      </c>
      <c r="AC516" s="62">
        <f>+AC515+AC514+AC513+AC509+AC503</f>
        <v>5799</v>
      </c>
      <c r="AD516" s="62">
        <f t="shared" ref="AD516:AF516" si="1161">+AD514+AD509+AD503+AD513+AD515</f>
        <v>0</v>
      </c>
      <c r="AE516" s="62">
        <f>+AE515+AE514+AE513+AE509+AE503</f>
        <v>5799</v>
      </c>
      <c r="AF516" s="62">
        <f t="shared" si="1161"/>
        <v>0</v>
      </c>
      <c r="AG516" s="62">
        <f>+AG515+AG514+AG513+AG509+AG503</f>
        <v>5799</v>
      </c>
      <c r="AH516" s="14"/>
      <c r="AI516" s="321"/>
      <c r="AJ516" s="250">
        <f>+AG516-Q516</f>
        <v>0</v>
      </c>
      <c r="AK516" s="14"/>
      <c r="AL516" s="14"/>
      <c r="AM516" s="14"/>
      <c r="AN516" s="14"/>
      <c r="AO516" s="14"/>
      <c r="AP516" s="14"/>
      <c r="AQ516" s="14"/>
      <c r="AR516" s="14"/>
      <c r="AS516" s="14"/>
      <c r="AT516" s="14"/>
      <c r="AU516" s="14"/>
      <c r="AV516" s="14"/>
      <c r="AW516" s="14"/>
      <c r="AX516" s="14"/>
      <c r="AY516" s="14"/>
      <c r="AZ516" s="14"/>
      <c r="BA516" s="14"/>
      <c r="BB516" s="14"/>
      <c r="BC516" s="14"/>
      <c r="BD516" s="14"/>
      <c r="BE516" s="14"/>
      <c r="BF516" s="14"/>
      <c r="BG516" s="14"/>
      <c r="BH516" s="14"/>
      <c r="BI516" s="14"/>
    </row>
    <row r="517" spans="1:61" s="3" customFormat="1" ht="25.5" hidden="1" customHeight="1" outlineLevel="1" x14ac:dyDescent="0.2">
      <c r="B517" s="221" t="s">
        <v>123</v>
      </c>
      <c r="C517" s="128" t="s">
        <v>90</v>
      </c>
      <c r="D517" s="129"/>
      <c r="E517" s="128"/>
      <c r="F517" s="128"/>
      <c r="G517" s="128"/>
      <c r="H517" s="128"/>
      <c r="I517" s="128"/>
      <c r="J517" s="128"/>
      <c r="K517" s="128"/>
      <c r="L517" s="128"/>
      <c r="M517" s="128"/>
      <c r="N517" s="128"/>
      <c r="O517" s="128"/>
      <c r="P517" s="128"/>
      <c r="Q517" s="128"/>
      <c r="R517" s="128"/>
      <c r="S517" s="129"/>
      <c r="T517" s="185"/>
      <c r="U517" s="185"/>
      <c r="V517" s="185"/>
      <c r="W517" s="185"/>
      <c r="X517" s="185"/>
      <c r="Y517" s="185"/>
      <c r="Z517" s="185"/>
      <c r="AA517" s="185"/>
      <c r="AB517" s="185"/>
      <c r="AC517" s="185"/>
      <c r="AD517" s="185"/>
      <c r="AE517" s="185"/>
      <c r="AF517" s="185"/>
      <c r="AG517" s="185"/>
      <c r="AI517" s="321"/>
      <c r="AJ517" s="14"/>
    </row>
    <row r="518" spans="1:61" ht="40.5" hidden="1" customHeight="1" outlineLevel="1" x14ac:dyDescent="0.2">
      <c r="B518" s="100" t="s">
        <v>0</v>
      </c>
      <c r="C518" s="26"/>
      <c r="D518" s="101"/>
      <c r="E518" s="36" t="str">
        <f t="shared" ref="E518:Q518" si="1162">+E$6</f>
        <v>Eredeti előirányzat
2024. év</v>
      </c>
      <c r="F518" s="36" t="str">
        <f t="shared" si="1162"/>
        <v>1 Módosítás</v>
      </c>
      <c r="G518" s="36" t="str">
        <f t="shared" si="1162"/>
        <v>Módosított előirányzat 1
2024. év</v>
      </c>
      <c r="H518" s="36" t="str">
        <f t="shared" si="1162"/>
        <v>2 Módosítás</v>
      </c>
      <c r="I518" s="36" t="str">
        <f t="shared" si="1162"/>
        <v>Módosított előirányzat</v>
      </c>
      <c r="J518" s="36" t="str">
        <f t="shared" si="1162"/>
        <v>3 Módosítás</v>
      </c>
      <c r="K518" s="36" t="str">
        <f t="shared" si="1162"/>
        <v>Módosított előirányzat</v>
      </c>
      <c r="L518" s="36" t="str">
        <f t="shared" si="1162"/>
        <v>4 Módosítás</v>
      </c>
      <c r="M518" s="36" t="str">
        <f t="shared" si="1162"/>
        <v>4. Módosított előirányzat</v>
      </c>
      <c r="N518" s="36" t="str">
        <f t="shared" si="1162"/>
        <v>5 Módosítás</v>
      </c>
      <c r="O518" s="36" t="str">
        <f t="shared" si="1162"/>
        <v>Módosított előirányzat 5.</v>
      </c>
      <c r="P518" s="36" t="str">
        <f t="shared" si="1162"/>
        <v>6 Módosítás</v>
      </c>
      <c r="Q518" s="36" t="str">
        <f t="shared" si="1162"/>
        <v>Módosított előirányzat</v>
      </c>
      <c r="R518" s="51"/>
      <c r="S518" s="57" t="s">
        <v>1</v>
      </c>
      <c r="T518" s="102"/>
      <c r="U518" s="36" t="str">
        <f t="shared" ref="U518:AG518" si="1163">+U$6</f>
        <v>Eredeti előirányzat
2024. év</v>
      </c>
      <c r="V518" s="36" t="str">
        <f t="shared" si="1163"/>
        <v>1 Módosítás</v>
      </c>
      <c r="W518" s="36" t="str">
        <f t="shared" si="1163"/>
        <v>Módosított előirányzat 1
2024. év</v>
      </c>
      <c r="X518" s="36" t="str">
        <f t="shared" si="1163"/>
        <v>2 Módosítás</v>
      </c>
      <c r="Y518" s="36" t="str">
        <f t="shared" si="1163"/>
        <v>Módosított előirányzat</v>
      </c>
      <c r="Z518" s="36" t="str">
        <f t="shared" si="1163"/>
        <v>3 Módosítás</v>
      </c>
      <c r="AA518" s="36" t="str">
        <f t="shared" si="1163"/>
        <v>Módosított előirányzat</v>
      </c>
      <c r="AB518" s="36" t="str">
        <f t="shared" si="1163"/>
        <v>4 Módosítás</v>
      </c>
      <c r="AC518" s="36" t="str">
        <f t="shared" si="1163"/>
        <v>4. Módosított előirányzat</v>
      </c>
      <c r="AD518" s="36" t="str">
        <f t="shared" si="1163"/>
        <v>5 Módosítás</v>
      </c>
      <c r="AE518" s="36" t="str">
        <f t="shared" si="1163"/>
        <v>Módosított előirányzat 5</v>
      </c>
      <c r="AF518" s="36" t="str">
        <f t="shared" si="1163"/>
        <v>6 Módosítás</v>
      </c>
      <c r="AG518" s="36" t="str">
        <f t="shared" si="1163"/>
        <v>Módosított előirányzat</v>
      </c>
      <c r="AI518" s="319"/>
    </row>
    <row r="519" spans="1:61" ht="19.5" hidden="1" customHeight="1" outlineLevel="1" x14ac:dyDescent="0.2">
      <c r="B519" s="140"/>
      <c r="C519" s="141" t="s">
        <v>2</v>
      </c>
      <c r="D519" s="142"/>
      <c r="E519" s="143">
        <f t="shared" ref="E519:I519" si="1164">+E520+E521+E522+E523</f>
        <v>0</v>
      </c>
      <c r="F519" s="143">
        <f t="shared" si="1164"/>
        <v>0</v>
      </c>
      <c r="G519" s="143">
        <f t="shared" si="1164"/>
        <v>0</v>
      </c>
      <c r="H519" s="143">
        <f t="shared" si="1164"/>
        <v>0</v>
      </c>
      <c r="I519" s="143">
        <f t="shared" si="1164"/>
        <v>0</v>
      </c>
      <c r="J519" s="143">
        <f t="shared" ref="J519:K519" si="1165">+J520+J521+J522+J523</f>
        <v>0</v>
      </c>
      <c r="K519" s="143">
        <f t="shared" si="1165"/>
        <v>0</v>
      </c>
      <c r="L519" s="143">
        <f t="shared" ref="L519:M519" si="1166">+L520+L521+L522+L523</f>
        <v>0</v>
      </c>
      <c r="M519" s="143">
        <f t="shared" si="1166"/>
        <v>0</v>
      </c>
      <c r="N519" s="143">
        <f t="shared" ref="N519:O519" si="1167">+N520+N521+N522+N523</f>
        <v>0</v>
      </c>
      <c r="O519" s="143">
        <f t="shared" si="1167"/>
        <v>0</v>
      </c>
      <c r="P519" s="143">
        <f t="shared" ref="P519:Q519" si="1168">+P520+P521+P522+P523</f>
        <v>0</v>
      </c>
      <c r="Q519" s="143">
        <f t="shared" si="1168"/>
        <v>0</v>
      </c>
      <c r="R519" s="46"/>
      <c r="S519" s="144" t="s">
        <v>3</v>
      </c>
      <c r="T519" s="145"/>
      <c r="U519" s="76">
        <f t="shared" ref="U519:V519" si="1169">SUM(U520:U524)</f>
        <v>0</v>
      </c>
      <c r="V519" s="76">
        <f t="shared" si="1169"/>
        <v>0</v>
      </c>
      <c r="W519" s="76">
        <f>+U519+V519</f>
        <v>0</v>
      </c>
      <c r="X519" s="76">
        <f t="shared" ref="X519" si="1170">SUM(X520:X524)</f>
        <v>0</v>
      </c>
      <c r="Y519" s="76">
        <f>+W519+X519</f>
        <v>0</v>
      </c>
      <c r="Z519" s="76">
        <f t="shared" ref="Z519:AB519" si="1171">SUM(Z520:Z524)</f>
        <v>0</v>
      </c>
      <c r="AA519" s="76">
        <f>SUM(AA520:AA524)</f>
        <v>0</v>
      </c>
      <c r="AB519" s="76">
        <f t="shared" si="1171"/>
        <v>0</v>
      </c>
      <c r="AC519" s="76">
        <f>SUM(AC520:AC524)</f>
        <v>0</v>
      </c>
      <c r="AD519" s="76">
        <f t="shared" ref="AD519:AF519" si="1172">SUM(AD520:AD524)</f>
        <v>0</v>
      </c>
      <c r="AE519" s="76">
        <f>SUM(AE520:AE524)</f>
        <v>0</v>
      </c>
      <c r="AF519" s="76">
        <f t="shared" si="1172"/>
        <v>0</v>
      </c>
      <c r="AG519" s="76">
        <f>SUM(AG520:AG524)</f>
        <v>0</v>
      </c>
      <c r="AI519" s="319"/>
      <c r="AJ519" s="3"/>
    </row>
    <row r="520" spans="1:61" ht="19.5" hidden="1" customHeight="1" outlineLevel="1" x14ac:dyDescent="0.2">
      <c r="B520" s="146"/>
      <c r="C520" s="147" t="s">
        <v>4</v>
      </c>
      <c r="D520" s="147"/>
      <c r="E520" s="148"/>
      <c r="F520" s="148">
        <v>0</v>
      </c>
      <c r="G520" s="148"/>
      <c r="H520" s="148"/>
      <c r="I520" s="148"/>
      <c r="J520" s="148"/>
      <c r="K520" s="148"/>
      <c r="L520" s="148"/>
      <c r="M520" s="148"/>
      <c r="N520" s="148"/>
      <c r="O520" s="148"/>
      <c r="P520" s="148"/>
      <c r="Q520" s="148"/>
      <c r="R520" s="48"/>
      <c r="S520" s="149"/>
      <c r="T520" s="150" t="s">
        <v>6</v>
      </c>
      <c r="U520" s="151">
        <v>0</v>
      </c>
      <c r="V520" s="151">
        <v>0</v>
      </c>
      <c r="W520" s="151">
        <f t="shared" ref="W520:W532" si="1173">+U520+V520</f>
        <v>0</v>
      </c>
      <c r="X520" s="151">
        <v>0</v>
      </c>
      <c r="Y520" s="151">
        <f t="shared" ref="Y520:Y532" si="1174">+W520+X520</f>
        <v>0</v>
      </c>
      <c r="Z520" s="151">
        <v>0</v>
      </c>
      <c r="AA520" s="151">
        <f>+Y520+Z520</f>
        <v>0</v>
      </c>
      <c r="AB520" s="151">
        <v>0</v>
      </c>
      <c r="AC520" s="151">
        <f>+AA520+AB520</f>
        <v>0</v>
      </c>
      <c r="AD520" s="151">
        <v>0</v>
      </c>
      <c r="AE520" s="151">
        <f>+AC520+AD520</f>
        <v>0</v>
      </c>
      <c r="AF520" s="151">
        <v>0</v>
      </c>
      <c r="AG520" s="151">
        <f>+AE520+AF520</f>
        <v>0</v>
      </c>
      <c r="AI520" s="319"/>
    </row>
    <row r="521" spans="1:61" ht="23.25" hidden="1" customHeight="1" outlineLevel="1" x14ac:dyDescent="0.2">
      <c r="A521" s="249"/>
      <c r="B521" s="104"/>
      <c r="C521" s="17" t="s">
        <v>5</v>
      </c>
      <c r="D521" s="18"/>
      <c r="E521" s="5">
        <v>0</v>
      </c>
      <c r="F521" s="5">
        <v>0</v>
      </c>
      <c r="G521" s="5">
        <f>+E521+F521</f>
        <v>0</v>
      </c>
      <c r="H521" s="5">
        <v>0</v>
      </c>
      <c r="I521" s="5">
        <f>+G521+H521</f>
        <v>0</v>
      </c>
      <c r="J521" s="5">
        <v>0</v>
      </c>
      <c r="K521" s="5">
        <f>+I521+J521</f>
        <v>0</v>
      </c>
      <c r="L521" s="5">
        <v>0</v>
      </c>
      <c r="M521" s="5">
        <f>+K521+L521</f>
        <v>0</v>
      </c>
      <c r="N521" s="5">
        <v>0</v>
      </c>
      <c r="O521" s="5">
        <f>+M521+N521</f>
        <v>0</v>
      </c>
      <c r="P521" s="5">
        <v>0</v>
      </c>
      <c r="Q521" s="5">
        <f>+O521+P521</f>
        <v>0</v>
      </c>
      <c r="R521" s="48"/>
      <c r="S521" s="55"/>
      <c r="T521" s="19" t="s">
        <v>8</v>
      </c>
      <c r="U521" s="82">
        <v>0</v>
      </c>
      <c r="V521" s="82">
        <v>0</v>
      </c>
      <c r="W521" s="82">
        <f t="shared" si="1173"/>
        <v>0</v>
      </c>
      <c r="X521" s="82">
        <v>0</v>
      </c>
      <c r="Y521" s="82">
        <f t="shared" si="1174"/>
        <v>0</v>
      </c>
      <c r="Z521" s="82">
        <v>0</v>
      </c>
      <c r="AA521" s="82">
        <f>+Y521+Z521</f>
        <v>0</v>
      </c>
      <c r="AB521" s="82">
        <v>0</v>
      </c>
      <c r="AC521" s="82">
        <f>+AA521+AB521</f>
        <v>0</v>
      </c>
      <c r="AD521" s="82">
        <v>0</v>
      </c>
      <c r="AE521" s="82">
        <f>+AC521+AD521</f>
        <v>0</v>
      </c>
      <c r="AF521" s="82">
        <v>0</v>
      </c>
      <c r="AG521" s="82">
        <f>+AE521+AF521</f>
        <v>0</v>
      </c>
      <c r="AI521" s="319"/>
    </row>
    <row r="522" spans="1:61" ht="19.5" hidden="1" customHeight="1" outlineLevel="1" x14ac:dyDescent="0.2">
      <c r="A522" s="249"/>
      <c r="B522" s="104"/>
      <c r="C522" s="17" t="s">
        <v>7</v>
      </c>
      <c r="D522" s="18"/>
      <c r="E522" s="5"/>
      <c r="F522" s="5">
        <v>0</v>
      </c>
      <c r="G522" s="5">
        <f t="shared" ref="G522:G532" si="1175">+E522+F522</f>
        <v>0</v>
      </c>
      <c r="H522" s="5">
        <v>0</v>
      </c>
      <c r="I522" s="5">
        <f t="shared" ref="I522:I532" si="1176">+G522+H522</f>
        <v>0</v>
      </c>
      <c r="J522" s="5">
        <v>0</v>
      </c>
      <c r="K522" s="5">
        <f t="shared" ref="K522:K532" si="1177">+I522+J522</f>
        <v>0</v>
      </c>
      <c r="L522" s="5">
        <v>0</v>
      </c>
      <c r="M522" s="5">
        <f t="shared" ref="M522:M532" si="1178">+K522+L522</f>
        <v>0</v>
      </c>
      <c r="N522" s="5">
        <v>0</v>
      </c>
      <c r="O522" s="5">
        <f t="shared" ref="O522:O532" si="1179">+M522+N522</f>
        <v>0</v>
      </c>
      <c r="P522" s="5">
        <v>0</v>
      </c>
      <c r="Q522" s="5">
        <f t="shared" ref="Q522:Q532" si="1180">+O522+P522</f>
        <v>0</v>
      </c>
      <c r="R522" s="48"/>
      <c r="S522" s="55"/>
      <c r="T522" s="20" t="s">
        <v>9</v>
      </c>
      <c r="U522" s="82">
        <v>0</v>
      </c>
      <c r="V522" s="82">
        <v>0</v>
      </c>
      <c r="W522" s="82">
        <f t="shared" si="1173"/>
        <v>0</v>
      </c>
      <c r="X522" s="82">
        <v>0</v>
      </c>
      <c r="Y522" s="82">
        <f t="shared" si="1174"/>
        <v>0</v>
      </c>
      <c r="Z522" s="82">
        <v>0</v>
      </c>
      <c r="AA522" s="82">
        <f>+Y522+Z522</f>
        <v>0</v>
      </c>
      <c r="AB522" s="82">
        <v>0</v>
      </c>
      <c r="AC522" s="82">
        <f>+AA522+AB522</f>
        <v>0</v>
      </c>
      <c r="AD522" s="82">
        <v>0</v>
      </c>
      <c r="AE522" s="82">
        <f>+AC522+AD522</f>
        <v>0</v>
      </c>
      <c r="AF522" s="82">
        <v>0</v>
      </c>
      <c r="AG522" s="82">
        <f>+AE522+AF522</f>
        <v>0</v>
      </c>
      <c r="AI522" s="319"/>
    </row>
    <row r="523" spans="1:61" ht="19.5" hidden="1" customHeight="1" outlineLevel="1" x14ac:dyDescent="0.2">
      <c r="A523" s="249"/>
      <c r="B523" s="104"/>
      <c r="C523" s="17" t="s">
        <v>21</v>
      </c>
      <c r="D523" s="18"/>
      <c r="E523" s="5"/>
      <c r="F523" s="5">
        <v>0</v>
      </c>
      <c r="G523" s="5">
        <f t="shared" si="1175"/>
        <v>0</v>
      </c>
      <c r="H523" s="5">
        <v>0</v>
      </c>
      <c r="I523" s="5">
        <f t="shared" si="1176"/>
        <v>0</v>
      </c>
      <c r="J523" s="5">
        <v>0</v>
      </c>
      <c r="K523" s="5">
        <f t="shared" si="1177"/>
        <v>0</v>
      </c>
      <c r="L523" s="5">
        <v>0</v>
      </c>
      <c r="M523" s="5">
        <f t="shared" si="1178"/>
        <v>0</v>
      </c>
      <c r="N523" s="5">
        <v>0</v>
      </c>
      <c r="O523" s="5">
        <f t="shared" si="1179"/>
        <v>0</v>
      </c>
      <c r="P523" s="5">
        <v>0</v>
      </c>
      <c r="Q523" s="5">
        <f t="shared" si="1180"/>
        <v>0</v>
      </c>
      <c r="R523" s="48"/>
      <c r="S523" s="55"/>
      <c r="T523" s="20" t="s">
        <v>11</v>
      </c>
      <c r="U523" s="82">
        <v>0</v>
      </c>
      <c r="V523" s="82">
        <v>0</v>
      </c>
      <c r="W523" s="82">
        <f t="shared" si="1173"/>
        <v>0</v>
      </c>
      <c r="X523" s="82">
        <v>0</v>
      </c>
      <c r="Y523" s="82">
        <f t="shared" si="1174"/>
        <v>0</v>
      </c>
      <c r="Z523" s="82">
        <v>0</v>
      </c>
      <c r="AA523" s="82">
        <f>+Y523+Z523</f>
        <v>0</v>
      </c>
      <c r="AB523" s="82">
        <v>0</v>
      </c>
      <c r="AC523" s="82">
        <f>+AA523+AB523</f>
        <v>0</v>
      </c>
      <c r="AD523" s="82">
        <v>0</v>
      </c>
      <c r="AE523" s="82">
        <f>+AC523+AD523</f>
        <v>0</v>
      </c>
      <c r="AF523" s="82">
        <v>0</v>
      </c>
      <c r="AG523" s="82">
        <f>+AE523+AF523</f>
        <v>0</v>
      </c>
      <c r="AI523" s="319"/>
    </row>
    <row r="524" spans="1:61" ht="19.5" hidden="1" customHeight="1" outlineLevel="1" x14ac:dyDescent="0.2">
      <c r="A524" s="249"/>
      <c r="B524" s="105"/>
      <c r="C524" s="21"/>
      <c r="D524" s="21"/>
      <c r="E524" s="106"/>
      <c r="F524" s="106">
        <v>0</v>
      </c>
      <c r="G524" s="5">
        <f t="shared" si="1175"/>
        <v>0</v>
      </c>
      <c r="H524" s="106">
        <v>0</v>
      </c>
      <c r="I524" s="5">
        <f t="shared" si="1176"/>
        <v>0</v>
      </c>
      <c r="J524" s="106">
        <v>0</v>
      </c>
      <c r="K524" s="5">
        <f t="shared" si="1177"/>
        <v>0</v>
      </c>
      <c r="L524" s="106">
        <v>0</v>
      </c>
      <c r="M524" s="5">
        <f t="shared" si="1178"/>
        <v>0</v>
      </c>
      <c r="N524" s="106">
        <v>0</v>
      </c>
      <c r="O524" s="5">
        <f t="shared" si="1179"/>
        <v>0</v>
      </c>
      <c r="P524" s="106">
        <v>0</v>
      </c>
      <c r="Q524" s="5">
        <f t="shared" si="1180"/>
        <v>0</v>
      </c>
      <c r="R524" s="52"/>
      <c r="S524" s="56"/>
      <c r="T524" s="23" t="s">
        <v>12</v>
      </c>
      <c r="U524" s="83">
        <v>0</v>
      </c>
      <c r="V524" s="83">
        <v>0</v>
      </c>
      <c r="W524" s="83">
        <f t="shared" si="1173"/>
        <v>0</v>
      </c>
      <c r="X524" s="83">
        <v>0</v>
      </c>
      <c r="Y524" s="83">
        <f t="shared" si="1174"/>
        <v>0</v>
      </c>
      <c r="Z524" s="83">
        <v>0</v>
      </c>
      <c r="AA524" s="83">
        <f>+Y524+Z524</f>
        <v>0</v>
      </c>
      <c r="AB524" s="83">
        <v>0</v>
      </c>
      <c r="AC524" s="83">
        <f>+AA524+AB524</f>
        <v>0</v>
      </c>
      <c r="AD524" s="83">
        <v>0</v>
      </c>
      <c r="AE524" s="83">
        <f>+AC524+AD524</f>
        <v>0</v>
      </c>
      <c r="AF524" s="83">
        <v>0</v>
      </c>
      <c r="AG524" s="83">
        <f>+AE524+AF524</f>
        <v>0</v>
      </c>
      <c r="AI524" s="319"/>
    </row>
    <row r="525" spans="1:61" ht="19.5" hidden="1" customHeight="1" outlineLevel="1" x14ac:dyDescent="0.2">
      <c r="A525" s="249"/>
      <c r="B525" s="105"/>
      <c r="C525" s="21"/>
      <c r="D525" s="21"/>
      <c r="E525" s="106"/>
      <c r="F525" s="106">
        <v>0</v>
      </c>
      <c r="G525" s="5">
        <f t="shared" si="1175"/>
        <v>0</v>
      </c>
      <c r="H525" s="106">
        <v>0</v>
      </c>
      <c r="I525" s="5">
        <f t="shared" si="1176"/>
        <v>0</v>
      </c>
      <c r="J525" s="106">
        <v>0</v>
      </c>
      <c r="K525" s="5">
        <f t="shared" si="1177"/>
        <v>0</v>
      </c>
      <c r="L525" s="106">
        <v>0</v>
      </c>
      <c r="M525" s="5">
        <f t="shared" si="1178"/>
        <v>0</v>
      </c>
      <c r="N525" s="106">
        <v>0</v>
      </c>
      <c r="O525" s="5">
        <f t="shared" si="1179"/>
        <v>0</v>
      </c>
      <c r="P525" s="106">
        <v>0</v>
      </c>
      <c r="Q525" s="5">
        <f t="shared" si="1180"/>
        <v>0</v>
      </c>
      <c r="R525" s="29"/>
      <c r="S525" s="144" t="s">
        <v>13</v>
      </c>
      <c r="T525" s="145"/>
      <c r="U525" s="62">
        <f t="shared" ref="U525:V525" si="1181">SUM(U526:U528)</f>
        <v>0</v>
      </c>
      <c r="V525" s="62">
        <f t="shared" si="1181"/>
        <v>0</v>
      </c>
      <c r="W525" s="62">
        <f t="shared" si="1173"/>
        <v>0</v>
      </c>
      <c r="X525" s="62">
        <f t="shared" ref="X525" si="1182">SUM(X526:X528)</f>
        <v>0</v>
      </c>
      <c r="Y525" s="62">
        <f t="shared" si="1174"/>
        <v>0</v>
      </c>
      <c r="Z525" s="62">
        <f t="shared" ref="Z525:AB525" si="1183">SUM(Z526:Z528)</f>
        <v>0</v>
      </c>
      <c r="AA525" s="76">
        <f>SUM(AA526:AA528)</f>
        <v>0</v>
      </c>
      <c r="AB525" s="62">
        <f t="shared" si="1183"/>
        <v>0</v>
      </c>
      <c r="AC525" s="76">
        <f>SUM(AC526:AC528)</f>
        <v>0</v>
      </c>
      <c r="AD525" s="62">
        <f t="shared" ref="AD525:AF525" si="1184">SUM(AD526:AD528)</f>
        <v>0</v>
      </c>
      <c r="AE525" s="76">
        <f>SUM(AE526:AE528)</f>
        <v>0</v>
      </c>
      <c r="AF525" s="62">
        <f t="shared" si="1184"/>
        <v>0</v>
      </c>
      <c r="AG525" s="76">
        <f>SUM(AG526:AG528)</f>
        <v>0</v>
      </c>
      <c r="AI525" s="319"/>
    </row>
    <row r="526" spans="1:61" ht="19.5" hidden="1" customHeight="1" outlineLevel="1" x14ac:dyDescent="0.2">
      <c r="A526" s="249"/>
      <c r="B526" s="140"/>
      <c r="C526" s="141" t="s">
        <v>10</v>
      </c>
      <c r="D526" s="8"/>
      <c r="E526" s="9">
        <f>149-149</f>
        <v>0</v>
      </c>
      <c r="F526" s="9">
        <v>0</v>
      </c>
      <c r="G526" s="9">
        <f t="shared" si="1175"/>
        <v>0</v>
      </c>
      <c r="H526" s="9">
        <v>0</v>
      </c>
      <c r="I526" s="9">
        <f t="shared" si="1176"/>
        <v>0</v>
      </c>
      <c r="J526" s="9">
        <v>0</v>
      </c>
      <c r="K526" s="9">
        <f t="shared" si="1177"/>
        <v>0</v>
      </c>
      <c r="L526" s="9">
        <v>0</v>
      </c>
      <c r="M526" s="9">
        <f t="shared" si="1178"/>
        <v>0</v>
      </c>
      <c r="N526" s="9">
        <v>0</v>
      </c>
      <c r="O526" s="9">
        <f t="shared" si="1179"/>
        <v>0</v>
      </c>
      <c r="P526" s="9">
        <v>0</v>
      </c>
      <c r="Q526" s="9">
        <f t="shared" si="1180"/>
        <v>0</v>
      </c>
      <c r="R526" s="46"/>
      <c r="S526" s="149"/>
      <c r="T526" s="150" t="s">
        <v>15</v>
      </c>
      <c r="U526" s="151">
        <v>0</v>
      </c>
      <c r="V526" s="151">
        <v>0</v>
      </c>
      <c r="W526" s="151">
        <f t="shared" si="1173"/>
        <v>0</v>
      </c>
      <c r="X526" s="151">
        <v>0</v>
      </c>
      <c r="Y526" s="151">
        <f t="shared" si="1174"/>
        <v>0</v>
      </c>
      <c r="Z526" s="151">
        <v>0</v>
      </c>
      <c r="AA526" s="151">
        <f t="shared" ref="AA526:AA531" si="1185">+Y526+Z526</f>
        <v>0</v>
      </c>
      <c r="AB526" s="151">
        <v>0</v>
      </c>
      <c r="AC526" s="151">
        <f t="shared" ref="AC526:AC531" si="1186">+AA526+AB526</f>
        <v>0</v>
      </c>
      <c r="AD526" s="151">
        <v>0</v>
      </c>
      <c r="AE526" s="151">
        <f t="shared" ref="AE526:AE531" si="1187">+AC526+AD526</f>
        <v>0</v>
      </c>
      <c r="AF526" s="151">
        <v>0</v>
      </c>
      <c r="AG526" s="151">
        <f t="shared" ref="AG526:AG531" si="1188">+AE526+AF526</f>
        <v>0</v>
      </c>
      <c r="AI526" s="319"/>
    </row>
    <row r="527" spans="1:61" ht="19.5" hidden="1" customHeight="1" outlineLevel="1" x14ac:dyDescent="0.2">
      <c r="A527" s="249"/>
      <c r="B527" s="140"/>
      <c r="C527" s="141" t="s">
        <v>23</v>
      </c>
      <c r="D527" s="8"/>
      <c r="E527" s="11">
        <v>0</v>
      </c>
      <c r="F527" s="11">
        <v>0</v>
      </c>
      <c r="G527" s="11">
        <f t="shared" si="1175"/>
        <v>0</v>
      </c>
      <c r="H527" s="11">
        <v>0</v>
      </c>
      <c r="I527" s="11">
        <f t="shared" si="1176"/>
        <v>0</v>
      </c>
      <c r="J527" s="11">
        <v>0</v>
      </c>
      <c r="K527" s="11">
        <f t="shared" si="1177"/>
        <v>0</v>
      </c>
      <c r="L527" s="11">
        <v>0</v>
      </c>
      <c r="M527" s="11">
        <f t="shared" si="1178"/>
        <v>0</v>
      </c>
      <c r="N527" s="11">
        <v>0</v>
      </c>
      <c r="O527" s="11">
        <f t="shared" si="1179"/>
        <v>0</v>
      </c>
      <c r="P527" s="11">
        <v>0</v>
      </c>
      <c r="Q527" s="11">
        <f t="shared" si="1180"/>
        <v>0</v>
      </c>
      <c r="R527" s="47"/>
      <c r="S527" s="55"/>
      <c r="T527" s="20" t="s">
        <v>16</v>
      </c>
      <c r="U527" s="82">
        <v>0</v>
      </c>
      <c r="V527" s="82">
        <v>0</v>
      </c>
      <c r="W527" s="82">
        <f t="shared" si="1173"/>
        <v>0</v>
      </c>
      <c r="X527" s="82">
        <v>0</v>
      </c>
      <c r="Y527" s="82">
        <f t="shared" si="1174"/>
        <v>0</v>
      </c>
      <c r="Z527" s="82">
        <v>0</v>
      </c>
      <c r="AA527" s="82">
        <f t="shared" si="1185"/>
        <v>0</v>
      </c>
      <c r="AB527" s="82">
        <v>0</v>
      </c>
      <c r="AC527" s="82">
        <f t="shared" si="1186"/>
        <v>0</v>
      </c>
      <c r="AD527" s="82">
        <v>0</v>
      </c>
      <c r="AE527" s="82">
        <f t="shared" si="1187"/>
        <v>0</v>
      </c>
      <c r="AF527" s="82">
        <v>0</v>
      </c>
      <c r="AG527" s="82">
        <f t="shared" si="1188"/>
        <v>0</v>
      </c>
      <c r="AI527" s="319"/>
    </row>
    <row r="528" spans="1:61" ht="19.5" hidden="1" customHeight="1" outlineLevel="1" x14ac:dyDescent="0.2">
      <c r="A528" s="249"/>
      <c r="B528" s="140"/>
      <c r="C528" s="141" t="s">
        <v>22</v>
      </c>
      <c r="D528" s="8"/>
      <c r="E528" s="60">
        <v>0</v>
      </c>
      <c r="F528" s="60">
        <v>0</v>
      </c>
      <c r="G528" s="60">
        <f t="shared" si="1175"/>
        <v>0</v>
      </c>
      <c r="H528" s="60">
        <v>0</v>
      </c>
      <c r="I528" s="60">
        <f t="shared" si="1176"/>
        <v>0</v>
      </c>
      <c r="J528" s="60">
        <v>0</v>
      </c>
      <c r="K528" s="60">
        <f t="shared" si="1177"/>
        <v>0</v>
      </c>
      <c r="L528" s="60">
        <v>0</v>
      </c>
      <c r="M528" s="60">
        <f t="shared" si="1178"/>
        <v>0</v>
      </c>
      <c r="N528" s="60">
        <v>0</v>
      </c>
      <c r="O528" s="60">
        <f t="shared" si="1179"/>
        <v>0</v>
      </c>
      <c r="P528" s="60">
        <v>0</v>
      </c>
      <c r="Q528" s="60">
        <f t="shared" si="1180"/>
        <v>0</v>
      </c>
      <c r="S528" s="107"/>
      <c r="T528" s="108" t="s">
        <v>17</v>
      </c>
      <c r="U528" s="84">
        <v>0</v>
      </c>
      <c r="V528" s="84">
        <v>0</v>
      </c>
      <c r="W528" s="84">
        <f t="shared" si="1173"/>
        <v>0</v>
      </c>
      <c r="X528" s="84">
        <v>0</v>
      </c>
      <c r="Y528" s="84">
        <f t="shared" si="1174"/>
        <v>0</v>
      </c>
      <c r="Z528" s="84">
        <v>0</v>
      </c>
      <c r="AA528" s="84">
        <f t="shared" si="1185"/>
        <v>0</v>
      </c>
      <c r="AB528" s="84">
        <v>0</v>
      </c>
      <c r="AC528" s="84">
        <f t="shared" si="1186"/>
        <v>0</v>
      </c>
      <c r="AD528" s="84">
        <v>0</v>
      </c>
      <c r="AE528" s="84">
        <f t="shared" si="1187"/>
        <v>0</v>
      </c>
      <c r="AF528" s="84">
        <v>0</v>
      </c>
      <c r="AG528" s="84">
        <f t="shared" si="1188"/>
        <v>0</v>
      </c>
      <c r="AI528" s="319"/>
    </row>
    <row r="529" spans="1:61" ht="19.5" hidden="1" customHeight="1" outlineLevel="1" x14ac:dyDescent="0.2">
      <c r="A529" s="249"/>
      <c r="B529" s="140"/>
      <c r="C529" s="141" t="s">
        <v>46</v>
      </c>
      <c r="D529" s="8"/>
      <c r="E529" s="11">
        <v>0</v>
      </c>
      <c r="F529" s="11">
        <v>0</v>
      </c>
      <c r="G529" s="11">
        <f t="shared" si="1175"/>
        <v>0</v>
      </c>
      <c r="H529" s="11">
        <v>0</v>
      </c>
      <c r="I529" s="11">
        <f t="shared" si="1176"/>
        <v>0</v>
      </c>
      <c r="J529" s="11">
        <v>0</v>
      </c>
      <c r="K529" s="11">
        <f t="shared" si="1177"/>
        <v>0</v>
      </c>
      <c r="L529" s="11">
        <v>0</v>
      </c>
      <c r="M529" s="11">
        <f t="shared" si="1178"/>
        <v>0</v>
      </c>
      <c r="N529" s="11">
        <v>0</v>
      </c>
      <c r="O529" s="11">
        <f t="shared" si="1179"/>
        <v>0</v>
      </c>
      <c r="P529" s="11">
        <v>0</v>
      </c>
      <c r="Q529" s="11">
        <f t="shared" si="1180"/>
        <v>0</v>
      </c>
      <c r="R529" s="47"/>
      <c r="S529" s="153" t="s">
        <v>43</v>
      </c>
      <c r="T529" s="10"/>
      <c r="U529" s="62">
        <v>0</v>
      </c>
      <c r="V529" s="62">
        <v>0</v>
      </c>
      <c r="W529" s="62">
        <f t="shared" si="1173"/>
        <v>0</v>
      </c>
      <c r="X529" s="62">
        <v>0</v>
      </c>
      <c r="Y529" s="62">
        <f t="shared" si="1174"/>
        <v>0</v>
      </c>
      <c r="Z529" s="62">
        <v>0</v>
      </c>
      <c r="AA529" s="62">
        <f t="shared" si="1185"/>
        <v>0</v>
      </c>
      <c r="AB529" s="62">
        <v>0</v>
      </c>
      <c r="AC529" s="62">
        <f t="shared" si="1186"/>
        <v>0</v>
      </c>
      <c r="AD529" s="62">
        <v>0</v>
      </c>
      <c r="AE529" s="62">
        <f t="shared" si="1187"/>
        <v>0</v>
      </c>
      <c r="AF529" s="62">
        <v>0</v>
      </c>
      <c r="AG529" s="62">
        <f t="shared" si="1188"/>
        <v>0</v>
      </c>
      <c r="AI529" s="319"/>
    </row>
    <row r="530" spans="1:61" ht="19.5" hidden="1" customHeight="1" outlineLevel="1" x14ac:dyDescent="0.2">
      <c r="B530" s="140"/>
      <c r="C530" s="141" t="s">
        <v>52</v>
      </c>
      <c r="D530" s="8"/>
      <c r="E530" s="60">
        <v>0</v>
      </c>
      <c r="F530" s="60">
        <v>0</v>
      </c>
      <c r="G530" s="60">
        <f t="shared" si="1175"/>
        <v>0</v>
      </c>
      <c r="H530" s="60">
        <v>0</v>
      </c>
      <c r="I530" s="60">
        <f t="shared" si="1176"/>
        <v>0</v>
      </c>
      <c r="J530" s="60">
        <v>0</v>
      </c>
      <c r="K530" s="60">
        <f t="shared" si="1177"/>
        <v>0</v>
      </c>
      <c r="L530" s="60">
        <v>0</v>
      </c>
      <c r="M530" s="60">
        <f t="shared" si="1178"/>
        <v>0</v>
      </c>
      <c r="N530" s="60">
        <v>0</v>
      </c>
      <c r="O530" s="60">
        <f t="shared" si="1179"/>
        <v>0</v>
      </c>
      <c r="P530" s="60">
        <v>0</v>
      </c>
      <c r="Q530" s="60">
        <f t="shared" si="1180"/>
        <v>0</v>
      </c>
      <c r="R530" s="29"/>
      <c r="S530" s="57" t="s">
        <v>38</v>
      </c>
      <c r="T530" s="28"/>
      <c r="U530" s="62">
        <v>0</v>
      </c>
      <c r="V530" s="62">
        <v>0</v>
      </c>
      <c r="W530" s="62">
        <f t="shared" si="1173"/>
        <v>0</v>
      </c>
      <c r="X530" s="62">
        <v>0</v>
      </c>
      <c r="Y530" s="62">
        <f t="shared" si="1174"/>
        <v>0</v>
      </c>
      <c r="Z530" s="62">
        <v>0</v>
      </c>
      <c r="AA530" s="62">
        <f t="shared" si="1185"/>
        <v>0</v>
      </c>
      <c r="AB530" s="62">
        <v>0</v>
      </c>
      <c r="AC530" s="62">
        <f t="shared" si="1186"/>
        <v>0</v>
      </c>
      <c r="AD530" s="62">
        <v>0</v>
      </c>
      <c r="AE530" s="62">
        <f t="shared" si="1187"/>
        <v>0</v>
      </c>
      <c r="AF530" s="62">
        <v>0</v>
      </c>
      <c r="AG530" s="62">
        <f t="shared" si="1188"/>
        <v>0</v>
      </c>
      <c r="AI530" s="319"/>
    </row>
    <row r="531" spans="1:61" ht="19.5" hidden="1" customHeight="1" outlineLevel="1" thickBot="1" x14ac:dyDescent="0.25">
      <c r="B531" s="109"/>
      <c r="C531" s="37" t="s">
        <v>149</v>
      </c>
      <c r="D531" s="37"/>
      <c r="E531" s="61">
        <v>0</v>
      </c>
      <c r="F531" s="61">
        <v>0</v>
      </c>
      <c r="G531" s="61">
        <f t="shared" si="1175"/>
        <v>0</v>
      </c>
      <c r="H531" s="61">
        <v>0</v>
      </c>
      <c r="I531" s="61">
        <f t="shared" si="1176"/>
        <v>0</v>
      </c>
      <c r="J531" s="61">
        <v>0</v>
      </c>
      <c r="K531" s="61">
        <f t="shared" si="1177"/>
        <v>0</v>
      </c>
      <c r="L531" s="61">
        <v>0</v>
      </c>
      <c r="M531" s="61">
        <f t="shared" si="1178"/>
        <v>0</v>
      </c>
      <c r="N531" s="61">
        <v>0</v>
      </c>
      <c r="O531" s="61">
        <f t="shared" si="1179"/>
        <v>0</v>
      </c>
      <c r="P531" s="61">
        <v>0</v>
      </c>
      <c r="Q531" s="61">
        <f t="shared" si="1180"/>
        <v>0</v>
      </c>
      <c r="R531" s="29"/>
      <c r="S531" s="154" t="s">
        <v>149</v>
      </c>
      <c r="T531" s="138"/>
      <c r="U531" s="93">
        <v>0</v>
      </c>
      <c r="V531" s="93">
        <v>0</v>
      </c>
      <c r="W531" s="93">
        <f t="shared" si="1173"/>
        <v>0</v>
      </c>
      <c r="X531" s="93">
        <v>0</v>
      </c>
      <c r="Y531" s="93">
        <f t="shared" si="1174"/>
        <v>0</v>
      </c>
      <c r="Z531" s="93">
        <v>0</v>
      </c>
      <c r="AA531" s="93">
        <f t="shared" si="1185"/>
        <v>0</v>
      </c>
      <c r="AB531" s="93">
        <v>0</v>
      </c>
      <c r="AC531" s="93">
        <f t="shared" si="1186"/>
        <v>0</v>
      </c>
      <c r="AD531" s="93">
        <v>0</v>
      </c>
      <c r="AE531" s="93">
        <f t="shared" si="1187"/>
        <v>0</v>
      </c>
      <c r="AF531" s="93">
        <v>0</v>
      </c>
      <c r="AG531" s="93">
        <f t="shared" si="1188"/>
        <v>0</v>
      </c>
      <c r="AI531" s="319"/>
    </row>
    <row r="532" spans="1:61" s="3" customFormat="1" ht="19.5" hidden="1" customHeight="1" outlineLevel="1" thickBot="1" x14ac:dyDescent="0.25">
      <c r="B532" s="155" t="s">
        <v>14</v>
      </c>
      <c r="C532" s="141"/>
      <c r="D532" s="8"/>
      <c r="E532" s="11">
        <f t="shared" ref="E532:F532" si="1189">SUM(E526:E531)+E519</f>
        <v>0</v>
      </c>
      <c r="F532" s="11">
        <f t="shared" si="1189"/>
        <v>0</v>
      </c>
      <c r="G532" s="11">
        <f t="shared" si="1175"/>
        <v>0</v>
      </c>
      <c r="H532" s="11">
        <f t="shared" ref="H532:J532" si="1190">SUM(H526:H531)+H519</f>
        <v>0</v>
      </c>
      <c r="I532" s="11">
        <f t="shared" si="1176"/>
        <v>0</v>
      </c>
      <c r="J532" s="11">
        <f t="shared" si="1190"/>
        <v>0</v>
      </c>
      <c r="K532" s="11">
        <f t="shared" si="1177"/>
        <v>0</v>
      </c>
      <c r="L532" s="11">
        <f t="shared" ref="L532:N532" si="1191">SUM(L526:L531)+L519</f>
        <v>0</v>
      </c>
      <c r="M532" s="11">
        <f t="shared" si="1178"/>
        <v>0</v>
      </c>
      <c r="N532" s="11">
        <f t="shared" si="1191"/>
        <v>0</v>
      </c>
      <c r="O532" s="11">
        <f t="shared" si="1179"/>
        <v>0</v>
      </c>
      <c r="P532" s="11">
        <f t="shared" ref="P532" si="1192">SUM(P526:P531)+P519</f>
        <v>0</v>
      </c>
      <c r="Q532" s="11">
        <f t="shared" si="1180"/>
        <v>0</v>
      </c>
      <c r="R532" s="69"/>
      <c r="S532" s="156" t="s">
        <v>18</v>
      </c>
      <c r="T532" s="157"/>
      <c r="U532" s="62">
        <f t="shared" ref="U532:V532" si="1193">+U530+U525+U519+U529+U531</f>
        <v>0</v>
      </c>
      <c r="V532" s="62">
        <f t="shared" si="1193"/>
        <v>0</v>
      </c>
      <c r="W532" s="62">
        <f t="shared" si="1173"/>
        <v>0</v>
      </c>
      <c r="X532" s="62">
        <f t="shared" ref="X532" si="1194">+X530+X525+X519+X529+X531</f>
        <v>0</v>
      </c>
      <c r="Y532" s="62">
        <f t="shared" si="1174"/>
        <v>0</v>
      </c>
      <c r="Z532" s="62">
        <f t="shared" ref="Z532:AB532" si="1195">+Z530+Z525+Z519+Z529+Z531</f>
        <v>0</v>
      </c>
      <c r="AA532" s="62">
        <f>+AA531+AA530+AA529+AA525+AA519</f>
        <v>0</v>
      </c>
      <c r="AB532" s="62">
        <f t="shared" si="1195"/>
        <v>0</v>
      </c>
      <c r="AC532" s="62">
        <f>+AC531+AC530+AC529+AC525+AC519</f>
        <v>0</v>
      </c>
      <c r="AD532" s="62">
        <f t="shared" ref="AD532:AF532" si="1196">+AD530+AD525+AD519+AD529+AD531</f>
        <v>0</v>
      </c>
      <c r="AE532" s="62">
        <f>+AE531+AE530+AE529+AE525+AE519</f>
        <v>0</v>
      </c>
      <c r="AF532" s="62">
        <f t="shared" si="1196"/>
        <v>0</v>
      </c>
      <c r="AG532" s="62">
        <f>+AG531+AG530+AG529+AG525+AG519</f>
        <v>0</v>
      </c>
      <c r="AH532" s="14"/>
      <c r="AI532" s="321"/>
      <c r="AJ532" s="250">
        <f>+AE532-O532</f>
        <v>0</v>
      </c>
      <c r="AK532" s="14"/>
      <c r="AL532" s="14"/>
      <c r="AM532" s="14"/>
      <c r="AN532" s="14"/>
      <c r="AO532" s="14"/>
      <c r="AP532" s="14"/>
      <c r="AQ532" s="14"/>
      <c r="AR532" s="14"/>
      <c r="AS532" s="14"/>
      <c r="AT532" s="14"/>
      <c r="AU532" s="14"/>
      <c r="AV532" s="14"/>
      <c r="AW532" s="14"/>
      <c r="AX532" s="14"/>
      <c r="AY532" s="14"/>
      <c r="AZ532" s="14"/>
      <c r="BA532" s="14"/>
      <c r="BB532" s="14"/>
      <c r="BC532" s="14"/>
      <c r="BD532" s="14"/>
      <c r="BE532" s="14"/>
      <c r="BF532" s="14"/>
      <c r="BG532" s="14"/>
      <c r="BH532" s="14"/>
      <c r="BI532" s="14"/>
    </row>
    <row r="533" spans="1:61" s="3" customFormat="1" ht="25.5" hidden="1" customHeight="1" outlineLevel="1" x14ac:dyDescent="0.2">
      <c r="B533" s="159" t="s">
        <v>100</v>
      </c>
      <c r="C533" s="128" t="s">
        <v>25</v>
      </c>
      <c r="D533" s="129"/>
      <c r="E533" s="128"/>
      <c r="F533" s="128"/>
      <c r="G533" s="128"/>
      <c r="H533" s="128"/>
      <c r="I533" s="128"/>
      <c r="J533" s="128"/>
      <c r="K533" s="128"/>
      <c r="L533" s="128"/>
      <c r="M533" s="128"/>
      <c r="N533" s="128"/>
      <c r="O533" s="128"/>
      <c r="P533" s="128"/>
      <c r="Q533" s="128"/>
      <c r="R533" s="128"/>
      <c r="S533" s="129"/>
      <c r="T533" s="185"/>
      <c r="U533" s="185"/>
      <c r="V533" s="185"/>
      <c r="W533" s="185"/>
      <c r="X533" s="185"/>
      <c r="Y533" s="185"/>
      <c r="Z533" s="185"/>
      <c r="AA533" s="185"/>
      <c r="AB533" s="185"/>
      <c r="AC533" s="185"/>
      <c r="AD533" s="185"/>
      <c r="AE533" s="185"/>
      <c r="AF533" s="185"/>
      <c r="AG533" s="185"/>
      <c r="AI533" s="321"/>
      <c r="AJ533" s="14"/>
    </row>
    <row r="534" spans="1:61" ht="40.5" hidden="1" customHeight="1" outlineLevel="1" x14ac:dyDescent="0.2">
      <c r="B534" s="100" t="s">
        <v>0</v>
      </c>
      <c r="C534" s="26"/>
      <c r="D534" s="101"/>
      <c r="E534" s="36" t="str">
        <f t="shared" ref="E534:Q534" si="1197">+E$6</f>
        <v>Eredeti előirányzat
2024. év</v>
      </c>
      <c r="F534" s="36" t="str">
        <f t="shared" si="1197"/>
        <v>1 Módosítás</v>
      </c>
      <c r="G534" s="36" t="str">
        <f t="shared" si="1197"/>
        <v>Módosított előirányzat 1
2024. év</v>
      </c>
      <c r="H534" s="36" t="str">
        <f t="shared" si="1197"/>
        <v>2 Módosítás</v>
      </c>
      <c r="I534" s="36" t="str">
        <f t="shared" si="1197"/>
        <v>Módosított előirányzat</v>
      </c>
      <c r="J534" s="36" t="str">
        <f t="shared" si="1197"/>
        <v>3 Módosítás</v>
      </c>
      <c r="K534" s="36" t="str">
        <f t="shared" si="1197"/>
        <v>Módosított előirányzat</v>
      </c>
      <c r="L534" s="36" t="str">
        <f t="shared" si="1197"/>
        <v>4 Módosítás</v>
      </c>
      <c r="M534" s="36" t="str">
        <f t="shared" si="1197"/>
        <v>4. Módosított előirányzat</v>
      </c>
      <c r="N534" s="36" t="str">
        <f t="shared" si="1197"/>
        <v>5 Módosítás</v>
      </c>
      <c r="O534" s="36" t="str">
        <f t="shared" si="1197"/>
        <v>Módosított előirányzat 5.</v>
      </c>
      <c r="P534" s="36" t="str">
        <f t="shared" si="1197"/>
        <v>6 Módosítás</v>
      </c>
      <c r="Q534" s="36" t="str">
        <f t="shared" si="1197"/>
        <v>Módosított előirányzat</v>
      </c>
      <c r="R534" s="51"/>
      <c r="S534" s="57" t="s">
        <v>1</v>
      </c>
      <c r="T534" s="102"/>
      <c r="U534" s="36" t="str">
        <f t="shared" ref="U534:AG534" si="1198">+U$6</f>
        <v>Eredeti előirányzat
2024. év</v>
      </c>
      <c r="V534" s="36" t="str">
        <f t="shared" si="1198"/>
        <v>1 Módosítás</v>
      </c>
      <c r="W534" s="36" t="str">
        <f t="shared" si="1198"/>
        <v>Módosított előirányzat 1
2024. év</v>
      </c>
      <c r="X534" s="36" t="str">
        <f t="shared" si="1198"/>
        <v>2 Módosítás</v>
      </c>
      <c r="Y534" s="36" t="str">
        <f t="shared" si="1198"/>
        <v>Módosított előirányzat</v>
      </c>
      <c r="Z534" s="36" t="str">
        <f t="shared" si="1198"/>
        <v>3 Módosítás</v>
      </c>
      <c r="AA534" s="36" t="str">
        <f t="shared" si="1198"/>
        <v>Módosított előirányzat</v>
      </c>
      <c r="AB534" s="36" t="str">
        <f t="shared" si="1198"/>
        <v>4 Módosítás</v>
      </c>
      <c r="AC534" s="36" t="str">
        <f t="shared" si="1198"/>
        <v>4. Módosított előirányzat</v>
      </c>
      <c r="AD534" s="36" t="str">
        <f t="shared" si="1198"/>
        <v>5 Módosítás</v>
      </c>
      <c r="AE534" s="36" t="str">
        <f t="shared" si="1198"/>
        <v>Módosított előirányzat 5</v>
      </c>
      <c r="AF534" s="36" t="str">
        <f t="shared" si="1198"/>
        <v>6 Módosítás</v>
      </c>
      <c r="AG534" s="36" t="str">
        <f t="shared" si="1198"/>
        <v>Módosított előirányzat</v>
      </c>
      <c r="AI534" s="319"/>
    </row>
    <row r="535" spans="1:61" ht="19.5" hidden="1" customHeight="1" outlineLevel="1" x14ac:dyDescent="0.2">
      <c r="B535" s="140"/>
      <c r="C535" s="141" t="s">
        <v>2</v>
      </c>
      <c r="D535" s="142"/>
      <c r="E535" s="143">
        <f t="shared" ref="E535:I535" si="1199">+E536+E537+E538+E539</f>
        <v>0</v>
      </c>
      <c r="F535" s="143">
        <f t="shared" si="1199"/>
        <v>0</v>
      </c>
      <c r="G535" s="143">
        <f t="shared" si="1199"/>
        <v>0</v>
      </c>
      <c r="H535" s="143">
        <f t="shared" si="1199"/>
        <v>0</v>
      </c>
      <c r="I535" s="143">
        <f t="shared" si="1199"/>
        <v>0</v>
      </c>
      <c r="J535" s="143">
        <f t="shared" ref="J535:K535" si="1200">+J536+J537+J538+J539</f>
        <v>0</v>
      </c>
      <c r="K535" s="143">
        <f t="shared" si="1200"/>
        <v>0</v>
      </c>
      <c r="L535" s="143">
        <f t="shared" ref="L535:M535" si="1201">+L536+L537+L538+L539</f>
        <v>0</v>
      </c>
      <c r="M535" s="143">
        <f t="shared" si="1201"/>
        <v>0</v>
      </c>
      <c r="N535" s="143">
        <f t="shared" ref="N535:O535" si="1202">+N536+N537+N538+N539</f>
        <v>0</v>
      </c>
      <c r="O535" s="143">
        <f t="shared" si="1202"/>
        <v>0</v>
      </c>
      <c r="P535" s="143">
        <f t="shared" ref="P535:Q535" si="1203">+P536+P537+P538+P539</f>
        <v>0</v>
      </c>
      <c r="Q535" s="143">
        <f t="shared" si="1203"/>
        <v>0</v>
      </c>
      <c r="R535" s="46"/>
      <c r="S535" s="144" t="s">
        <v>3</v>
      </c>
      <c r="T535" s="145"/>
      <c r="U535" s="76">
        <f t="shared" ref="U535:Y535" si="1204">SUM(U536:U540)</f>
        <v>0</v>
      </c>
      <c r="V535" s="76">
        <f t="shared" si="1204"/>
        <v>0</v>
      </c>
      <c r="W535" s="76">
        <f t="shared" si="1204"/>
        <v>0</v>
      </c>
      <c r="X535" s="76">
        <f t="shared" si="1204"/>
        <v>0</v>
      </c>
      <c r="Y535" s="76">
        <f t="shared" si="1204"/>
        <v>0</v>
      </c>
      <c r="Z535" s="76">
        <f t="shared" ref="Z535:AA535" si="1205">SUM(Z536:Z540)</f>
        <v>0</v>
      </c>
      <c r="AA535" s="76">
        <f t="shared" si="1205"/>
        <v>0</v>
      </c>
      <c r="AB535" s="76">
        <f t="shared" ref="AB535:AC535" si="1206">SUM(AB536:AB540)</f>
        <v>0</v>
      </c>
      <c r="AC535" s="76">
        <f t="shared" si="1206"/>
        <v>0</v>
      </c>
      <c r="AD535" s="76">
        <f t="shared" ref="AD535:AE535" si="1207">SUM(AD536:AD540)</f>
        <v>0</v>
      </c>
      <c r="AE535" s="76">
        <f t="shared" si="1207"/>
        <v>0</v>
      </c>
      <c r="AF535" s="76">
        <f t="shared" ref="AF535:AG535" si="1208">SUM(AF536:AF540)</f>
        <v>0</v>
      </c>
      <c r="AG535" s="76">
        <f t="shared" si="1208"/>
        <v>0</v>
      </c>
      <c r="AI535" s="319"/>
      <c r="AJ535" s="3"/>
    </row>
    <row r="536" spans="1:61" ht="19.5" hidden="1" customHeight="1" outlineLevel="1" x14ac:dyDescent="0.2">
      <c r="B536" s="146"/>
      <c r="C536" s="147" t="s">
        <v>4</v>
      </c>
      <c r="D536" s="147"/>
      <c r="E536" s="148"/>
      <c r="F536" s="148"/>
      <c r="G536" s="148"/>
      <c r="H536" s="148"/>
      <c r="I536" s="148"/>
      <c r="J536" s="148"/>
      <c r="K536" s="148"/>
      <c r="L536" s="148"/>
      <c r="M536" s="148"/>
      <c r="N536" s="148"/>
      <c r="O536" s="148"/>
      <c r="P536" s="148"/>
      <c r="Q536" s="148"/>
      <c r="R536" s="48"/>
      <c r="S536" s="149"/>
      <c r="T536" s="150" t="s">
        <v>6</v>
      </c>
      <c r="U536" s="151">
        <v>0</v>
      </c>
      <c r="V536" s="151">
        <v>0</v>
      </c>
      <c r="W536" s="151">
        <v>0</v>
      </c>
      <c r="X536" s="151">
        <v>0</v>
      </c>
      <c r="Y536" s="151">
        <v>0</v>
      </c>
      <c r="Z536" s="151">
        <v>0</v>
      </c>
      <c r="AA536" s="151">
        <v>0</v>
      </c>
      <c r="AB536" s="151">
        <v>0</v>
      </c>
      <c r="AC536" s="151">
        <v>0</v>
      </c>
      <c r="AD536" s="151">
        <v>0</v>
      </c>
      <c r="AE536" s="151">
        <v>0</v>
      </c>
      <c r="AF536" s="151">
        <v>0</v>
      </c>
      <c r="AG536" s="151">
        <v>0</v>
      </c>
      <c r="AI536" s="319"/>
    </row>
    <row r="537" spans="1:61" ht="23.25" hidden="1" customHeight="1" outlineLevel="1" x14ac:dyDescent="0.2">
      <c r="A537" s="249"/>
      <c r="B537" s="104"/>
      <c r="C537" s="17" t="s">
        <v>5</v>
      </c>
      <c r="D537" s="18"/>
      <c r="E537" s="5">
        <v>0</v>
      </c>
      <c r="F537" s="5">
        <v>0</v>
      </c>
      <c r="G537" s="5">
        <v>0</v>
      </c>
      <c r="H537" s="5">
        <v>0</v>
      </c>
      <c r="I537" s="5">
        <v>0</v>
      </c>
      <c r="J537" s="5">
        <v>0</v>
      </c>
      <c r="K537" s="5">
        <v>0</v>
      </c>
      <c r="L537" s="5">
        <v>0</v>
      </c>
      <c r="M537" s="5">
        <v>0</v>
      </c>
      <c r="N537" s="5">
        <v>0</v>
      </c>
      <c r="O537" s="5">
        <v>0</v>
      </c>
      <c r="P537" s="5">
        <v>0</v>
      </c>
      <c r="Q537" s="5">
        <v>0</v>
      </c>
      <c r="R537" s="48"/>
      <c r="S537" s="55"/>
      <c r="T537" s="19" t="s">
        <v>8</v>
      </c>
      <c r="U537" s="82">
        <v>0</v>
      </c>
      <c r="V537" s="82">
        <v>0</v>
      </c>
      <c r="W537" s="82">
        <v>0</v>
      </c>
      <c r="X537" s="82">
        <v>0</v>
      </c>
      <c r="Y537" s="82">
        <v>0</v>
      </c>
      <c r="Z537" s="82">
        <v>0</v>
      </c>
      <c r="AA537" s="82">
        <v>0</v>
      </c>
      <c r="AB537" s="82">
        <v>0</v>
      </c>
      <c r="AC537" s="82">
        <v>0</v>
      </c>
      <c r="AD537" s="82">
        <v>0</v>
      </c>
      <c r="AE537" s="82">
        <v>0</v>
      </c>
      <c r="AF537" s="82">
        <v>0</v>
      </c>
      <c r="AG537" s="82">
        <v>0</v>
      </c>
      <c r="AI537" s="319"/>
    </row>
    <row r="538" spans="1:61" ht="19.5" hidden="1" customHeight="1" outlineLevel="1" x14ac:dyDescent="0.2">
      <c r="A538" s="249"/>
      <c r="B538" s="104"/>
      <c r="C538" s="17" t="s">
        <v>7</v>
      </c>
      <c r="D538" s="18"/>
      <c r="E538" s="5"/>
      <c r="F538" s="5">
        <v>0</v>
      </c>
      <c r="G538" s="5">
        <v>0</v>
      </c>
      <c r="H538" s="5">
        <v>0</v>
      </c>
      <c r="I538" s="5">
        <v>0</v>
      </c>
      <c r="J538" s="5">
        <v>0</v>
      </c>
      <c r="K538" s="5">
        <v>0</v>
      </c>
      <c r="L538" s="5">
        <v>0</v>
      </c>
      <c r="M538" s="5">
        <v>0</v>
      </c>
      <c r="N538" s="5">
        <v>0</v>
      </c>
      <c r="O538" s="5">
        <v>0</v>
      </c>
      <c r="P538" s="5">
        <v>0</v>
      </c>
      <c r="Q538" s="5">
        <v>0</v>
      </c>
      <c r="R538" s="48"/>
      <c r="S538" s="55"/>
      <c r="T538" s="20" t="s">
        <v>9</v>
      </c>
      <c r="U538" s="82">
        <v>0</v>
      </c>
      <c r="V538" s="82">
        <v>0</v>
      </c>
      <c r="W538" s="82">
        <v>0</v>
      </c>
      <c r="X538" s="82">
        <v>0</v>
      </c>
      <c r="Y538" s="82">
        <v>0</v>
      </c>
      <c r="Z538" s="82">
        <v>0</v>
      </c>
      <c r="AA538" s="82">
        <v>0</v>
      </c>
      <c r="AB538" s="82">
        <v>0</v>
      </c>
      <c r="AC538" s="82">
        <v>0</v>
      </c>
      <c r="AD538" s="82">
        <v>0</v>
      </c>
      <c r="AE538" s="82">
        <v>0</v>
      </c>
      <c r="AF538" s="82">
        <v>0</v>
      </c>
      <c r="AG538" s="82">
        <v>0</v>
      </c>
      <c r="AI538" s="319"/>
    </row>
    <row r="539" spans="1:61" ht="19.5" hidden="1" customHeight="1" outlineLevel="1" x14ac:dyDescent="0.2">
      <c r="A539" s="249"/>
      <c r="B539" s="104"/>
      <c r="C539" s="17" t="s">
        <v>21</v>
      </c>
      <c r="D539" s="18"/>
      <c r="E539" s="5"/>
      <c r="F539" s="5">
        <v>0</v>
      </c>
      <c r="G539" s="5">
        <v>0</v>
      </c>
      <c r="H539" s="5">
        <v>0</v>
      </c>
      <c r="I539" s="5">
        <v>0</v>
      </c>
      <c r="J539" s="5">
        <v>0</v>
      </c>
      <c r="K539" s="5">
        <v>0</v>
      </c>
      <c r="L539" s="5">
        <v>0</v>
      </c>
      <c r="M539" s="5">
        <v>0</v>
      </c>
      <c r="N539" s="5">
        <v>0</v>
      </c>
      <c r="O539" s="5">
        <v>0</v>
      </c>
      <c r="P539" s="5">
        <v>0</v>
      </c>
      <c r="Q539" s="5">
        <v>0</v>
      </c>
      <c r="R539" s="48"/>
      <c r="S539" s="55"/>
      <c r="T539" s="20" t="s">
        <v>11</v>
      </c>
      <c r="U539" s="82"/>
      <c r="V539" s="82">
        <v>0</v>
      </c>
      <c r="W539" s="82">
        <v>0</v>
      </c>
      <c r="X539" s="82">
        <v>0</v>
      </c>
      <c r="Y539" s="82">
        <v>0</v>
      </c>
      <c r="Z539" s="82">
        <v>0</v>
      </c>
      <c r="AA539" s="82">
        <v>0</v>
      </c>
      <c r="AB539" s="82">
        <v>0</v>
      </c>
      <c r="AC539" s="82">
        <v>0</v>
      </c>
      <c r="AD539" s="82">
        <v>0</v>
      </c>
      <c r="AE539" s="82">
        <v>0</v>
      </c>
      <c r="AF539" s="82">
        <v>0</v>
      </c>
      <c r="AG539" s="82">
        <v>0</v>
      </c>
      <c r="AI539" s="319"/>
    </row>
    <row r="540" spans="1:61" ht="19.5" hidden="1" customHeight="1" outlineLevel="1" x14ac:dyDescent="0.2">
      <c r="A540" s="249"/>
      <c r="B540" s="105"/>
      <c r="C540" s="21"/>
      <c r="D540" s="21"/>
      <c r="E540" s="106"/>
      <c r="F540" s="106">
        <v>0</v>
      </c>
      <c r="G540" s="106">
        <v>0</v>
      </c>
      <c r="H540" s="106">
        <v>0</v>
      </c>
      <c r="I540" s="106">
        <v>0</v>
      </c>
      <c r="J540" s="106">
        <v>0</v>
      </c>
      <c r="K540" s="106">
        <v>0</v>
      </c>
      <c r="L540" s="106">
        <v>0</v>
      </c>
      <c r="M540" s="106">
        <v>0</v>
      </c>
      <c r="N540" s="106">
        <v>0</v>
      </c>
      <c r="O540" s="106">
        <v>0</v>
      </c>
      <c r="P540" s="106">
        <v>0</v>
      </c>
      <c r="Q540" s="106">
        <v>0</v>
      </c>
      <c r="R540" s="52"/>
      <c r="S540" s="56"/>
      <c r="T540" s="23" t="s">
        <v>12</v>
      </c>
      <c r="U540" s="83"/>
      <c r="V540" s="83">
        <v>0</v>
      </c>
      <c r="W540" s="83">
        <v>0</v>
      </c>
      <c r="X540" s="83">
        <v>0</v>
      </c>
      <c r="Y540" s="83">
        <v>0</v>
      </c>
      <c r="Z540" s="83">
        <v>0</v>
      </c>
      <c r="AA540" s="83">
        <v>0</v>
      </c>
      <c r="AB540" s="83">
        <v>0</v>
      </c>
      <c r="AC540" s="83">
        <v>0</v>
      </c>
      <c r="AD540" s="83">
        <v>0</v>
      </c>
      <c r="AE540" s="83">
        <v>0</v>
      </c>
      <c r="AF540" s="83">
        <v>0</v>
      </c>
      <c r="AG540" s="83">
        <v>0</v>
      </c>
      <c r="AI540" s="319"/>
    </row>
    <row r="541" spans="1:61" ht="19.5" hidden="1" customHeight="1" outlineLevel="1" x14ac:dyDescent="0.2">
      <c r="A541" s="249"/>
      <c r="B541" s="105"/>
      <c r="C541" s="21"/>
      <c r="D541" s="21"/>
      <c r="E541" s="106"/>
      <c r="F541" s="106">
        <v>0</v>
      </c>
      <c r="G541" s="106">
        <v>0</v>
      </c>
      <c r="H541" s="106">
        <v>0</v>
      </c>
      <c r="I541" s="106">
        <v>0</v>
      </c>
      <c r="J541" s="106">
        <v>0</v>
      </c>
      <c r="K541" s="106">
        <v>0</v>
      </c>
      <c r="L541" s="106">
        <v>0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29"/>
      <c r="S541" s="144" t="s">
        <v>13</v>
      </c>
      <c r="T541" s="145"/>
      <c r="U541" s="62">
        <f t="shared" ref="U541:Y541" si="1209">SUM(U542:U544)</f>
        <v>0</v>
      </c>
      <c r="V541" s="62">
        <f t="shared" si="1209"/>
        <v>0</v>
      </c>
      <c r="W541" s="62">
        <f t="shared" si="1209"/>
        <v>0</v>
      </c>
      <c r="X541" s="62">
        <f t="shared" si="1209"/>
        <v>0</v>
      </c>
      <c r="Y541" s="62">
        <f t="shared" si="1209"/>
        <v>0</v>
      </c>
      <c r="Z541" s="62">
        <f t="shared" ref="Z541:AA541" si="1210">SUM(Z542:Z544)</f>
        <v>0</v>
      </c>
      <c r="AA541" s="62">
        <f t="shared" si="1210"/>
        <v>0</v>
      </c>
      <c r="AB541" s="62">
        <f t="shared" ref="AB541:AC541" si="1211">SUM(AB542:AB544)</f>
        <v>0</v>
      </c>
      <c r="AC541" s="62">
        <f t="shared" si="1211"/>
        <v>0</v>
      </c>
      <c r="AD541" s="62">
        <f t="shared" ref="AD541:AE541" si="1212">SUM(AD542:AD544)</f>
        <v>0</v>
      </c>
      <c r="AE541" s="62">
        <f t="shared" si="1212"/>
        <v>0</v>
      </c>
      <c r="AF541" s="62">
        <f t="shared" ref="AF541:AG541" si="1213">SUM(AF542:AF544)</f>
        <v>0</v>
      </c>
      <c r="AG541" s="62">
        <f t="shared" si="1213"/>
        <v>0</v>
      </c>
      <c r="AI541" s="319"/>
    </row>
    <row r="542" spans="1:61" ht="19.5" hidden="1" customHeight="1" outlineLevel="1" x14ac:dyDescent="0.2">
      <c r="A542" s="249"/>
      <c r="B542" s="140"/>
      <c r="C542" s="141" t="s">
        <v>10</v>
      </c>
      <c r="D542" s="8"/>
      <c r="E542" s="9">
        <f>149-149</f>
        <v>0</v>
      </c>
      <c r="F542" s="9">
        <v>0</v>
      </c>
      <c r="G542" s="9">
        <v>0</v>
      </c>
      <c r="H542" s="9">
        <v>0</v>
      </c>
      <c r="I542" s="9">
        <v>0</v>
      </c>
      <c r="J542" s="9">
        <v>0</v>
      </c>
      <c r="K542" s="9">
        <v>0</v>
      </c>
      <c r="L542" s="9">
        <v>0</v>
      </c>
      <c r="M542" s="9">
        <v>0</v>
      </c>
      <c r="N542" s="9">
        <v>0</v>
      </c>
      <c r="O542" s="9">
        <v>0</v>
      </c>
      <c r="P542" s="9">
        <v>0</v>
      </c>
      <c r="Q542" s="9">
        <v>0</v>
      </c>
      <c r="R542" s="46"/>
      <c r="S542" s="149"/>
      <c r="T542" s="150" t="s">
        <v>15</v>
      </c>
      <c r="U542" s="151"/>
      <c r="V542" s="151"/>
      <c r="W542" s="151">
        <v>0</v>
      </c>
      <c r="X542" s="151">
        <v>0</v>
      </c>
      <c r="Y542" s="151">
        <v>0</v>
      </c>
      <c r="Z542" s="151">
        <v>0</v>
      </c>
      <c r="AA542" s="151">
        <v>0</v>
      </c>
      <c r="AB542" s="151">
        <v>0</v>
      </c>
      <c r="AC542" s="151">
        <v>0</v>
      </c>
      <c r="AD542" s="151">
        <v>0</v>
      </c>
      <c r="AE542" s="151">
        <v>0</v>
      </c>
      <c r="AF542" s="151">
        <v>0</v>
      </c>
      <c r="AG542" s="151">
        <v>0</v>
      </c>
      <c r="AI542" s="319"/>
    </row>
    <row r="543" spans="1:61" ht="19.5" hidden="1" customHeight="1" outlineLevel="1" x14ac:dyDescent="0.2">
      <c r="A543" s="249"/>
      <c r="B543" s="140"/>
      <c r="C543" s="141" t="s">
        <v>23</v>
      </c>
      <c r="D543" s="8"/>
      <c r="E543" s="11">
        <v>0</v>
      </c>
      <c r="F543" s="11">
        <v>0</v>
      </c>
      <c r="G543" s="11">
        <v>0</v>
      </c>
      <c r="H543" s="11">
        <v>0</v>
      </c>
      <c r="I543" s="11">
        <v>0</v>
      </c>
      <c r="J543" s="11">
        <v>0</v>
      </c>
      <c r="K543" s="11">
        <v>0</v>
      </c>
      <c r="L543" s="11">
        <v>0</v>
      </c>
      <c r="M543" s="11">
        <v>0</v>
      </c>
      <c r="N543" s="11">
        <v>0</v>
      </c>
      <c r="O543" s="11">
        <v>0</v>
      </c>
      <c r="P543" s="11">
        <v>0</v>
      </c>
      <c r="Q543" s="11">
        <v>0</v>
      </c>
      <c r="R543" s="47"/>
      <c r="S543" s="55"/>
      <c r="T543" s="20" t="s">
        <v>16</v>
      </c>
      <c r="U543" s="82"/>
      <c r="V543" s="82"/>
      <c r="W543" s="82">
        <v>0</v>
      </c>
      <c r="X543" s="82">
        <v>0</v>
      </c>
      <c r="Y543" s="82">
        <v>0</v>
      </c>
      <c r="Z543" s="82">
        <v>0</v>
      </c>
      <c r="AA543" s="82">
        <v>0</v>
      </c>
      <c r="AB543" s="82">
        <v>0</v>
      </c>
      <c r="AC543" s="82">
        <v>0</v>
      </c>
      <c r="AD543" s="82">
        <v>0</v>
      </c>
      <c r="AE543" s="82">
        <v>0</v>
      </c>
      <c r="AF543" s="82">
        <v>0</v>
      </c>
      <c r="AG543" s="82">
        <v>0</v>
      </c>
      <c r="AI543" s="319"/>
    </row>
    <row r="544" spans="1:61" ht="19.5" hidden="1" customHeight="1" outlineLevel="1" x14ac:dyDescent="0.2">
      <c r="A544" s="249"/>
      <c r="B544" s="140"/>
      <c r="C544" s="141" t="s">
        <v>22</v>
      </c>
      <c r="D544" s="8"/>
      <c r="E544" s="60"/>
      <c r="F544" s="60">
        <v>0</v>
      </c>
      <c r="G544" s="60">
        <v>0</v>
      </c>
      <c r="H544" s="60">
        <v>0</v>
      </c>
      <c r="I544" s="60">
        <v>0</v>
      </c>
      <c r="J544" s="60">
        <v>0</v>
      </c>
      <c r="K544" s="60">
        <v>0</v>
      </c>
      <c r="L544" s="60">
        <v>0</v>
      </c>
      <c r="M544" s="60">
        <v>0</v>
      </c>
      <c r="N544" s="60">
        <v>0</v>
      </c>
      <c r="O544" s="60">
        <v>0</v>
      </c>
      <c r="P544" s="60">
        <v>0</v>
      </c>
      <c r="Q544" s="60">
        <v>0</v>
      </c>
      <c r="S544" s="107"/>
      <c r="T544" s="108" t="s">
        <v>17</v>
      </c>
      <c r="U544" s="84"/>
      <c r="V544" s="84"/>
      <c r="W544" s="84">
        <v>0</v>
      </c>
      <c r="X544" s="84">
        <v>0</v>
      </c>
      <c r="Y544" s="84">
        <v>0</v>
      </c>
      <c r="Z544" s="84">
        <v>0</v>
      </c>
      <c r="AA544" s="84">
        <v>0</v>
      </c>
      <c r="AB544" s="84">
        <v>0</v>
      </c>
      <c r="AC544" s="84">
        <v>0</v>
      </c>
      <c r="AD544" s="84">
        <v>0</v>
      </c>
      <c r="AE544" s="84">
        <v>0</v>
      </c>
      <c r="AF544" s="84">
        <v>0</v>
      </c>
      <c r="AG544" s="84">
        <v>0</v>
      </c>
      <c r="AI544" s="319"/>
    </row>
    <row r="545" spans="1:61" ht="19.5" hidden="1" customHeight="1" outlineLevel="1" x14ac:dyDescent="0.2">
      <c r="A545" s="249"/>
      <c r="B545" s="140"/>
      <c r="C545" s="141" t="s">
        <v>46</v>
      </c>
      <c r="D545" s="8"/>
      <c r="E545" s="11"/>
      <c r="F545" s="11"/>
      <c r="G545" s="11">
        <v>0</v>
      </c>
      <c r="H545" s="11">
        <v>0</v>
      </c>
      <c r="I545" s="11">
        <v>0</v>
      </c>
      <c r="J545" s="11">
        <v>0</v>
      </c>
      <c r="K545" s="11">
        <v>0</v>
      </c>
      <c r="L545" s="11">
        <v>0</v>
      </c>
      <c r="M545" s="11">
        <v>0</v>
      </c>
      <c r="N545" s="11">
        <v>0</v>
      </c>
      <c r="O545" s="11">
        <v>0</v>
      </c>
      <c r="P545" s="11">
        <v>0</v>
      </c>
      <c r="Q545" s="11">
        <v>0</v>
      </c>
      <c r="R545" s="47"/>
      <c r="S545" s="153" t="s">
        <v>43</v>
      </c>
      <c r="T545" s="10"/>
      <c r="U545" s="62"/>
      <c r="V545" s="62"/>
      <c r="W545" s="62">
        <v>0</v>
      </c>
      <c r="X545" s="62">
        <v>0</v>
      </c>
      <c r="Y545" s="62">
        <v>0</v>
      </c>
      <c r="Z545" s="62">
        <v>0</v>
      </c>
      <c r="AA545" s="62">
        <v>0</v>
      </c>
      <c r="AB545" s="62">
        <v>0</v>
      </c>
      <c r="AC545" s="62">
        <v>0</v>
      </c>
      <c r="AD545" s="62">
        <v>0</v>
      </c>
      <c r="AE545" s="62">
        <v>0</v>
      </c>
      <c r="AF545" s="62">
        <v>0</v>
      </c>
      <c r="AG545" s="62">
        <v>0</v>
      </c>
      <c r="AI545" s="319"/>
    </row>
    <row r="546" spans="1:61" ht="19.5" hidden="1" customHeight="1" outlineLevel="1" x14ac:dyDescent="0.2">
      <c r="B546" s="140"/>
      <c r="C546" s="141" t="s">
        <v>52</v>
      </c>
      <c r="D546" s="8"/>
      <c r="E546" s="60"/>
      <c r="F546" s="60">
        <v>0</v>
      </c>
      <c r="G546" s="60">
        <v>0</v>
      </c>
      <c r="H546" s="60">
        <v>0</v>
      </c>
      <c r="I546" s="60">
        <v>0</v>
      </c>
      <c r="J546" s="60">
        <v>0</v>
      </c>
      <c r="K546" s="60">
        <v>0</v>
      </c>
      <c r="L546" s="60">
        <v>0</v>
      </c>
      <c r="M546" s="60">
        <v>0</v>
      </c>
      <c r="N546" s="60">
        <v>0</v>
      </c>
      <c r="O546" s="60">
        <v>0</v>
      </c>
      <c r="P546" s="60">
        <v>0</v>
      </c>
      <c r="Q546" s="60">
        <v>0</v>
      </c>
      <c r="R546" s="29"/>
      <c r="S546" s="57" t="s">
        <v>38</v>
      </c>
      <c r="T546" s="28"/>
      <c r="U546" s="62"/>
      <c r="V546" s="62"/>
      <c r="W546" s="62">
        <v>0</v>
      </c>
      <c r="X546" s="62">
        <v>0</v>
      </c>
      <c r="Y546" s="62">
        <v>0</v>
      </c>
      <c r="Z546" s="62">
        <v>0</v>
      </c>
      <c r="AA546" s="62">
        <v>0</v>
      </c>
      <c r="AB546" s="62">
        <v>0</v>
      </c>
      <c r="AC546" s="62">
        <v>0</v>
      </c>
      <c r="AD546" s="62">
        <v>0</v>
      </c>
      <c r="AE546" s="62">
        <v>0</v>
      </c>
      <c r="AF546" s="62">
        <v>0</v>
      </c>
      <c r="AG546" s="62">
        <v>0</v>
      </c>
      <c r="AI546" s="319"/>
    </row>
    <row r="547" spans="1:61" ht="19.5" hidden="1" customHeight="1" outlineLevel="1" thickBot="1" x14ac:dyDescent="0.25">
      <c r="B547" s="109"/>
      <c r="C547" s="37" t="s">
        <v>149</v>
      </c>
      <c r="D547" s="37"/>
      <c r="E547" s="61"/>
      <c r="F547" s="61"/>
      <c r="G547" s="61">
        <v>0</v>
      </c>
      <c r="H547" s="61">
        <v>0</v>
      </c>
      <c r="I547" s="61">
        <v>0</v>
      </c>
      <c r="J547" s="61">
        <v>0</v>
      </c>
      <c r="K547" s="61">
        <v>0</v>
      </c>
      <c r="L547" s="61">
        <v>0</v>
      </c>
      <c r="M547" s="61">
        <v>0</v>
      </c>
      <c r="N547" s="61">
        <v>0</v>
      </c>
      <c r="O547" s="61">
        <v>0</v>
      </c>
      <c r="P547" s="61">
        <v>0</v>
      </c>
      <c r="Q547" s="61">
        <v>0</v>
      </c>
      <c r="R547" s="29"/>
      <c r="S547" s="154" t="s">
        <v>149</v>
      </c>
      <c r="T547" s="138"/>
      <c r="U547" s="93"/>
      <c r="V547" s="93"/>
      <c r="W547" s="93">
        <v>0</v>
      </c>
      <c r="X547" s="93">
        <v>0</v>
      </c>
      <c r="Y547" s="93">
        <v>0</v>
      </c>
      <c r="Z547" s="93">
        <v>0</v>
      </c>
      <c r="AA547" s="93">
        <v>0</v>
      </c>
      <c r="AB547" s="93">
        <v>0</v>
      </c>
      <c r="AC547" s="93">
        <v>0</v>
      </c>
      <c r="AD547" s="93">
        <v>0</v>
      </c>
      <c r="AE547" s="93">
        <v>0</v>
      </c>
      <c r="AF547" s="93">
        <v>0</v>
      </c>
      <c r="AG547" s="93">
        <v>0</v>
      </c>
      <c r="AI547" s="319"/>
    </row>
    <row r="548" spans="1:61" s="3" customFormat="1" ht="19.5" hidden="1" customHeight="1" outlineLevel="1" thickBot="1" x14ac:dyDescent="0.25">
      <c r="B548" s="155" t="s">
        <v>14</v>
      </c>
      <c r="C548" s="141"/>
      <c r="D548" s="8"/>
      <c r="E548" s="11">
        <f t="shared" ref="E548" si="1214">SUM(E542:E547)+E535</f>
        <v>0</v>
      </c>
      <c r="F548" s="11">
        <f t="shared" ref="F548" si="1215">SUM(F542:F547)+F535</f>
        <v>0</v>
      </c>
      <c r="G548" s="11">
        <f t="shared" ref="G548:I548" si="1216">SUM(G542:G547)+G535</f>
        <v>0</v>
      </c>
      <c r="H548" s="11">
        <f t="shared" si="1216"/>
        <v>0</v>
      </c>
      <c r="I548" s="11">
        <f t="shared" si="1216"/>
        <v>0</v>
      </c>
      <c r="J548" s="11">
        <f t="shared" ref="J548:K548" si="1217">SUM(J542:J547)+J535</f>
        <v>0</v>
      </c>
      <c r="K548" s="11">
        <f t="shared" si="1217"/>
        <v>0</v>
      </c>
      <c r="L548" s="11">
        <f t="shared" ref="L548:M548" si="1218">SUM(L542:L547)+L535</f>
        <v>0</v>
      </c>
      <c r="M548" s="11">
        <f t="shared" si="1218"/>
        <v>0</v>
      </c>
      <c r="N548" s="11">
        <f t="shared" ref="N548:O548" si="1219">SUM(N542:N547)+N535</f>
        <v>0</v>
      </c>
      <c r="O548" s="11">
        <f t="shared" si="1219"/>
        <v>0</v>
      </c>
      <c r="P548" s="11">
        <f t="shared" ref="P548:Q548" si="1220">SUM(P542:P547)+P535</f>
        <v>0</v>
      </c>
      <c r="Q548" s="11">
        <f t="shared" si="1220"/>
        <v>0</v>
      </c>
      <c r="R548" s="69"/>
      <c r="S548" s="156" t="s">
        <v>18</v>
      </c>
      <c r="T548" s="157"/>
      <c r="U548" s="62">
        <f t="shared" ref="U548:V548" si="1221">+U546+U541+U535+U545+U547</f>
        <v>0</v>
      </c>
      <c r="V548" s="62">
        <f t="shared" si="1221"/>
        <v>0</v>
      </c>
      <c r="W548" s="62">
        <f>+W546+W541+W535+W545+W547</f>
        <v>0</v>
      </c>
      <c r="X548" s="62">
        <f t="shared" ref="X548:Y548" si="1222">+X546+X541+X535+X545+X547</f>
        <v>0</v>
      </c>
      <c r="Y548" s="62">
        <f t="shared" si="1222"/>
        <v>0</v>
      </c>
      <c r="Z548" s="62">
        <f t="shared" ref="Z548:AA548" si="1223">+Z546+Z541+Z535+Z545+Z547</f>
        <v>0</v>
      </c>
      <c r="AA548" s="62">
        <f t="shared" si="1223"/>
        <v>0</v>
      </c>
      <c r="AB548" s="62">
        <f t="shared" ref="AB548:AC548" si="1224">+AB546+AB541+AB535+AB545+AB547</f>
        <v>0</v>
      </c>
      <c r="AC548" s="62">
        <f t="shared" si="1224"/>
        <v>0</v>
      </c>
      <c r="AD548" s="62">
        <f t="shared" ref="AD548:AE548" si="1225">+AD546+AD541+AD535+AD545+AD547</f>
        <v>0</v>
      </c>
      <c r="AE548" s="62">
        <f t="shared" si="1225"/>
        <v>0</v>
      </c>
      <c r="AF548" s="62">
        <f t="shared" ref="AF548:AG548" si="1226">+AF546+AF541+AF535+AF545+AF547</f>
        <v>0</v>
      </c>
      <c r="AG548" s="62">
        <f t="shared" si="1226"/>
        <v>0</v>
      </c>
      <c r="AH548" s="14"/>
      <c r="AI548" s="321"/>
      <c r="AJ548" s="250">
        <f>+AE548-O548</f>
        <v>0</v>
      </c>
      <c r="AK548" s="14"/>
      <c r="AL548" s="14"/>
      <c r="AM548" s="14"/>
      <c r="AN548" s="14"/>
      <c r="AO548" s="14"/>
      <c r="AP548" s="14"/>
      <c r="AQ548" s="14"/>
      <c r="AR548" s="14"/>
      <c r="AS548" s="14"/>
      <c r="AT548" s="14"/>
      <c r="AU548" s="14"/>
      <c r="AV548" s="14"/>
      <c r="AW548" s="14"/>
      <c r="AX548" s="14"/>
      <c r="AY548" s="14"/>
      <c r="AZ548" s="14"/>
      <c r="BA548" s="14"/>
      <c r="BB548" s="14"/>
      <c r="BC548" s="14"/>
      <c r="BD548" s="14"/>
      <c r="BE548" s="14"/>
      <c r="BF548" s="14"/>
      <c r="BG548" s="14"/>
      <c r="BH548" s="14"/>
      <c r="BI548" s="14"/>
    </row>
    <row r="549" spans="1:61" s="3" customFormat="1" ht="32.25" customHeight="1" collapsed="1" x14ac:dyDescent="0.2">
      <c r="B549" s="159" t="s">
        <v>102</v>
      </c>
      <c r="C549" s="220" t="s">
        <v>59</v>
      </c>
      <c r="D549" s="248"/>
      <c r="E549" s="248"/>
      <c r="F549" s="248"/>
      <c r="G549" s="248"/>
      <c r="H549" s="248"/>
      <c r="I549" s="248"/>
      <c r="J549" s="248"/>
      <c r="K549" s="248"/>
      <c r="L549" s="248"/>
      <c r="M549" s="248"/>
      <c r="N549" s="248"/>
      <c r="O549" s="248"/>
      <c r="P549" s="248"/>
      <c r="Q549" s="248"/>
      <c r="R549" s="248"/>
      <c r="S549" s="248"/>
      <c r="T549" s="248"/>
      <c r="U549" s="248"/>
      <c r="V549" s="248"/>
      <c r="W549" s="248"/>
      <c r="X549" s="248"/>
      <c r="Y549" s="248"/>
      <c r="Z549" s="248"/>
      <c r="AA549" s="248"/>
      <c r="AB549" s="248"/>
      <c r="AC549" s="248"/>
      <c r="AD549" s="248"/>
      <c r="AE549" s="248"/>
      <c r="AF549" s="248"/>
      <c r="AG549" s="248"/>
      <c r="AI549" s="321"/>
      <c r="AJ549" s="14"/>
    </row>
    <row r="550" spans="1:61" ht="40.5" customHeight="1" x14ac:dyDescent="0.2">
      <c r="B550" s="100" t="s">
        <v>0</v>
      </c>
      <c r="C550" s="26"/>
      <c r="D550" s="101"/>
      <c r="E550" s="36" t="str">
        <f t="shared" ref="E550:Q550" si="1227">+E$6</f>
        <v>Eredeti előirányzat
2024. év</v>
      </c>
      <c r="F550" s="36" t="str">
        <f t="shared" si="1227"/>
        <v>1 Módosítás</v>
      </c>
      <c r="G550" s="36" t="str">
        <f t="shared" si="1227"/>
        <v>Módosított előirányzat 1
2024. év</v>
      </c>
      <c r="H550" s="36" t="str">
        <f t="shared" si="1227"/>
        <v>2 Módosítás</v>
      </c>
      <c r="I550" s="36" t="str">
        <f t="shared" si="1227"/>
        <v>Módosított előirányzat</v>
      </c>
      <c r="J550" s="36" t="str">
        <f t="shared" si="1227"/>
        <v>3 Módosítás</v>
      </c>
      <c r="K550" s="36" t="str">
        <f t="shared" si="1227"/>
        <v>Módosított előirányzat</v>
      </c>
      <c r="L550" s="36" t="str">
        <f t="shared" si="1227"/>
        <v>4 Módosítás</v>
      </c>
      <c r="M550" s="36" t="str">
        <f t="shared" si="1227"/>
        <v>4. Módosított előirányzat</v>
      </c>
      <c r="N550" s="36" t="str">
        <f t="shared" si="1227"/>
        <v>5 Módosítás</v>
      </c>
      <c r="O550" s="36" t="str">
        <f t="shared" si="1227"/>
        <v>Módosított előirányzat 5.</v>
      </c>
      <c r="P550" s="36" t="str">
        <f t="shared" si="1227"/>
        <v>6 Módosítás</v>
      </c>
      <c r="Q550" s="36" t="str">
        <f t="shared" si="1227"/>
        <v>Módosított előirányzat</v>
      </c>
      <c r="R550" s="51"/>
      <c r="S550" s="57" t="s">
        <v>1</v>
      </c>
      <c r="T550" s="102"/>
      <c r="U550" s="36" t="str">
        <f t="shared" ref="U550:AG550" si="1228">+U$6</f>
        <v>Eredeti előirányzat
2024. év</v>
      </c>
      <c r="V550" s="36" t="str">
        <f t="shared" si="1228"/>
        <v>1 Módosítás</v>
      </c>
      <c r="W550" s="36" t="str">
        <f t="shared" si="1228"/>
        <v>Módosított előirányzat 1
2024. év</v>
      </c>
      <c r="X550" s="36" t="str">
        <f t="shared" si="1228"/>
        <v>2 Módosítás</v>
      </c>
      <c r="Y550" s="36" t="str">
        <f t="shared" si="1228"/>
        <v>Módosított előirányzat</v>
      </c>
      <c r="Z550" s="36" t="str">
        <f t="shared" si="1228"/>
        <v>3 Módosítás</v>
      </c>
      <c r="AA550" s="36" t="str">
        <f t="shared" si="1228"/>
        <v>Módosított előirányzat</v>
      </c>
      <c r="AB550" s="36" t="str">
        <f t="shared" si="1228"/>
        <v>4 Módosítás</v>
      </c>
      <c r="AC550" s="36" t="str">
        <f t="shared" si="1228"/>
        <v>4. Módosított előirányzat</v>
      </c>
      <c r="AD550" s="36" t="str">
        <f t="shared" si="1228"/>
        <v>5 Módosítás</v>
      </c>
      <c r="AE550" s="36" t="str">
        <f t="shared" si="1228"/>
        <v>Módosított előirányzat 5</v>
      </c>
      <c r="AF550" s="36" t="str">
        <f t="shared" si="1228"/>
        <v>6 Módosítás</v>
      </c>
      <c r="AG550" s="36" t="str">
        <f t="shared" si="1228"/>
        <v>Módosított előirányzat</v>
      </c>
      <c r="AI550" s="319"/>
    </row>
    <row r="551" spans="1:61" ht="19.5" customHeight="1" x14ac:dyDescent="0.2">
      <c r="B551" s="140"/>
      <c r="C551" s="141" t="s">
        <v>2</v>
      </c>
      <c r="D551" s="142"/>
      <c r="E551" s="143">
        <f t="shared" ref="E551:I551" si="1229">+E552+E553+E554+E555</f>
        <v>0</v>
      </c>
      <c r="F551" s="143">
        <f t="shared" si="1229"/>
        <v>0</v>
      </c>
      <c r="G551" s="143">
        <f t="shared" si="1229"/>
        <v>0</v>
      </c>
      <c r="H551" s="143">
        <f t="shared" si="1229"/>
        <v>0</v>
      </c>
      <c r="I551" s="143">
        <f t="shared" si="1229"/>
        <v>0</v>
      </c>
      <c r="J551" s="143">
        <f t="shared" ref="J551:K551" si="1230">+J552+J553+J554+J555</f>
        <v>0</v>
      </c>
      <c r="K551" s="143">
        <f t="shared" si="1230"/>
        <v>0</v>
      </c>
      <c r="L551" s="143">
        <f t="shared" ref="L551:M551" si="1231">+L552+L553+L554+L555</f>
        <v>0</v>
      </c>
      <c r="M551" s="143">
        <f t="shared" si="1231"/>
        <v>0</v>
      </c>
      <c r="N551" s="143">
        <f t="shared" ref="N551:O551" si="1232">+N552+N553+N554+N555</f>
        <v>0</v>
      </c>
      <c r="O551" s="143">
        <f t="shared" si="1232"/>
        <v>0</v>
      </c>
      <c r="P551" s="143">
        <f t="shared" ref="P551:Q551" si="1233">+P552+P553+P554+P555</f>
        <v>0</v>
      </c>
      <c r="Q551" s="143">
        <f t="shared" si="1233"/>
        <v>0</v>
      </c>
      <c r="R551" s="46"/>
      <c r="S551" s="144" t="s">
        <v>3</v>
      </c>
      <c r="T551" s="145"/>
      <c r="U551" s="76">
        <f t="shared" ref="U551:V551" si="1234">SUM(U552:U556)</f>
        <v>0</v>
      </c>
      <c r="V551" s="76">
        <f t="shared" si="1234"/>
        <v>0</v>
      </c>
      <c r="W551" s="76">
        <f>+U551+V551</f>
        <v>0</v>
      </c>
      <c r="X551" s="76">
        <f t="shared" ref="X551" si="1235">SUM(X552:X556)</f>
        <v>0</v>
      </c>
      <c r="Y551" s="76">
        <f>+W551+X551</f>
        <v>0</v>
      </c>
      <c r="Z551" s="76">
        <f t="shared" ref="Z551:AB551" si="1236">SUM(Z552:Z556)</f>
        <v>0</v>
      </c>
      <c r="AA551" s="76">
        <f>SUM(AA552:AA556)</f>
        <v>0</v>
      </c>
      <c r="AB551" s="76">
        <f t="shared" si="1236"/>
        <v>0</v>
      </c>
      <c r="AC551" s="76">
        <f>SUM(AC552:AC556)</f>
        <v>0</v>
      </c>
      <c r="AD551" s="76">
        <f t="shared" ref="AD551:AF551" si="1237">SUM(AD552:AD556)</f>
        <v>0</v>
      </c>
      <c r="AE551" s="76">
        <f>SUM(AE552:AE556)</f>
        <v>0</v>
      </c>
      <c r="AF551" s="76">
        <f t="shared" si="1237"/>
        <v>0</v>
      </c>
      <c r="AG551" s="76">
        <f>SUM(AG552:AG556)</f>
        <v>0</v>
      </c>
      <c r="AI551" s="319"/>
      <c r="AJ551" s="3"/>
    </row>
    <row r="552" spans="1:61" ht="19.5" customHeight="1" x14ac:dyDescent="0.2">
      <c r="B552" s="146"/>
      <c r="C552" s="147" t="s">
        <v>4</v>
      </c>
      <c r="D552" s="147"/>
      <c r="E552" s="148"/>
      <c r="F552" s="148">
        <v>0</v>
      </c>
      <c r="G552" s="148"/>
      <c r="H552" s="148"/>
      <c r="I552" s="148"/>
      <c r="J552" s="148"/>
      <c r="K552" s="148"/>
      <c r="L552" s="148"/>
      <c r="M552" s="148"/>
      <c r="N552" s="148"/>
      <c r="O552" s="148"/>
      <c r="P552" s="148"/>
      <c r="Q552" s="148"/>
      <c r="R552" s="48"/>
      <c r="S552" s="149"/>
      <c r="T552" s="150" t="s">
        <v>6</v>
      </c>
      <c r="U552" s="151">
        <v>0</v>
      </c>
      <c r="V552" s="151">
        <v>0</v>
      </c>
      <c r="W552" s="151">
        <f t="shared" ref="W552:W564" si="1238">+U552+V552</f>
        <v>0</v>
      </c>
      <c r="X552" s="151">
        <v>0</v>
      </c>
      <c r="Y552" s="151">
        <f t="shared" ref="Y552:Y564" si="1239">+W552+X552</f>
        <v>0</v>
      </c>
      <c r="Z552" s="151">
        <v>0</v>
      </c>
      <c r="AA552" s="151">
        <f>+Y552+Z552</f>
        <v>0</v>
      </c>
      <c r="AB552" s="151">
        <v>0</v>
      </c>
      <c r="AC552" s="151">
        <f>+AA552+AB552</f>
        <v>0</v>
      </c>
      <c r="AD552" s="151">
        <v>0</v>
      </c>
      <c r="AE552" s="151">
        <f>+AC552+AD552</f>
        <v>0</v>
      </c>
      <c r="AF552" s="151">
        <v>0</v>
      </c>
      <c r="AG552" s="151">
        <f>+AE552+AF552</f>
        <v>0</v>
      </c>
      <c r="AI552" s="319"/>
    </row>
    <row r="553" spans="1:61" ht="23.25" customHeight="1" x14ac:dyDescent="0.2">
      <c r="A553" s="249"/>
      <c r="B553" s="104"/>
      <c r="C553" s="17" t="s">
        <v>5</v>
      </c>
      <c r="D553" s="18"/>
      <c r="E553" s="5">
        <v>0</v>
      </c>
      <c r="F553" s="5">
        <v>0</v>
      </c>
      <c r="G553" s="5">
        <f>+E553+F553</f>
        <v>0</v>
      </c>
      <c r="H553" s="5">
        <v>0</v>
      </c>
      <c r="I553" s="5">
        <f>+G553+H553</f>
        <v>0</v>
      </c>
      <c r="J553" s="5">
        <v>0</v>
      </c>
      <c r="K553" s="5">
        <f>+I553+J553</f>
        <v>0</v>
      </c>
      <c r="L553" s="5">
        <v>0</v>
      </c>
      <c r="M553" s="5">
        <f>+K553+L553</f>
        <v>0</v>
      </c>
      <c r="N553" s="5">
        <v>0</v>
      </c>
      <c r="O553" s="5">
        <f>+M553+N553</f>
        <v>0</v>
      </c>
      <c r="P553" s="5">
        <v>0</v>
      </c>
      <c r="Q553" s="5">
        <f>+O553+P553</f>
        <v>0</v>
      </c>
      <c r="R553" s="48"/>
      <c r="S553" s="55"/>
      <c r="T553" s="19" t="s">
        <v>8</v>
      </c>
      <c r="U553" s="82">
        <v>0</v>
      </c>
      <c r="V553" s="82">
        <v>0</v>
      </c>
      <c r="W553" s="82">
        <f t="shared" si="1238"/>
        <v>0</v>
      </c>
      <c r="X553" s="82">
        <v>0</v>
      </c>
      <c r="Y553" s="82">
        <f t="shared" si="1239"/>
        <v>0</v>
      </c>
      <c r="Z553" s="82">
        <v>0</v>
      </c>
      <c r="AA553" s="82">
        <f>+Y553+Z553</f>
        <v>0</v>
      </c>
      <c r="AB553" s="82">
        <v>0</v>
      </c>
      <c r="AC553" s="82">
        <f>+AA553+AB553</f>
        <v>0</v>
      </c>
      <c r="AD553" s="82">
        <v>0</v>
      </c>
      <c r="AE553" s="82">
        <f>+AC553+AD553</f>
        <v>0</v>
      </c>
      <c r="AF553" s="82">
        <v>0</v>
      </c>
      <c r="AG553" s="82">
        <f>+AE553+AF553</f>
        <v>0</v>
      </c>
      <c r="AI553" s="319"/>
    </row>
    <row r="554" spans="1:61" ht="19.5" customHeight="1" x14ac:dyDescent="0.2">
      <c r="A554" s="249"/>
      <c r="B554" s="104"/>
      <c r="C554" s="17" t="s">
        <v>7</v>
      </c>
      <c r="D554" s="18"/>
      <c r="E554" s="5"/>
      <c r="F554" s="5">
        <v>0</v>
      </c>
      <c r="G554" s="5">
        <f t="shared" ref="G554:G564" si="1240">+E554+F554</f>
        <v>0</v>
      </c>
      <c r="H554" s="5">
        <v>0</v>
      </c>
      <c r="I554" s="5">
        <f t="shared" ref="I554:I564" si="1241">+G554+H554</f>
        <v>0</v>
      </c>
      <c r="J554" s="5">
        <v>0</v>
      </c>
      <c r="K554" s="5">
        <f t="shared" ref="K554:K564" si="1242">+I554+J554</f>
        <v>0</v>
      </c>
      <c r="L554" s="5">
        <v>0</v>
      </c>
      <c r="M554" s="5">
        <f t="shared" ref="M554:M564" si="1243">+K554+L554</f>
        <v>0</v>
      </c>
      <c r="N554" s="5">
        <v>0</v>
      </c>
      <c r="O554" s="5">
        <f t="shared" ref="O554:O564" si="1244">+M554+N554</f>
        <v>0</v>
      </c>
      <c r="P554" s="5">
        <v>0</v>
      </c>
      <c r="Q554" s="5">
        <f t="shared" ref="Q554:Q564" si="1245">+O554+P554</f>
        <v>0</v>
      </c>
      <c r="R554" s="48"/>
      <c r="S554" s="55"/>
      <c r="T554" s="20" t="s">
        <v>9</v>
      </c>
      <c r="U554" s="82">
        <v>0</v>
      </c>
      <c r="V554" s="82">
        <v>0</v>
      </c>
      <c r="W554" s="82">
        <f t="shared" si="1238"/>
        <v>0</v>
      </c>
      <c r="X554" s="82">
        <v>0</v>
      </c>
      <c r="Y554" s="82">
        <f t="shared" si="1239"/>
        <v>0</v>
      </c>
      <c r="Z554" s="82">
        <v>0</v>
      </c>
      <c r="AA554" s="82">
        <f>+Y554+Z554</f>
        <v>0</v>
      </c>
      <c r="AB554" s="82">
        <v>0</v>
      </c>
      <c r="AC554" s="82">
        <f>+AA554+AB554</f>
        <v>0</v>
      </c>
      <c r="AD554" s="82">
        <v>0</v>
      </c>
      <c r="AE554" s="82">
        <f>+AC554+AD554</f>
        <v>0</v>
      </c>
      <c r="AF554" s="82">
        <v>0</v>
      </c>
      <c r="AG554" s="82">
        <f>+AE554+AF554</f>
        <v>0</v>
      </c>
      <c r="AI554" s="319"/>
    </row>
    <row r="555" spans="1:61" ht="19.5" customHeight="1" x14ac:dyDescent="0.2">
      <c r="A555" s="249"/>
      <c r="B555" s="104"/>
      <c r="C555" s="17" t="s">
        <v>21</v>
      </c>
      <c r="D555" s="18"/>
      <c r="E555" s="5"/>
      <c r="F555" s="5">
        <v>0</v>
      </c>
      <c r="G555" s="5">
        <f t="shared" si="1240"/>
        <v>0</v>
      </c>
      <c r="H555" s="5">
        <v>0</v>
      </c>
      <c r="I555" s="5">
        <f t="shared" si="1241"/>
        <v>0</v>
      </c>
      <c r="J555" s="5">
        <v>0</v>
      </c>
      <c r="K555" s="5">
        <f t="shared" si="1242"/>
        <v>0</v>
      </c>
      <c r="L555" s="5">
        <v>0</v>
      </c>
      <c r="M555" s="5">
        <f t="shared" si="1243"/>
        <v>0</v>
      </c>
      <c r="N555" s="5">
        <v>0</v>
      </c>
      <c r="O555" s="5">
        <f t="shared" si="1244"/>
        <v>0</v>
      </c>
      <c r="P555" s="5">
        <v>0</v>
      </c>
      <c r="Q555" s="5">
        <f t="shared" si="1245"/>
        <v>0</v>
      </c>
      <c r="R555" s="48"/>
      <c r="S555" s="55"/>
      <c r="T555" s="20" t="s">
        <v>11</v>
      </c>
      <c r="U555" s="82">
        <v>0</v>
      </c>
      <c r="V555" s="82">
        <v>0</v>
      </c>
      <c r="W555" s="82">
        <f t="shared" si="1238"/>
        <v>0</v>
      </c>
      <c r="X555" s="82">
        <v>0</v>
      </c>
      <c r="Y555" s="82">
        <f t="shared" si="1239"/>
        <v>0</v>
      </c>
      <c r="Z555" s="82">
        <v>0</v>
      </c>
      <c r="AA555" s="82">
        <f>+Y555+Z555</f>
        <v>0</v>
      </c>
      <c r="AB555" s="82">
        <v>0</v>
      </c>
      <c r="AC555" s="82">
        <f>+AA555+AB555</f>
        <v>0</v>
      </c>
      <c r="AD555" s="82">
        <v>0</v>
      </c>
      <c r="AE555" s="82">
        <f>+AC555+AD555</f>
        <v>0</v>
      </c>
      <c r="AF555" s="82">
        <v>0</v>
      </c>
      <c r="AG555" s="82">
        <f>+AE555+AF555</f>
        <v>0</v>
      </c>
      <c r="AI555" s="319"/>
    </row>
    <row r="556" spans="1:61" ht="19.5" customHeight="1" x14ac:dyDescent="0.2">
      <c r="A556" s="249"/>
      <c r="B556" s="105"/>
      <c r="C556" s="21"/>
      <c r="D556" s="21"/>
      <c r="E556" s="106"/>
      <c r="F556" s="106">
        <v>0</v>
      </c>
      <c r="G556" s="5">
        <f t="shared" si="1240"/>
        <v>0</v>
      </c>
      <c r="H556" s="106">
        <v>0</v>
      </c>
      <c r="I556" s="5">
        <f t="shared" si="1241"/>
        <v>0</v>
      </c>
      <c r="J556" s="106">
        <v>0</v>
      </c>
      <c r="K556" s="5">
        <f t="shared" si="1242"/>
        <v>0</v>
      </c>
      <c r="L556" s="106">
        <v>0</v>
      </c>
      <c r="M556" s="5">
        <f t="shared" si="1243"/>
        <v>0</v>
      </c>
      <c r="N556" s="106">
        <v>0</v>
      </c>
      <c r="O556" s="5">
        <f t="shared" si="1244"/>
        <v>0</v>
      </c>
      <c r="P556" s="106">
        <v>0</v>
      </c>
      <c r="Q556" s="5">
        <f t="shared" si="1245"/>
        <v>0</v>
      </c>
      <c r="R556" s="52"/>
      <c r="S556" s="56"/>
      <c r="T556" s="23" t="s">
        <v>12</v>
      </c>
      <c r="U556" s="83">
        <v>0</v>
      </c>
      <c r="V556" s="83">
        <v>0</v>
      </c>
      <c r="W556" s="83">
        <f t="shared" si="1238"/>
        <v>0</v>
      </c>
      <c r="X556" s="83">
        <v>0</v>
      </c>
      <c r="Y556" s="83">
        <f t="shared" si="1239"/>
        <v>0</v>
      </c>
      <c r="Z556" s="83">
        <v>0</v>
      </c>
      <c r="AA556" s="83">
        <f>+Y556+Z556</f>
        <v>0</v>
      </c>
      <c r="AB556" s="83">
        <v>0</v>
      </c>
      <c r="AC556" s="83">
        <f>+AA556+AB556</f>
        <v>0</v>
      </c>
      <c r="AD556" s="83">
        <v>0</v>
      </c>
      <c r="AE556" s="83">
        <f>+AC556+AD556</f>
        <v>0</v>
      </c>
      <c r="AF556" s="83">
        <v>0</v>
      </c>
      <c r="AG556" s="83">
        <f>+AE556+AF556</f>
        <v>0</v>
      </c>
      <c r="AI556" s="319"/>
    </row>
    <row r="557" spans="1:61" ht="19.5" customHeight="1" x14ac:dyDescent="0.2">
      <c r="A557" s="249"/>
      <c r="B557" s="105"/>
      <c r="C557" s="21"/>
      <c r="D557" s="21"/>
      <c r="E557" s="106"/>
      <c r="F557" s="106">
        <v>0</v>
      </c>
      <c r="G557" s="5">
        <f t="shared" si="1240"/>
        <v>0</v>
      </c>
      <c r="H557" s="106">
        <v>0</v>
      </c>
      <c r="I557" s="5">
        <f t="shared" si="1241"/>
        <v>0</v>
      </c>
      <c r="J557" s="106">
        <v>0</v>
      </c>
      <c r="K557" s="5">
        <f t="shared" si="1242"/>
        <v>0</v>
      </c>
      <c r="L557" s="106">
        <v>0</v>
      </c>
      <c r="M557" s="5">
        <f t="shared" si="1243"/>
        <v>0</v>
      </c>
      <c r="N557" s="106">
        <v>0</v>
      </c>
      <c r="O557" s="5">
        <f t="shared" si="1244"/>
        <v>0</v>
      </c>
      <c r="P557" s="106">
        <v>0</v>
      </c>
      <c r="Q557" s="5">
        <f t="shared" si="1245"/>
        <v>0</v>
      </c>
      <c r="R557" s="29"/>
      <c r="S557" s="144" t="s">
        <v>13</v>
      </c>
      <c r="T557" s="145"/>
      <c r="U557" s="62">
        <f t="shared" ref="U557:V557" si="1246">SUM(U558:U560)</f>
        <v>1495</v>
      </c>
      <c r="V557" s="62">
        <f t="shared" si="1246"/>
        <v>0</v>
      </c>
      <c r="W557" s="62">
        <f t="shared" si="1238"/>
        <v>1495</v>
      </c>
      <c r="X557" s="62">
        <f t="shared" ref="X557" si="1247">SUM(X558:X560)</f>
        <v>0</v>
      </c>
      <c r="Y557" s="62">
        <f t="shared" si="1239"/>
        <v>1495</v>
      </c>
      <c r="Z557" s="62">
        <f t="shared" ref="Z557:AB557" si="1248">SUM(Z558:Z560)</f>
        <v>0</v>
      </c>
      <c r="AA557" s="76">
        <f>SUM(AA558:AA560)</f>
        <v>1495</v>
      </c>
      <c r="AB557" s="62">
        <f t="shared" si="1248"/>
        <v>0</v>
      </c>
      <c r="AC557" s="76">
        <f>SUM(AC558:AC560)</f>
        <v>1495</v>
      </c>
      <c r="AD557" s="62">
        <f t="shared" ref="AD557:AF557" si="1249">SUM(AD558:AD560)</f>
        <v>0</v>
      </c>
      <c r="AE557" s="76">
        <f>SUM(AE558:AE560)</f>
        <v>1495</v>
      </c>
      <c r="AF557" s="62">
        <f t="shared" si="1249"/>
        <v>0</v>
      </c>
      <c r="AG557" s="76">
        <f>SUM(AG558:AG560)</f>
        <v>1495</v>
      </c>
      <c r="AI557" s="319"/>
    </row>
    <row r="558" spans="1:61" ht="19.5" customHeight="1" x14ac:dyDescent="0.2">
      <c r="A558" s="249"/>
      <c r="B558" s="140"/>
      <c r="C558" s="141" t="s">
        <v>10</v>
      </c>
      <c r="D558" s="8"/>
      <c r="E558" s="9">
        <f>149-149</f>
        <v>0</v>
      </c>
      <c r="F558" s="9">
        <v>0</v>
      </c>
      <c r="G558" s="9">
        <f t="shared" si="1240"/>
        <v>0</v>
      </c>
      <c r="H558" s="9">
        <v>0</v>
      </c>
      <c r="I558" s="9">
        <f t="shared" si="1241"/>
        <v>0</v>
      </c>
      <c r="J558" s="9">
        <v>0</v>
      </c>
      <c r="K558" s="9">
        <f t="shared" si="1242"/>
        <v>0</v>
      </c>
      <c r="L558" s="9">
        <v>0</v>
      </c>
      <c r="M558" s="9">
        <f t="shared" si="1243"/>
        <v>0</v>
      </c>
      <c r="N558" s="9">
        <v>0</v>
      </c>
      <c r="O558" s="9">
        <f t="shared" si="1244"/>
        <v>0</v>
      </c>
      <c r="P558" s="9">
        <v>0</v>
      </c>
      <c r="Q558" s="9">
        <f t="shared" si="1245"/>
        <v>0</v>
      </c>
      <c r="R558" s="46"/>
      <c r="S558" s="149"/>
      <c r="T558" s="150" t="s">
        <v>15</v>
      </c>
      <c r="U558" s="151">
        <v>0</v>
      </c>
      <c r="V558" s="151">
        <v>0</v>
      </c>
      <c r="W558" s="151">
        <f t="shared" si="1238"/>
        <v>0</v>
      </c>
      <c r="X558" s="151">
        <v>0</v>
      </c>
      <c r="Y558" s="151">
        <f t="shared" si="1239"/>
        <v>0</v>
      </c>
      <c r="Z558" s="151">
        <v>0</v>
      </c>
      <c r="AA558" s="151">
        <f t="shared" ref="AA558:AA563" si="1250">+Y558+Z558</f>
        <v>0</v>
      </c>
      <c r="AB558" s="151">
        <v>0</v>
      </c>
      <c r="AC558" s="151">
        <f t="shared" ref="AC558:AC563" si="1251">+AA558+AB558</f>
        <v>0</v>
      </c>
      <c r="AD558" s="151">
        <v>0</v>
      </c>
      <c r="AE558" s="151">
        <f t="shared" ref="AE558:AE563" si="1252">+AC558+AD558</f>
        <v>0</v>
      </c>
      <c r="AF558" s="151">
        <v>0</v>
      </c>
      <c r="AG558" s="151">
        <f t="shared" ref="AG558:AG563" si="1253">+AE558+AF558</f>
        <v>0</v>
      </c>
      <c r="AI558" s="319"/>
    </row>
    <row r="559" spans="1:61" ht="19.5" customHeight="1" x14ac:dyDescent="0.2">
      <c r="A559" s="249"/>
      <c r="B559" s="140"/>
      <c r="C559" s="141" t="s">
        <v>23</v>
      </c>
      <c r="D559" s="8"/>
      <c r="E559" s="11">
        <v>0</v>
      </c>
      <c r="F559" s="11">
        <v>0</v>
      </c>
      <c r="G559" s="11">
        <f t="shared" si="1240"/>
        <v>0</v>
      </c>
      <c r="H559" s="11">
        <v>0</v>
      </c>
      <c r="I559" s="11">
        <f t="shared" si="1241"/>
        <v>0</v>
      </c>
      <c r="J559" s="11">
        <v>0</v>
      </c>
      <c r="K559" s="11">
        <f t="shared" si="1242"/>
        <v>0</v>
      </c>
      <c r="L559" s="11">
        <v>0</v>
      </c>
      <c r="M559" s="11">
        <f t="shared" si="1243"/>
        <v>0</v>
      </c>
      <c r="N559" s="11">
        <v>0</v>
      </c>
      <c r="O559" s="11">
        <f t="shared" si="1244"/>
        <v>0</v>
      </c>
      <c r="P559" s="11">
        <v>0</v>
      </c>
      <c r="Q559" s="11">
        <f t="shared" si="1245"/>
        <v>0</v>
      </c>
      <c r="R559" s="47"/>
      <c r="S559" s="55"/>
      <c r="T559" s="20" t="s">
        <v>16</v>
      </c>
      <c r="U559" s="82">
        <v>0</v>
      </c>
      <c r="V559" s="82">
        <v>0</v>
      </c>
      <c r="W559" s="82">
        <f t="shared" si="1238"/>
        <v>0</v>
      </c>
      <c r="X559" s="82">
        <v>0</v>
      </c>
      <c r="Y559" s="82">
        <f t="shared" si="1239"/>
        <v>0</v>
      </c>
      <c r="Z559" s="82">
        <v>0</v>
      </c>
      <c r="AA559" s="82">
        <f t="shared" si="1250"/>
        <v>0</v>
      </c>
      <c r="AB559" s="82">
        <v>0</v>
      </c>
      <c r="AC559" s="82">
        <f t="shared" si="1251"/>
        <v>0</v>
      </c>
      <c r="AD559" s="82">
        <v>0</v>
      </c>
      <c r="AE559" s="82">
        <f t="shared" si="1252"/>
        <v>0</v>
      </c>
      <c r="AF559" s="82">
        <v>0</v>
      </c>
      <c r="AG559" s="82">
        <f t="shared" si="1253"/>
        <v>0</v>
      </c>
      <c r="AI559" s="319"/>
    </row>
    <row r="560" spans="1:61" ht="19.5" customHeight="1" x14ac:dyDescent="0.2">
      <c r="A560" s="249"/>
      <c r="B560" s="140"/>
      <c r="C560" s="141" t="s">
        <v>22</v>
      </c>
      <c r="D560" s="8"/>
      <c r="E560" s="60">
        <v>1495</v>
      </c>
      <c r="F560" s="60">
        <v>0</v>
      </c>
      <c r="G560" s="60">
        <f t="shared" si="1240"/>
        <v>1495</v>
      </c>
      <c r="H560" s="60">
        <v>0</v>
      </c>
      <c r="I560" s="60">
        <f t="shared" si="1241"/>
        <v>1495</v>
      </c>
      <c r="J560" s="60">
        <v>0</v>
      </c>
      <c r="K560" s="60">
        <f t="shared" si="1242"/>
        <v>1495</v>
      </c>
      <c r="L560" s="60">
        <v>0</v>
      </c>
      <c r="M560" s="60">
        <f t="shared" si="1243"/>
        <v>1495</v>
      </c>
      <c r="N560" s="60">
        <v>0</v>
      </c>
      <c r="O560" s="60">
        <f t="shared" si="1244"/>
        <v>1495</v>
      </c>
      <c r="P560" s="60">
        <v>0</v>
      </c>
      <c r="Q560" s="60">
        <f t="shared" si="1245"/>
        <v>1495</v>
      </c>
      <c r="S560" s="107"/>
      <c r="T560" s="108" t="s">
        <v>17</v>
      </c>
      <c r="U560" s="84">
        <v>1495</v>
      </c>
      <c r="V560" s="84">
        <v>0</v>
      </c>
      <c r="W560" s="84">
        <f t="shared" si="1238"/>
        <v>1495</v>
      </c>
      <c r="X560" s="84">
        <v>0</v>
      </c>
      <c r="Y560" s="84">
        <f t="shared" si="1239"/>
        <v>1495</v>
      </c>
      <c r="Z560" s="84">
        <v>0</v>
      </c>
      <c r="AA560" s="84">
        <f t="shared" si="1250"/>
        <v>1495</v>
      </c>
      <c r="AB560" s="84">
        <v>0</v>
      </c>
      <c r="AC560" s="84">
        <f t="shared" si="1251"/>
        <v>1495</v>
      </c>
      <c r="AD560" s="84">
        <v>0</v>
      </c>
      <c r="AE560" s="84">
        <f t="shared" si="1252"/>
        <v>1495</v>
      </c>
      <c r="AF560" s="84">
        <v>0</v>
      </c>
      <c r="AG560" s="84">
        <f t="shared" si="1253"/>
        <v>1495</v>
      </c>
      <c r="AI560" s="319"/>
    </row>
    <row r="561" spans="1:61" ht="19.5" customHeight="1" x14ac:dyDescent="0.2">
      <c r="A561" s="249"/>
      <c r="B561" s="140"/>
      <c r="C561" s="141" t="s">
        <v>46</v>
      </c>
      <c r="D561" s="8"/>
      <c r="E561" s="11">
        <v>0</v>
      </c>
      <c r="F561" s="11">
        <v>0</v>
      </c>
      <c r="G561" s="11">
        <f t="shared" si="1240"/>
        <v>0</v>
      </c>
      <c r="H561" s="11">
        <v>0</v>
      </c>
      <c r="I561" s="11">
        <f t="shared" si="1241"/>
        <v>0</v>
      </c>
      <c r="J561" s="11">
        <v>0</v>
      </c>
      <c r="K561" s="11">
        <f t="shared" si="1242"/>
        <v>0</v>
      </c>
      <c r="L561" s="11">
        <v>0</v>
      </c>
      <c r="M561" s="11">
        <f t="shared" si="1243"/>
        <v>0</v>
      </c>
      <c r="N561" s="11">
        <v>0</v>
      </c>
      <c r="O561" s="11">
        <f t="shared" si="1244"/>
        <v>0</v>
      </c>
      <c r="P561" s="11">
        <v>0</v>
      </c>
      <c r="Q561" s="11">
        <f t="shared" si="1245"/>
        <v>0</v>
      </c>
      <c r="R561" s="47"/>
      <c r="S561" s="153" t="s">
        <v>43</v>
      </c>
      <c r="T561" s="10"/>
      <c r="U561" s="62">
        <v>0</v>
      </c>
      <c r="V561" s="62">
        <v>0</v>
      </c>
      <c r="W561" s="62">
        <f t="shared" si="1238"/>
        <v>0</v>
      </c>
      <c r="X561" s="62">
        <v>0</v>
      </c>
      <c r="Y561" s="62">
        <f t="shared" si="1239"/>
        <v>0</v>
      </c>
      <c r="Z561" s="62">
        <v>0</v>
      </c>
      <c r="AA561" s="62">
        <f t="shared" si="1250"/>
        <v>0</v>
      </c>
      <c r="AB561" s="62">
        <v>0</v>
      </c>
      <c r="AC561" s="62">
        <f t="shared" si="1251"/>
        <v>0</v>
      </c>
      <c r="AD561" s="62">
        <v>0</v>
      </c>
      <c r="AE561" s="62">
        <f t="shared" si="1252"/>
        <v>0</v>
      </c>
      <c r="AF561" s="62">
        <v>0</v>
      </c>
      <c r="AG561" s="62">
        <f t="shared" si="1253"/>
        <v>0</v>
      </c>
      <c r="AI561" s="319"/>
    </row>
    <row r="562" spans="1:61" ht="19.5" customHeight="1" x14ac:dyDescent="0.2">
      <c r="B562" s="140"/>
      <c r="C562" s="141" t="s">
        <v>52</v>
      </c>
      <c r="D562" s="8"/>
      <c r="E562" s="60">
        <v>0</v>
      </c>
      <c r="F562" s="60">
        <v>0</v>
      </c>
      <c r="G562" s="60">
        <f t="shared" si="1240"/>
        <v>0</v>
      </c>
      <c r="H562" s="60">
        <v>0</v>
      </c>
      <c r="I562" s="60">
        <f t="shared" si="1241"/>
        <v>0</v>
      </c>
      <c r="J562" s="60">
        <v>0</v>
      </c>
      <c r="K562" s="60">
        <f t="shared" si="1242"/>
        <v>0</v>
      </c>
      <c r="L562" s="60">
        <v>0</v>
      </c>
      <c r="M562" s="60">
        <f t="shared" si="1243"/>
        <v>0</v>
      </c>
      <c r="N562" s="60">
        <v>0</v>
      </c>
      <c r="O562" s="60">
        <f t="shared" si="1244"/>
        <v>0</v>
      </c>
      <c r="P562" s="60">
        <v>0</v>
      </c>
      <c r="Q562" s="60">
        <f t="shared" si="1245"/>
        <v>0</v>
      </c>
      <c r="R562" s="29"/>
      <c r="S562" s="57" t="s">
        <v>38</v>
      </c>
      <c r="T562" s="28"/>
      <c r="U562" s="62">
        <v>0</v>
      </c>
      <c r="V562" s="62">
        <v>0</v>
      </c>
      <c r="W562" s="62">
        <f t="shared" si="1238"/>
        <v>0</v>
      </c>
      <c r="X562" s="62">
        <v>0</v>
      </c>
      <c r="Y562" s="62">
        <f t="shared" si="1239"/>
        <v>0</v>
      </c>
      <c r="Z562" s="62">
        <v>0</v>
      </c>
      <c r="AA562" s="62">
        <f t="shared" si="1250"/>
        <v>0</v>
      </c>
      <c r="AB562" s="62">
        <v>0</v>
      </c>
      <c r="AC562" s="62">
        <f t="shared" si="1251"/>
        <v>0</v>
      </c>
      <c r="AD562" s="62">
        <v>0</v>
      </c>
      <c r="AE562" s="62">
        <f t="shared" si="1252"/>
        <v>0</v>
      </c>
      <c r="AF562" s="62">
        <v>0</v>
      </c>
      <c r="AG562" s="62">
        <f t="shared" si="1253"/>
        <v>0</v>
      </c>
      <c r="AI562" s="319"/>
    </row>
    <row r="563" spans="1:61" ht="19.5" customHeight="1" thickBot="1" x14ac:dyDescent="0.25">
      <c r="B563" s="109"/>
      <c r="C563" s="37" t="s">
        <v>149</v>
      </c>
      <c r="D563" s="37"/>
      <c r="E563" s="61">
        <v>0</v>
      </c>
      <c r="F563" s="61">
        <v>0</v>
      </c>
      <c r="G563" s="61">
        <f t="shared" si="1240"/>
        <v>0</v>
      </c>
      <c r="H563" s="61">
        <v>0</v>
      </c>
      <c r="I563" s="61">
        <f t="shared" si="1241"/>
        <v>0</v>
      </c>
      <c r="J563" s="61">
        <v>0</v>
      </c>
      <c r="K563" s="61">
        <f t="shared" si="1242"/>
        <v>0</v>
      </c>
      <c r="L563" s="61">
        <v>0</v>
      </c>
      <c r="M563" s="61">
        <f t="shared" si="1243"/>
        <v>0</v>
      </c>
      <c r="N563" s="61">
        <v>0</v>
      </c>
      <c r="O563" s="61">
        <f t="shared" si="1244"/>
        <v>0</v>
      </c>
      <c r="P563" s="61">
        <v>0</v>
      </c>
      <c r="Q563" s="61">
        <f t="shared" si="1245"/>
        <v>0</v>
      </c>
      <c r="R563" s="29"/>
      <c r="S563" s="154" t="s">
        <v>149</v>
      </c>
      <c r="T563" s="138"/>
      <c r="U563" s="93">
        <v>0</v>
      </c>
      <c r="V563" s="93">
        <v>0</v>
      </c>
      <c r="W563" s="93">
        <f t="shared" si="1238"/>
        <v>0</v>
      </c>
      <c r="X563" s="93">
        <v>0</v>
      </c>
      <c r="Y563" s="93">
        <f t="shared" si="1239"/>
        <v>0</v>
      </c>
      <c r="Z563" s="93">
        <v>0</v>
      </c>
      <c r="AA563" s="93">
        <f t="shared" si="1250"/>
        <v>0</v>
      </c>
      <c r="AB563" s="93">
        <v>0</v>
      </c>
      <c r="AC563" s="93">
        <f t="shared" si="1251"/>
        <v>0</v>
      </c>
      <c r="AD563" s="93">
        <v>0</v>
      </c>
      <c r="AE563" s="93">
        <f t="shared" si="1252"/>
        <v>0</v>
      </c>
      <c r="AF563" s="93">
        <v>0</v>
      </c>
      <c r="AG563" s="93">
        <f t="shared" si="1253"/>
        <v>0</v>
      </c>
      <c r="AI563" s="319"/>
    </row>
    <row r="564" spans="1:61" s="3" customFormat="1" ht="19.5" customHeight="1" thickBot="1" x14ac:dyDescent="0.25">
      <c r="B564" s="155" t="s">
        <v>14</v>
      </c>
      <c r="C564" s="141"/>
      <c r="D564" s="8"/>
      <c r="E564" s="11">
        <f t="shared" ref="E564:F564" si="1254">SUM(E558:E563)+E551</f>
        <v>1495</v>
      </c>
      <c r="F564" s="11">
        <f t="shared" si="1254"/>
        <v>0</v>
      </c>
      <c r="G564" s="11">
        <f t="shared" si="1240"/>
        <v>1495</v>
      </c>
      <c r="H564" s="11">
        <f t="shared" ref="H564:J564" si="1255">SUM(H558:H563)+H551</f>
        <v>0</v>
      </c>
      <c r="I564" s="11">
        <f t="shared" si="1241"/>
        <v>1495</v>
      </c>
      <c r="J564" s="11">
        <f t="shared" si="1255"/>
        <v>0</v>
      </c>
      <c r="K564" s="11">
        <f t="shared" si="1242"/>
        <v>1495</v>
      </c>
      <c r="L564" s="11">
        <f t="shared" ref="L564:N564" si="1256">SUM(L558:L563)+L551</f>
        <v>0</v>
      </c>
      <c r="M564" s="11">
        <f t="shared" si="1243"/>
        <v>1495</v>
      </c>
      <c r="N564" s="11">
        <f t="shared" si="1256"/>
        <v>0</v>
      </c>
      <c r="O564" s="11">
        <f t="shared" si="1244"/>
        <v>1495</v>
      </c>
      <c r="P564" s="11">
        <f t="shared" ref="P564" si="1257">SUM(P558:P563)+P551</f>
        <v>0</v>
      </c>
      <c r="Q564" s="11">
        <f t="shared" si="1245"/>
        <v>1495</v>
      </c>
      <c r="R564" s="69"/>
      <c r="S564" s="156" t="s">
        <v>18</v>
      </c>
      <c r="T564" s="157"/>
      <c r="U564" s="62">
        <f t="shared" ref="U564:V564" si="1258">+U562+U557+U551+U561+U563</f>
        <v>1495</v>
      </c>
      <c r="V564" s="62">
        <f t="shared" si="1258"/>
        <v>0</v>
      </c>
      <c r="W564" s="62">
        <f t="shared" si="1238"/>
        <v>1495</v>
      </c>
      <c r="X564" s="62">
        <f t="shared" ref="X564" si="1259">+X562+X557+X551+X561+X563</f>
        <v>0</v>
      </c>
      <c r="Y564" s="62">
        <f t="shared" si="1239"/>
        <v>1495</v>
      </c>
      <c r="Z564" s="62">
        <f t="shared" ref="Z564:AB564" si="1260">+Z562+Z557+Z551+Z561+Z563</f>
        <v>0</v>
      </c>
      <c r="AA564" s="62">
        <f>+AA563+AA562+AA561+AA557+AA551</f>
        <v>1495</v>
      </c>
      <c r="AB564" s="62">
        <f t="shared" si="1260"/>
        <v>0</v>
      </c>
      <c r="AC564" s="62">
        <f>+AC563+AC562+AC561+AC557+AC551</f>
        <v>1495</v>
      </c>
      <c r="AD564" s="62">
        <f t="shared" ref="AD564:AF564" si="1261">+AD562+AD557+AD551+AD561+AD563</f>
        <v>0</v>
      </c>
      <c r="AE564" s="62">
        <f>+AE563+AE562+AE561+AE557+AE551</f>
        <v>1495</v>
      </c>
      <c r="AF564" s="62">
        <f t="shared" si="1261"/>
        <v>0</v>
      </c>
      <c r="AG564" s="62">
        <f>+AG563+AG562+AG561+AG557+AG551</f>
        <v>1495</v>
      </c>
      <c r="AH564" s="14"/>
      <c r="AI564" s="321"/>
      <c r="AJ564" s="250">
        <f>+AG564-Q564</f>
        <v>0</v>
      </c>
      <c r="AK564" s="14"/>
      <c r="AL564" s="14"/>
      <c r="AM564" s="14"/>
      <c r="AN564" s="14"/>
      <c r="AO564" s="14"/>
      <c r="AP564" s="14"/>
      <c r="AQ564" s="14"/>
      <c r="AR564" s="14"/>
      <c r="AS564" s="14"/>
      <c r="AT564" s="14"/>
      <c r="AU564" s="14"/>
      <c r="AV564" s="14"/>
      <c r="AW564" s="14"/>
      <c r="AX564" s="14"/>
      <c r="AY564" s="14"/>
      <c r="AZ564" s="14"/>
      <c r="BA564" s="14"/>
      <c r="BB564" s="14"/>
      <c r="BC564" s="14"/>
      <c r="BD564" s="14"/>
      <c r="BE564" s="14"/>
      <c r="BF564" s="14"/>
      <c r="BG564" s="14"/>
      <c r="BH564" s="14"/>
      <c r="BI564" s="14"/>
    </row>
    <row r="565" spans="1:61" s="3" customFormat="1" ht="33" hidden="1" customHeight="1" outlineLevel="1" x14ac:dyDescent="0.2">
      <c r="B565" s="221" t="s">
        <v>123</v>
      </c>
      <c r="C565" s="220" t="s">
        <v>60</v>
      </c>
      <c r="D565" s="248"/>
      <c r="E565" s="248"/>
      <c r="F565" s="248"/>
      <c r="G565" s="248"/>
      <c r="H565" s="248"/>
      <c r="I565" s="248"/>
      <c r="J565" s="248"/>
      <c r="K565" s="248"/>
      <c r="L565" s="248"/>
      <c r="M565" s="248"/>
      <c r="N565" s="248"/>
      <c r="O565" s="248"/>
      <c r="P565" s="248"/>
      <c r="Q565" s="248"/>
      <c r="R565" s="248"/>
      <c r="S565" s="248"/>
      <c r="T565" s="248"/>
      <c r="U565" s="248"/>
      <c r="V565" s="248"/>
      <c r="W565" s="248"/>
      <c r="X565" s="248"/>
      <c r="Y565" s="248"/>
      <c r="Z565" s="248"/>
      <c r="AA565" s="248"/>
      <c r="AB565" s="248"/>
      <c r="AC565" s="248"/>
      <c r="AD565" s="248"/>
      <c r="AE565" s="248"/>
      <c r="AF565" s="248"/>
      <c r="AG565" s="248"/>
      <c r="AI565" s="321"/>
      <c r="AJ565" s="14"/>
    </row>
    <row r="566" spans="1:61" ht="40.5" hidden="1" customHeight="1" outlineLevel="1" x14ac:dyDescent="0.2">
      <c r="B566" s="100" t="s">
        <v>0</v>
      </c>
      <c r="C566" s="26"/>
      <c r="D566" s="101"/>
      <c r="E566" s="36" t="str">
        <f t="shared" ref="E566:Q566" si="1262">+E$6</f>
        <v>Eredeti előirányzat
2024. év</v>
      </c>
      <c r="F566" s="36" t="str">
        <f t="shared" si="1262"/>
        <v>1 Módosítás</v>
      </c>
      <c r="G566" s="36" t="str">
        <f t="shared" si="1262"/>
        <v>Módosított előirányzat 1
2024. év</v>
      </c>
      <c r="H566" s="36" t="str">
        <f t="shared" si="1262"/>
        <v>2 Módosítás</v>
      </c>
      <c r="I566" s="36" t="str">
        <f t="shared" si="1262"/>
        <v>Módosított előirányzat</v>
      </c>
      <c r="J566" s="36" t="str">
        <f t="shared" si="1262"/>
        <v>3 Módosítás</v>
      </c>
      <c r="K566" s="36" t="str">
        <f t="shared" si="1262"/>
        <v>Módosított előirányzat</v>
      </c>
      <c r="L566" s="36" t="str">
        <f t="shared" si="1262"/>
        <v>4 Módosítás</v>
      </c>
      <c r="M566" s="36" t="str">
        <f t="shared" si="1262"/>
        <v>4. Módosított előirányzat</v>
      </c>
      <c r="N566" s="36" t="str">
        <f t="shared" si="1262"/>
        <v>5 Módosítás</v>
      </c>
      <c r="O566" s="36" t="str">
        <f t="shared" si="1262"/>
        <v>Módosított előirányzat 5.</v>
      </c>
      <c r="P566" s="36" t="str">
        <f t="shared" si="1262"/>
        <v>6 Módosítás</v>
      </c>
      <c r="Q566" s="36" t="str">
        <f t="shared" si="1262"/>
        <v>Módosított előirányzat</v>
      </c>
      <c r="R566" s="51"/>
      <c r="S566" s="57" t="s">
        <v>1</v>
      </c>
      <c r="T566" s="102"/>
      <c r="U566" s="36" t="str">
        <f t="shared" ref="U566:AG566" si="1263">+U$6</f>
        <v>Eredeti előirányzat
2024. év</v>
      </c>
      <c r="V566" s="36" t="str">
        <f t="shared" si="1263"/>
        <v>1 Módosítás</v>
      </c>
      <c r="W566" s="36" t="str">
        <f t="shared" si="1263"/>
        <v>Módosított előirányzat 1
2024. év</v>
      </c>
      <c r="X566" s="36" t="str">
        <f t="shared" si="1263"/>
        <v>2 Módosítás</v>
      </c>
      <c r="Y566" s="36" t="str">
        <f t="shared" si="1263"/>
        <v>Módosított előirányzat</v>
      </c>
      <c r="Z566" s="36" t="str">
        <f t="shared" si="1263"/>
        <v>3 Módosítás</v>
      </c>
      <c r="AA566" s="36" t="str">
        <f t="shared" si="1263"/>
        <v>Módosított előirányzat</v>
      </c>
      <c r="AB566" s="36" t="str">
        <f t="shared" si="1263"/>
        <v>4 Módosítás</v>
      </c>
      <c r="AC566" s="36" t="str">
        <f t="shared" si="1263"/>
        <v>4. Módosított előirányzat</v>
      </c>
      <c r="AD566" s="36" t="str">
        <f t="shared" si="1263"/>
        <v>5 Módosítás</v>
      </c>
      <c r="AE566" s="36" t="str">
        <f t="shared" si="1263"/>
        <v>Módosított előirányzat 5</v>
      </c>
      <c r="AF566" s="36" t="str">
        <f t="shared" si="1263"/>
        <v>6 Módosítás</v>
      </c>
      <c r="AG566" s="36" t="str">
        <f t="shared" si="1263"/>
        <v>Módosított előirányzat</v>
      </c>
      <c r="AI566" s="319"/>
    </row>
    <row r="567" spans="1:61" ht="19.5" hidden="1" customHeight="1" outlineLevel="1" x14ac:dyDescent="0.2">
      <c r="B567" s="140"/>
      <c r="C567" s="141" t="s">
        <v>2</v>
      </c>
      <c r="D567" s="142"/>
      <c r="E567" s="143">
        <f t="shared" ref="E567:I567" si="1264">+E568+E569+E570+E571</f>
        <v>0</v>
      </c>
      <c r="F567" s="143">
        <f t="shared" si="1264"/>
        <v>0</v>
      </c>
      <c r="G567" s="143">
        <f t="shared" si="1264"/>
        <v>0</v>
      </c>
      <c r="H567" s="143">
        <f t="shared" si="1264"/>
        <v>0</v>
      </c>
      <c r="I567" s="143">
        <f t="shared" si="1264"/>
        <v>0</v>
      </c>
      <c r="J567" s="143">
        <f t="shared" ref="J567:K567" si="1265">+J568+J569+J570+J571</f>
        <v>0</v>
      </c>
      <c r="K567" s="143">
        <f t="shared" si="1265"/>
        <v>0</v>
      </c>
      <c r="L567" s="143">
        <f t="shared" ref="L567:M567" si="1266">+L568+L569+L570+L571</f>
        <v>0</v>
      </c>
      <c r="M567" s="143">
        <f t="shared" si="1266"/>
        <v>0</v>
      </c>
      <c r="N567" s="143">
        <f t="shared" ref="N567:O567" si="1267">+N568+N569+N570+N571</f>
        <v>0</v>
      </c>
      <c r="O567" s="143">
        <f t="shared" si="1267"/>
        <v>0</v>
      </c>
      <c r="P567" s="143">
        <f t="shared" ref="P567:Q567" si="1268">+P568+P569+P570+P571</f>
        <v>0</v>
      </c>
      <c r="Q567" s="143">
        <f t="shared" si="1268"/>
        <v>0</v>
      </c>
      <c r="R567" s="46"/>
      <c r="S567" s="144" t="s">
        <v>3</v>
      </c>
      <c r="T567" s="145"/>
      <c r="U567" s="76">
        <f t="shared" ref="U567:V567" si="1269">SUM(U568:U572)</f>
        <v>0</v>
      </c>
      <c r="V567" s="76">
        <f t="shared" si="1269"/>
        <v>0</v>
      </c>
      <c r="W567" s="76">
        <f>+U567+V567</f>
        <v>0</v>
      </c>
      <c r="X567" s="76">
        <f t="shared" ref="X567" si="1270">SUM(X568:X572)</f>
        <v>0</v>
      </c>
      <c r="Y567" s="76">
        <f>+W567+X567</f>
        <v>0</v>
      </c>
      <c r="Z567" s="76">
        <f t="shared" ref="Z567:AB567" si="1271">SUM(Z568:Z572)</f>
        <v>0</v>
      </c>
      <c r="AA567" s="76">
        <f>SUM(AA568:AA572)</f>
        <v>0</v>
      </c>
      <c r="AB567" s="76">
        <f t="shared" si="1271"/>
        <v>0</v>
      </c>
      <c r="AC567" s="76">
        <f>SUM(AC568:AC572)</f>
        <v>0</v>
      </c>
      <c r="AD567" s="76">
        <f t="shared" ref="AD567:AF567" si="1272">SUM(AD568:AD572)</f>
        <v>0</v>
      </c>
      <c r="AE567" s="76">
        <f>SUM(AE568:AE572)</f>
        <v>0</v>
      </c>
      <c r="AF567" s="76">
        <f t="shared" si="1272"/>
        <v>0</v>
      </c>
      <c r="AG567" s="76">
        <f>SUM(AG568:AG572)</f>
        <v>0</v>
      </c>
      <c r="AI567" s="319"/>
      <c r="AJ567" s="3"/>
    </row>
    <row r="568" spans="1:61" ht="19.5" hidden="1" customHeight="1" outlineLevel="1" x14ac:dyDescent="0.2">
      <c r="B568" s="146"/>
      <c r="C568" s="147" t="s">
        <v>4</v>
      </c>
      <c r="D568" s="147"/>
      <c r="E568" s="148"/>
      <c r="F568" s="148">
        <v>0</v>
      </c>
      <c r="G568" s="148"/>
      <c r="H568" s="148"/>
      <c r="I568" s="148"/>
      <c r="J568" s="148"/>
      <c r="K568" s="148"/>
      <c r="L568" s="148"/>
      <c r="M568" s="148"/>
      <c r="N568" s="148"/>
      <c r="O568" s="148"/>
      <c r="P568" s="148"/>
      <c r="Q568" s="148"/>
      <c r="R568" s="48"/>
      <c r="S568" s="149"/>
      <c r="T568" s="150" t="s">
        <v>6</v>
      </c>
      <c r="U568" s="151">
        <v>0</v>
      </c>
      <c r="V568" s="151">
        <v>0</v>
      </c>
      <c r="W568" s="151">
        <f t="shared" ref="W568:W580" si="1273">+U568+V568</f>
        <v>0</v>
      </c>
      <c r="X568" s="151">
        <v>0</v>
      </c>
      <c r="Y568" s="151">
        <f t="shared" ref="Y568:Y580" si="1274">+W568+X568</f>
        <v>0</v>
      </c>
      <c r="Z568" s="151">
        <v>0</v>
      </c>
      <c r="AA568" s="151">
        <f>+Y568+Z568</f>
        <v>0</v>
      </c>
      <c r="AB568" s="151">
        <v>0</v>
      </c>
      <c r="AC568" s="151">
        <f>+AA568+AB568</f>
        <v>0</v>
      </c>
      <c r="AD568" s="151">
        <v>0</v>
      </c>
      <c r="AE568" s="151">
        <f>+AC568+AD568</f>
        <v>0</v>
      </c>
      <c r="AF568" s="151">
        <v>0</v>
      </c>
      <c r="AG568" s="151">
        <f>+AE568+AF568</f>
        <v>0</v>
      </c>
      <c r="AI568" s="319"/>
    </row>
    <row r="569" spans="1:61" ht="23.25" hidden="1" customHeight="1" outlineLevel="1" x14ac:dyDescent="0.2">
      <c r="A569" s="249"/>
      <c r="B569" s="104"/>
      <c r="C569" s="17" t="s">
        <v>5</v>
      </c>
      <c r="D569" s="18"/>
      <c r="E569" s="5">
        <v>0</v>
      </c>
      <c r="F569" s="5">
        <v>0</v>
      </c>
      <c r="G569" s="5">
        <f>+E569+F569</f>
        <v>0</v>
      </c>
      <c r="H569" s="5">
        <v>0</v>
      </c>
      <c r="I569" s="5">
        <f>+G569+H569</f>
        <v>0</v>
      </c>
      <c r="J569" s="5">
        <v>0</v>
      </c>
      <c r="K569" s="5">
        <f>+I569+J569</f>
        <v>0</v>
      </c>
      <c r="L569" s="5">
        <v>0</v>
      </c>
      <c r="M569" s="5">
        <f>+K569+L569</f>
        <v>0</v>
      </c>
      <c r="N569" s="5">
        <v>0</v>
      </c>
      <c r="O569" s="5">
        <f>+M569+N569</f>
        <v>0</v>
      </c>
      <c r="P569" s="5">
        <v>0</v>
      </c>
      <c r="Q569" s="5">
        <f>+O569+P569</f>
        <v>0</v>
      </c>
      <c r="R569" s="48"/>
      <c r="S569" s="55"/>
      <c r="T569" s="19" t="s">
        <v>8</v>
      </c>
      <c r="U569" s="82">
        <v>0</v>
      </c>
      <c r="V569" s="82">
        <v>0</v>
      </c>
      <c r="W569" s="82">
        <f t="shared" si="1273"/>
        <v>0</v>
      </c>
      <c r="X569" s="82">
        <v>0</v>
      </c>
      <c r="Y569" s="82">
        <f t="shared" si="1274"/>
        <v>0</v>
      </c>
      <c r="Z569" s="82">
        <v>0</v>
      </c>
      <c r="AA569" s="82">
        <f>+Y569+Z569</f>
        <v>0</v>
      </c>
      <c r="AB569" s="82">
        <v>0</v>
      </c>
      <c r="AC569" s="82">
        <f>+AA569+AB569</f>
        <v>0</v>
      </c>
      <c r="AD569" s="82">
        <v>0</v>
      </c>
      <c r="AE569" s="82">
        <f>+AC569+AD569</f>
        <v>0</v>
      </c>
      <c r="AF569" s="82">
        <v>0</v>
      </c>
      <c r="AG569" s="82">
        <f>+AE569+AF569</f>
        <v>0</v>
      </c>
      <c r="AI569" s="319"/>
    </row>
    <row r="570" spans="1:61" ht="19.5" hidden="1" customHeight="1" outlineLevel="1" x14ac:dyDescent="0.2">
      <c r="A570" s="249"/>
      <c r="B570" s="104"/>
      <c r="C570" s="17" t="s">
        <v>7</v>
      </c>
      <c r="D570" s="18"/>
      <c r="E570" s="5"/>
      <c r="F570" s="5">
        <v>0</v>
      </c>
      <c r="G570" s="5">
        <f t="shared" ref="G570:G580" si="1275">+E570+F570</f>
        <v>0</v>
      </c>
      <c r="H570" s="5">
        <v>0</v>
      </c>
      <c r="I570" s="5">
        <f t="shared" ref="I570:I580" si="1276">+G570+H570</f>
        <v>0</v>
      </c>
      <c r="J570" s="5">
        <v>0</v>
      </c>
      <c r="K570" s="5">
        <f t="shared" ref="K570:K580" si="1277">+I570+J570</f>
        <v>0</v>
      </c>
      <c r="L570" s="5">
        <v>0</v>
      </c>
      <c r="M570" s="5">
        <f t="shared" ref="M570:M580" si="1278">+K570+L570</f>
        <v>0</v>
      </c>
      <c r="N570" s="5">
        <v>0</v>
      </c>
      <c r="O570" s="5">
        <f t="shared" ref="O570:O580" si="1279">+M570+N570</f>
        <v>0</v>
      </c>
      <c r="P570" s="5">
        <v>0</v>
      </c>
      <c r="Q570" s="5">
        <f t="shared" ref="Q570:Q580" si="1280">+O570+P570</f>
        <v>0</v>
      </c>
      <c r="R570" s="48"/>
      <c r="S570" s="55"/>
      <c r="T570" s="20" t="s">
        <v>9</v>
      </c>
      <c r="U570" s="82">
        <v>0</v>
      </c>
      <c r="V570" s="82">
        <v>0</v>
      </c>
      <c r="W570" s="82">
        <f t="shared" si="1273"/>
        <v>0</v>
      </c>
      <c r="X570" s="82">
        <v>0</v>
      </c>
      <c r="Y570" s="82">
        <f t="shared" si="1274"/>
        <v>0</v>
      </c>
      <c r="Z570" s="82">
        <v>0</v>
      </c>
      <c r="AA570" s="82">
        <f>+Y570+Z570</f>
        <v>0</v>
      </c>
      <c r="AB570" s="82">
        <v>0</v>
      </c>
      <c r="AC570" s="82">
        <f>+AA570+AB570</f>
        <v>0</v>
      </c>
      <c r="AD570" s="82">
        <v>0</v>
      </c>
      <c r="AE570" s="82">
        <f>+AC570+AD570</f>
        <v>0</v>
      </c>
      <c r="AF570" s="82">
        <v>0</v>
      </c>
      <c r="AG570" s="82">
        <f>+AE570+AF570</f>
        <v>0</v>
      </c>
      <c r="AI570" s="319"/>
    </row>
    <row r="571" spans="1:61" ht="19.5" hidden="1" customHeight="1" outlineLevel="1" x14ac:dyDescent="0.2">
      <c r="A571" s="249"/>
      <c r="B571" s="104"/>
      <c r="C571" s="17" t="s">
        <v>21</v>
      </c>
      <c r="D571" s="18"/>
      <c r="E571" s="5"/>
      <c r="F571" s="5">
        <v>0</v>
      </c>
      <c r="G571" s="5">
        <f t="shared" si="1275"/>
        <v>0</v>
      </c>
      <c r="H571" s="5">
        <v>0</v>
      </c>
      <c r="I571" s="5">
        <f t="shared" si="1276"/>
        <v>0</v>
      </c>
      <c r="J571" s="5">
        <v>0</v>
      </c>
      <c r="K571" s="5">
        <f t="shared" si="1277"/>
        <v>0</v>
      </c>
      <c r="L571" s="5">
        <v>0</v>
      </c>
      <c r="M571" s="5">
        <f t="shared" si="1278"/>
        <v>0</v>
      </c>
      <c r="N571" s="5">
        <v>0</v>
      </c>
      <c r="O571" s="5">
        <f t="shared" si="1279"/>
        <v>0</v>
      </c>
      <c r="P571" s="5">
        <v>0</v>
      </c>
      <c r="Q571" s="5">
        <f t="shared" si="1280"/>
        <v>0</v>
      </c>
      <c r="R571" s="48"/>
      <c r="S571" s="55"/>
      <c r="T571" s="20" t="s">
        <v>11</v>
      </c>
      <c r="U571" s="82">
        <v>0</v>
      </c>
      <c r="V571" s="82">
        <v>0</v>
      </c>
      <c r="W571" s="82">
        <f t="shared" si="1273"/>
        <v>0</v>
      </c>
      <c r="X571" s="82">
        <v>0</v>
      </c>
      <c r="Y571" s="82">
        <f t="shared" si="1274"/>
        <v>0</v>
      </c>
      <c r="Z571" s="82">
        <v>0</v>
      </c>
      <c r="AA571" s="82">
        <f>+Y571+Z571</f>
        <v>0</v>
      </c>
      <c r="AB571" s="82">
        <v>0</v>
      </c>
      <c r="AC571" s="82">
        <f>+AA571+AB571</f>
        <v>0</v>
      </c>
      <c r="AD571" s="82">
        <v>0</v>
      </c>
      <c r="AE571" s="82">
        <f>+AC571+AD571</f>
        <v>0</v>
      </c>
      <c r="AF571" s="82">
        <v>0</v>
      </c>
      <c r="AG571" s="82">
        <f>+AE571+AF571</f>
        <v>0</v>
      </c>
      <c r="AI571" s="319"/>
    </row>
    <row r="572" spans="1:61" ht="19.5" hidden="1" customHeight="1" outlineLevel="1" x14ac:dyDescent="0.2">
      <c r="A572" s="249"/>
      <c r="B572" s="105"/>
      <c r="C572" s="21"/>
      <c r="D572" s="21"/>
      <c r="E572" s="106"/>
      <c r="F572" s="106">
        <v>0</v>
      </c>
      <c r="G572" s="5">
        <f t="shared" si="1275"/>
        <v>0</v>
      </c>
      <c r="H572" s="106">
        <v>0</v>
      </c>
      <c r="I572" s="5">
        <f t="shared" si="1276"/>
        <v>0</v>
      </c>
      <c r="J572" s="106">
        <v>0</v>
      </c>
      <c r="K572" s="5">
        <f t="shared" si="1277"/>
        <v>0</v>
      </c>
      <c r="L572" s="106">
        <v>0</v>
      </c>
      <c r="M572" s="5">
        <f t="shared" si="1278"/>
        <v>0</v>
      </c>
      <c r="N572" s="106">
        <v>0</v>
      </c>
      <c r="O572" s="5">
        <f t="shared" si="1279"/>
        <v>0</v>
      </c>
      <c r="P572" s="106">
        <v>0</v>
      </c>
      <c r="Q572" s="5">
        <f t="shared" si="1280"/>
        <v>0</v>
      </c>
      <c r="R572" s="52"/>
      <c r="S572" s="56"/>
      <c r="T572" s="23" t="s">
        <v>12</v>
      </c>
      <c r="U572" s="83">
        <v>0</v>
      </c>
      <c r="V572" s="83">
        <v>0</v>
      </c>
      <c r="W572" s="83">
        <f t="shared" si="1273"/>
        <v>0</v>
      </c>
      <c r="X572" s="83">
        <v>0</v>
      </c>
      <c r="Y572" s="83">
        <f t="shared" si="1274"/>
        <v>0</v>
      </c>
      <c r="Z572" s="83">
        <v>0</v>
      </c>
      <c r="AA572" s="83">
        <f>+Y572+Z572</f>
        <v>0</v>
      </c>
      <c r="AB572" s="83">
        <v>0</v>
      </c>
      <c r="AC572" s="83">
        <f>+AA572+AB572</f>
        <v>0</v>
      </c>
      <c r="AD572" s="83">
        <v>0</v>
      </c>
      <c r="AE572" s="83">
        <f>+AC572+AD572</f>
        <v>0</v>
      </c>
      <c r="AF572" s="83">
        <v>0</v>
      </c>
      <c r="AG572" s="83">
        <f>+AE572+AF572</f>
        <v>0</v>
      </c>
      <c r="AI572" s="319"/>
    </row>
    <row r="573" spans="1:61" ht="19.5" hidden="1" customHeight="1" outlineLevel="1" x14ac:dyDescent="0.2">
      <c r="A573" s="249"/>
      <c r="B573" s="105"/>
      <c r="C573" s="21"/>
      <c r="D573" s="21"/>
      <c r="E573" s="106"/>
      <c r="F573" s="106">
        <v>0</v>
      </c>
      <c r="G573" s="5">
        <f t="shared" si="1275"/>
        <v>0</v>
      </c>
      <c r="H573" s="106">
        <v>0</v>
      </c>
      <c r="I573" s="5">
        <f t="shared" si="1276"/>
        <v>0</v>
      </c>
      <c r="J573" s="106">
        <v>0</v>
      </c>
      <c r="K573" s="5">
        <f t="shared" si="1277"/>
        <v>0</v>
      </c>
      <c r="L573" s="106">
        <v>0</v>
      </c>
      <c r="M573" s="5">
        <f t="shared" si="1278"/>
        <v>0</v>
      </c>
      <c r="N573" s="106">
        <v>0</v>
      </c>
      <c r="O573" s="5">
        <f t="shared" si="1279"/>
        <v>0</v>
      </c>
      <c r="P573" s="106">
        <v>0</v>
      </c>
      <c r="Q573" s="5">
        <f t="shared" si="1280"/>
        <v>0</v>
      </c>
      <c r="R573" s="29"/>
      <c r="S573" s="144" t="s">
        <v>13</v>
      </c>
      <c r="T573" s="145"/>
      <c r="U573" s="62">
        <f t="shared" ref="U573:V573" si="1281">SUM(U574:U576)</f>
        <v>0</v>
      </c>
      <c r="V573" s="62">
        <f t="shared" si="1281"/>
        <v>0</v>
      </c>
      <c r="W573" s="62">
        <f t="shared" si="1273"/>
        <v>0</v>
      </c>
      <c r="X573" s="62">
        <f t="shared" ref="X573" si="1282">SUM(X574:X576)</f>
        <v>0</v>
      </c>
      <c r="Y573" s="62">
        <f t="shared" si="1274"/>
        <v>0</v>
      </c>
      <c r="Z573" s="62">
        <f t="shared" ref="Z573:AB573" si="1283">SUM(Z574:Z576)</f>
        <v>0</v>
      </c>
      <c r="AA573" s="76">
        <f>SUM(AA574:AA576)</f>
        <v>0</v>
      </c>
      <c r="AB573" s="62">
        <f t="shared" si="1283"/>
        <v>0</v>
      </c>
      <c r="AC573" s="76">
        <f>SUM(AC574:AC576)</f>
        <v>0</v>
      </c>
      <c r="AD573" s="62">
        <f t="shared" ref="AD573:AF573" si="1284">SUM(AD574:AD576)</f>
        <v>0</v>
      </c>
      <c r="AE573" s="76">
        <f>SUM(AE574:AE576)</f>
        <v>0</v>
      </c>
      <c r="AF573" s="62">
        <f t="shared" si="1284"/>
        <v>0</v>
      </c>
      <c r="AG573" s="76">
        <f>SUM(AG574:AG576)</f>
        <v>0</v>
      </c>
      <c r="AI573" s="319"/>
    </row>
    <row r="574" spans="1:61" ht="19.5" hidden="1" customHeight="1" outlineLevel="1" x14ac:dyDescent="0.2">
      <c r="A574" s="249"/>
      <c r="B574" s="140"/>
      <c r="C574" s="141" t="s">
        <v>10</v>
      </c>
      <c r="D574" s="8"/>
      <c r="E574" s="9">
        <f>149-149</f>
        <v>0</v>
      </c>
      <c r="F574" s="9">
        <v>0</v>
      </c>
      <c r="G574" s="9">
        <f t="shared" si="1275"/>
        <v>0</v>
      </c>
      <c r="H574" s="9">
        <v>0</v>
      </c>
      <c r="I574" s="9">
        <f t="shared" si="1276"/>
        <v>0</v>
      </c>
      <c r="J574" s="9">
        <v>0</v>
      </c>
      <c r="K574" s="9">
        <f t="shared" si="1277"/>
        <v>0</v>
      </c>
      <c r="L574" s="9">
        <v>0</v>
      </c>
      <c r="M574" s="9">
        <f t="shared" si="1278"/>
        <v>0</v>
      </c>
      <c r="N574" s="9">
        <v>0</v>
      </c>
      <c r="O574" s="9">
        <f t="shared" si="1279"/>
        <v>0</v>
      </c>
      <c r="P574" s="9">
        <v>0</v>
      </c>
      <c r="Q574" s="9">
        <f t="shared" si="1280"/>
        <v>0</v>
      </c>
      <c r="R574" s="46"/>
      <c r="S574" s="149"/>
      <c r="T574" s="150" t="s">
        <v>15</v>
      </c>
      <c r="U574" s="151">
        <v>0</v>
      </c>
      <c r="V574" s="151">
        <v>0</v>
      </c>
      <c r="W574" s="151">
        <f t="shared" si="1273"/>
        <v>0</v>
      </c>
      <c r="X574" s="151">
        <v>0</v>
      </c>
      <c r="Y574" s="151">
        <f t="shared" si="1274"/>
        <v>0</v>
      </c>
      <c r="Z574" s="151">
        <v>0</v>
      </c>
      <c r="AA574" s="151">
        <f t="shared" ref="AA574:AA579" si="1285">+Y574+Z574</f>
        <v>0</v>
      </c>
      <c r="AB574" s="151">
        <v>0</v>
      </c>
      <c r="AC574" s="151">
        <f t="shared" ref="AC574:AC579" si="1286">+AA574+AB574</f>
        <v>0</v>
      </c>
      <c r="AD574" s="151">
        <v>0</v>
      </c>
      <c r="AE574" s="151">
        <f t="shared" ref="AE574:AE579" si="1287">+AC574+AD574</f>
        <v>0</v>
      </c>
      <c r="AF574" s="151">
        <v>0</v>
      </c>
      <c r="AG574" s="151">
        <f t="shared" ref="AG574:AG579" si="1288">+AE574+AF574</f>
        <v>0</v>
      </c>
      <c r="AI574" s="319"/>
    </row>
    <row r="575" spans="1:61" ht="19.5" hidden="1" customHeight="1" outlineLevel="1" x14ac:dyDescent="0.2">
      <c r="A575" s="249"/>
      <c r="B575" s="140"/>
      <c r="C575" s="141" t="s">
        <v>23</v>
      </c>
      <c r="D575" s="8"/>
      <c r="E575" s="11">
        <v>0</v>
      </c>
      <c r="F575" s="11">
        <v>0</v>
      </c>
      <c r="G575" s="11">
        <f t="shared" si="1275"/>
        <v>0</v>
      </c>
      <c r="H575" s="11">
        <v>0</v>
      </c>
      <c r="I575" s="11">
        <f t="shared" si="1276"/>
        <v>0</v>
      </c>
      <c r="J575" s="11">
        <v>0</v>
      </c>
      <c r="K575" s="11">
        <f t="shared" si="1277"/>
        <v>0</v>
      </c>
      <c r="L575" s="11">
        <v>0</v>
      </c>
      <c r="M575" s="11">
        <f t="shared" si="1278"/>
        <v>0</v>
      </c>
      <c r="N575" s="11">
        <v>0</v>
      </c>
      <c r="O575" s="11">
        <f t="shared" si="1279"/>
        <v>0</v>
      </c>
      <c r="P575" s="11">
        <v>0</v>
      </c>
      <c r="Q575" s="11">
        <f t="shared" si="1280"/>
        <v>0</v>
      </c>
      <c r="R575" s="47"/>
      <c r="S575" s="55"/>
      <c r="T575" s="20" t="s">
        <v>16</v>
      </c>
      <c r="U575" s="82">
        <v>0</v>
      </c>
      <c r="V575" s="82">
        <v>0</v>
      </c>
      <c r="W575" s="82">
        <f t="shared" si="1273"/>
        <v>0</v>
      </c>
      <c r="X575" s="82">
        <v>0</v>
      </c>
      <c r="Y575" s="82">
        <f t="shared" si="1274"/>
        <v>0</v>
      </c>
      <c r="Z575" s="82">
        <v>0</v>
      </c>
      <c r="AA575" s="82">
        <f t="shared" si="1285"/>
        <v>0</v>
      </c>
      <c r="AB575" s="82">
        <v>0</v>
      </c>
      <c r="AC575" s="82">
        <f t="shared" si="1286"/>
        <v>0</v>
      </c>
      <c r="AD575" s="82">
        <v>0</v>
      </c>
      <c r="AE575" s="82">
        <f t="shared" si="1287"/>
        <v>0</v>
      </c>
      <c r="AF575" s="82">
        <v>0</v>
      </c>
      <c r="AG575" s="82">
        <f t="shared" si="1288"/>
        <v>0</v>
      </c>
      <c r="AI575" s="319"/>
    </row>
    <row r="576" spans="1:61" ht="19.5" hidden="1" customHeight="1" outlineLevel="1" x14ac:dyDescent="0.2">
      <c r="A576" s="249"/>
      <c r="B576" s="140"/>
      <c r="C576" s="141" t="s">
        <v>22</v>
      </c>
      <c r="D576" s="8"/>
      <c r="E576" s="60">
        <v>0</v>
      </c>
      <c r="F576" s="60">
        <v>0</v>
      </c>
      <c r="G576" s="60">
        <f t="shared" si="1275"/>
        <v>0</v>
      </c>
      <c r="H576" s="60">
        <v>0</v>
      </c>
      <c r="I576" s="60">
        <f t="shared" si="1276"/>
        <v>0</v>
      </c>
      <c r="J576" s="60">
        <v>0</v>
      </c>
      <c r="K576" s="60">
        <f t="shared" si="1277"/>
        <v>0</v>
      </c>
      <c r="L576" s="60">
        <v>0</v>
      </c>
      <c r="M576" s="60">
        <f t="shared" si="1278"/>
        <v>0</v>
      </c>
      <c r="N576" s="60">
        <v>0</v>
      </c>
      <c r="O576" s="60">
        <f t="shared" si="1279"/>
        <v>0</v>
      </c>
      <c r="P576" s="60">
        <v>0</v>
      </c>
      <c r="Q576" s="60">
        <f t="shared" si="1280"/>
        <v>0</v>
      </c>
      <c r="S576" s="107"/>
      <c r="T576" s="108" t="s">
        <v>17</v>
      </c>
      <c r="U576" s="84">
        <v>0</v>
      </c>
      <c r="V576" s="84">
        <v>0</v>
      </c>
      <c r="W576" s="84">
        <f t="shared" si="1273"/>
        <v>0</v>
      </c>
      <c r="X576" s="84">
        <v>0</v>
      </c>
      <c r="Y576" s="84">
        <f t="shared" si="1274"/>
        <v>0</v>
      </c>
      <c r="Z576" s="84">
        <v>0</v>
      </c>
      <c r="AA576" s="84">
        <f t="shared" si="1285"/>
        <v>0</v>
      </c>
      <c r="AB576" s="84">
        <v>0</v>
      </c>
      <c r="AC576" s="84">
        <f t="shared" si="1286"/>
        <v>0</v>
      </c>
      <c r="AD576" s="84">
        <v>0</v>
      </c>
      <c r="AE576" s="84">
        <f t="shared" si="1287"/>
        <v>0</v>
      </c>
      <c r="AF576" s="84">
        <v>0</v>
      </c>
      <c r="AG576" s="84">
        <f t="shared" si="1288"/>
        <v>0</v>
      </c>
      <c r="AI576" s="319"/>
    </row>
    <row r="577" spans="1:61" ht="19.5" hidden="1" customHeight="1" outlineLevel="1" x14ac:dyDescent="0.2">
      <c r="A577" s="249"/>
      <c r="B577" s="140"/>
      <c r="C577" s="141" t="s">
        <v>46</v>
      </c>
      <c r="D577" s="8"/>
      <c r="E577" s="11">
        <v>0</v>
      </c>
      <c r="F577" s="11">
        <v>0</v>
      </c>
      <c r="G577" s="11">
        <f t="shared" si="1275"/>
        <v>0</v>
      </c>
      <c r="H577" s="11">
        <v>0</v>
      </c>
      <c r="I577" s="11">
        <f t="shared" si="1276"/>
        <v>0</v>
      </c>
      <c r="J577" s="11">
        <v>0</v>
      </c>
      <c r="K577" s="11">
        <f t="shared" si="1277"/>
        <v>0</v>
      </c>
      <c r="L577" s="11">
        <v>0</v>
      </c>
      <c r="M577" s="11">
        <f t="shared" si="1278"/>
        <v>0</v>
      </c>
      <c r="N577" s="11">
        <v>0</v>
      </c>
      <c r="O577" s="11">
        <f t="shared" si="1279"/>
        <v>0</v>
      </c>
      <c r="P577" s="11">
        <v>0</v>
      </c>
      <c r="Q577" s="11">
        <f t="shared" si="1280"/>
        <v>0</v>
      </c>
      <c r="R577" s="47"/>
      <c r="S577" s="153" t="s">
        <v>43</v>
      </c>
      <c r="T577" s="10"/>
      <c r="U577" s="62">
        <v>0</v>
      </c>
      <c r="V577" s="62">
        <v>0</v>
      </c>
      <c r="W577" s="62">
        <f t="shared" si="1273"/>
        <v>0</v>
      </c>
      <c r="X577" s="62">
        <v>0</v>
      </c>
      <c r="Y577" s="62">
        <f t="shared" si="1274"/>
        <v>0</v>
      </c>
      <c r="Z577" s="62">
        <v>0</v>
      </c>
      <c r="AA577" s="62">
        <f t="shared" si="1285"/>
        <v>0</v>
      </c>
      <c r="AB577" s="62">
        <v>0</v>
      </c>
      <c r="AC577" s="62">
        <f t="shared" si="1286"/>
        <v>0</v>
      </c>
      <c r="AD577" s="62">
        <v>0</v>
      </c>
      <c r="AE577" s="62">
        <f t="shared" si="1287"/>
        <v>0</v>
      </c>
      <c r="AF577" s="62">
        <v>0</v>
      </c>
      <c r="AG577" s="62">
        <f t="shared" si="1288"/>
        <v>0</v>
      </c>
      <c r="AI577" s="319"/>
    </row>
    <row r="578" spans="1:61" ht="19.5" hidden="1" customHeight="1" outlineLevel="1" x14ac:dyDescent="0.2">
      <c r="B578" s="140"/>
      <c r="C578" s="141" t="s">
        <v>52</v>
      </c>
      <c r="D578" s="8"/>
      <c r="E578" s="60">
        <v>0</v>
      </c>
      <c r="F578" s="60">
        <v>0</v>
      </c>
      <c r="G578" s="60">
        <f t="shared" si="1275"/>
        <v>0</v>
      </c>
      <c r="H578" s="60">
        <v>0</v>
      </c>
      <c r="I578" s="60">
        <f t="shared" si="1276"/>
        <v>0</v>
      </c>
      <c r="J578" s="60">
        <v>0</v>
      </c>
      <c r="K578" s="60">
        <f t="shared" si="1277"/>
        <v>0</v>
      </c>
      <c r="L578" s="60">
        <v>0</v>
      </c>
      <c r="M578" s="60">
        <f t="shared" si="1278"/>
        <v>0</v>
      </c>
      <c r="N578" s="60">
        <v>0</v>
      </c>
      <c r="O578" s="60">
        <f t="shared" si="1279"/>
        <v>0</v>
      </c>
      <c r="P578" s="60">
        <v>0</v>
      </c>
      <c r="Q578" s="60">
        <f t="shared" si="1280"/>
        <v>0</v>
      </c>
      <c r="R578" s="29"/>
      <c r="S578" s="57" t="s">
        <v>38</v>
      </c>
      <c r="T578" s="28"/>
      <c r="U578" s="62">
        <v>0</v>
      </c>
      <c r="V578" s="62">
        <v>0</v>
      </c>
      <c r="W578" s="62">
        <f t="shared" si="1273"/>
        <v>0</v>
      </c>
      <c r="X578" s="62">
        <v>0</v>
      </c>
      <c r="Y578" s="62">
        <f t="shared" si="1274"/>
        <v>0</v>
      </c>
      <c r="Z578" s="62">
        <v>0</v>
      </c>
      <c r="AA578" s="62">
        <f t="shared" si="1285"/>
        <v>0</v>
      </c>
      <c r="AB578" s="62">
        <v>0</v>
      </c>
      <c r="AC578" s="62">
        <f t="shared" si="1286"/>
        <v>0</v>
      </c>
      <c r="AD578" s="62">
        <v>0</v>
      </c>
      <c r="AE578" s="62">
        <f t="shared" si="1287"/>
        <v>0</v>
      </c>
      <c r="AF578" s="62">
        <v>0</v>
      </c>
      <c r="AG578" s="62">
        <f t="shared" si="1288"/>
        <v>0</v>
      </c>
      <c r="AI578" s="319"/>
    </row>
    <row r="579" spans="1:61" ht="19.5" hidden="1" customHeight="1" outlineLevel="1" thickBot="1" x14ac:dyDescent="0.25">
      <c r="B579" s="109"/>
      <c r="C579" s="37" t="s">
        <v>149</v>
      </c>
      <c r="D579" s="37"/>
      <c r="E579" s="61">
        <v>0</v>
      </c>
      <c r="F579" s="61">
        <v>0</v>
      </c>
      <c r="G579" s="61">
        <f t="shared" si="1275"/>
        <v>0</v>
      </c>
      <c r="H579" s="61">
        <v>0</v>
      </c>
      <c r="I579" s="61">
        <f t="shared" si="1276"/>
        <v>0</v>
      </c>
      <c r="J579" s="61">
        <v>0</v>
      </c>
      <c r="K579" s="61">
        <f t="shared" si="1277"/>
        <v>0</v>
      </c>
      <c r="L579" s="61">
        <v>0</v>
      </c>
      <c r="M579" s="61">
        <f t="shared" si="1278"/>
        <v>0</v>
      </c>
      <c r="N579" s="61">
        <v>0</v>
      </c>
      <c r="O579" s="61">
        <f t="shared" si="1279"/>
        <v>0</v>
      </c>
      <c r="P579" s="61">
        <v>0</v>
      </c>
      <c r="Q579" s="61">
        <f t="shared" si="1280"/>
        <v>0</v>
      </c>
      <c r="R579" s="29"/>
      <c r="S579" s="154" t="s">
        <v>149</v>
      </c>
      <c r="T579" s="138"/>
      <c r="U579" s="93">
        <v>0</v>
      </c>
      <c r="V579" s="93">
        <v>0</v>
      </c>
      <c r="W579" s="93">
        <f t="shared" si="1273"/>
        <v>0</v>
      </c>
      <c r="X579" s="93">
        <v>0</v>
      </c>
      <c r="Y579" s="93">
        <f t="shared" si="1274"/>
        <v>0</v>
      </c>
      <c r="Z579" s="93">
        <v>0</v>
      </c>
      <c r="AA579" s="93">
        <f t="shared" si="1285"/>
        <v>0</v>
      </c>
      <c r="AB579" s="93">
        <v>0</v>
      </c>
      <c r="AC579" s="93">
        <f t="shared" si="1286"/>
        <v>0</v>
      </c>
      <c r="AD579" s="93">
        <v>0</v>
      </c>
      <c r="AE579" s="93">
        <f t="shared" si="1287"/>
        <v>0</v>
      </c>
      <c r="AF579" s="93">
        <v>0</v>
      </c>
      <c r="AG579" s="93">
        <f t="shared" si="1288"/>
        <v>0</v>
      </c>
      <c r="AI579" s="319"/>
    </row>
    <row r="580" spans="1:61" s="3" customFormat="1" ht="19.5" hidden="1" customHeight="1" outlineLevel="1" thickBot="1" x14ac:dyDescent="0.25">
      <c r="B580" s="155" t="s">
        <v>14</v>
      </c>
      <c r="C580" s="141"/>
      <c r="D580" s="8"/>
      <c r="E580" s="11">
        <f t="shared" ref="E580:F580" si="1289">SUM(E574:E579)+E567</f>
        <v>0</v>
      </c>
      <c r="F580" s="11">
        <f t="shared" si="1289"/>
        <v>0</v>
      </c>
      <c r="G580" s="11">
        <f t="shared" si="1275"/>
        <v>0</v>
      </c>
      <c r="H580" s="11">
        <f t="shared" ref="H580:J580" si="1290">SUM(H574:H579)+H567</f>
        <v>0</v>
      </c>
      <c r="I580" s="11">
        <f t="shared" si="1276"/>
        <v>0</v>
      </c>
      <c r="J580" s="11">
        <f t="shared" si="1290"/>
        <v>0</v>
      </c>
      <c r="K580" s="11">
        <f t="shared" si="1277"/>
        <v>0</v>
      </c>
      <c r="L580" s="11">
        <f t="shared" ref="L580:N580" si="1291">SUM(L574:L579)+L567</f>
        <v>0</v>
      </c>
      <c r="M580" s="11">
        <f t="shared" si="1278"/>
        <v>0</v>
      </c>
      <c r="N580" s="11">
        <f t="shared" si="1291"/>
        <v>0</v>
      </c>
      <c r="O580" s="11">
        <f t="shared" si="1279"/>
        <v>0</v>
      </c>
      <c r="P580" s="11">
        <f t="shared" ref="P580" si="1292">SUM(P574:P579)+P567</f>
        <v>0</v>
      </c>
      <c r="Q580" s="11">
        <f t="shared" si="1280"/>
        <v>0</v>
      </c>
      <c r="R580" s="69"/>
      <c r="S580" s="156" t="s">
        <v>18</v>
      </c>
      <c r="T580" s="157"/>
      <c r="U580" s="62">
        <f t="shared" ref="U580:V580" si="1293">+U578+U573+U567+U577+U579</f>
        <v>0</v>
      </c>
      <c r="V580" s="62">
        <f t="shared" si="1293"/>
        <v>0</v>
      </c>
      <c r="W580" s="62">
        <f t="shared" si="1273"/>
        <v>0</v>
      </c>
      <c r="X580" s="62">
        <f t="shared" ref="X580" si="1294">+X578+X573+X567+X577+X579</f>
        <v>0</v>
      </c>
      <c r="Y580" s="62">
        <f t="shared" si="1274"/>
        <v>0</v>
      </c>
      <c r="Z580" s="62">
        <f t="shared" ref="Z580:AB580" si="1295">+Z578+Z573+Z567+Z577+Z579</f>
        <v>0</v>
      </c>
      <c r="AA580" s="62">
        <f>+AA579+AA578+AA577+AA573+AA567</f>
        <v>0</v>
      </c>
      <c r="AB580" s="62">
        <f t="shared" si="1295"/>
        <v>0</v>
      </c>
      <c r="AC580" s="62">
        <f>+AC579+AC578+AC577+AC573+AC567</f>
        <v>0</v>
      </c>
      <c r="AD580" s="62">
        <f t="shared" ref="AD580:AF580" si="1296">+AD578+AD573+AD567+AD577+AD579</f>
        <v>0</v>
      </c>
      <c r="AE580" s="62">
        <f>+AE579+AE578+AE577+AE573+AE567</f>
        <v>0</v>
      </c>
      <c r="AF580" s="62">
        <f t="shared" si="1296"/>
        <v>0</v>
      </c>
      <c r="AG580" s="62">
        <f>+AG579+AG578+AG577+AG573+AG567</f>
        <v>0</v>
      </c>
      <c r="AH580" s="14"/>
      <c r="AI580" s="321"/>
      <c r="AJ580" s="250">
        <f>+AE580-O580</f>
        <v>0</v>
      </c>
      <c r="AK580" s="14"/>
      <c r="AL580" s="14"/>
      <c r="AM580" s="14"/>
      <c r="AN580" s="14"/>
      <c r="AO580" s="14"/>
      <c r="AP580" s="14"/>
      <c r="AQ580" s="14"/>
      <c r="AR580" s="14"/>
      <c r="AS580" s="14"/>
      <c r="AT580" s="14"/>
      <c r="AU580" s="14"/>
      <c r="AV580" s="14"/>
      <c r="AW580" s="14"/>
      <c r="AX580" s="14"/>
      <c r="AY580" s="14"/>
      <c r="AZ580" s="14"/>
      <c r="BA580" s="14"/>
      <c r="BB580" s="14"/>
      <c r="BC580" s="14"/>
      <c r="BD580" s="14"/>
      <c r="BE580" s="14"/>
      <c r="BF580" s="14"/>
      <c r="BG580" s="14"/>
      <c r="BH580" s="14"/>
      <c r="BI580" s="14"/>
    </row>
    <row r="581" spans="1:61" s="3" customFormat="1" ht="25.5" hidden="1" customHeight="1" outlineLevel="1" x14ac:dyDescent="0.2">
      <c r="B581" s="159" t="s">
        <v>31</v>
      </c>
      <c r="C581" s="128" t="s">
        <v>62</v>
      </c>
      <c r="D581" s="129"/>
      <c r="E581" s="128"/>
      <c r="F581" s="128"/>
      <c r="G581" s="128"/>
      <c r="H581" s="128"/>
      <c r="I581" s="128"/>
      <c r="J581" s="128"/>
      <c r="K581" s="128"/>
      <c r="L581" s="128"/>
      <c r="M581" s="128"/>
      <c r="N581" s="128"/>
      <c r="O581" s="128"/>
      <c r="P581" s="128"/>
      <c r="Q581" s="128"/>
      <c r="R581" s="128"/>
      <c r="S581" s="129"/>
      <c r="T581" s="185"/>
      <c r="U581" s="185"/>
      <c r="V581" s="185"/>
      <c r="W581" s="185"/>
      <c r="X581" s="185"/>
      <c r="Y581" s="185"/>
      <c r="Z581" s="185"/>
      <c r="AA581" s="185"/>
      <c r="AB581" s="185"/>
      <c r="AC581" s="185"/>
      <c r="AD581" s="185"/>
      <c r="AE581" s="185"/>
      <c r="AF581" s="185"/>
      <c r="AG581" s="185"/>
      <c r="AI581" s="321"/>
      <c r="AJ581" s="14"/>
    </row>
    <row r="582" spans="1:61" ht="40.5" hidden="1" customHeight="1" outlineLevel="1" x14ac:dyDescent="0.2">
      <c r="B582" s="100" t="s">
        <v>0</v>
      </c>
      <c r="C582" s="26"/>
      <c r="D582" s="101"/>
      <c r="E582" s="36" t="str">
        <f t="shared" ref="E582:Q582" si="1297">+E$6</f>
        <v>Eredeti előirányzat
2024. év</v>
      </c>
      <c r="F582" s="36" t="str">
        <f t="shared" si="1297"/>
        <v>1 Módosítás</v>
      </c>
      <c r="G582" s="36" t="str">
        <f t="shared" si="1297"/>
        <v>Módosított előirányzat 1
2024. év</v>
      </c>
      <c r="H582" s="36" t="str">
        <f t="shared" si="1297"/>
        <v>2 Módosítás</v>
      </c>
      <c r="I582" s="36" t="str">
        <f t="shared" si="1297"/>
        <v>Módosított előirányzat</v>
      </c>
      <c r="J582" s="36" t="str">
        <f t="shared" si="1297"/>
        <v>3 Módosítás</v>
      </c>
      <c r="K582" s="36" t="str">
        <f t="shared" si="1297"/>
        <v>Módosított előirányzat</v>
      </c>
      <c r="L582" s="36" t="str">
        <f t="shared" si="1297"/>
        <v>4 Módosítás</v>
      </c>
      <c r="M582" s="36" t="str">
        <f t="shared" si="1297"/>
        <v>4. Módosított előirányzat</v>
      </c>
      <c r="N582" s="36" t="str">
        <f t="shared" si="1297"/>
        <v>5 Módosítás</v>
      </c>
      <c r="O582" s="36" t="str">
        <f t="shared" si="1297"/>
        <v>Módosított előirányzat 5.</v>
      </c>
      <c r="P582" s="36" t="str">
        <f t="shared" si="1297"/>
        <v>6 Módosítás</v>
      </c>
      <c r="Q582" s="36" t="str">
        <f t="shared" si="1297"/>
        <v>Módosított előirányzat</v>
      </c>
      <c r="R582" s="51"/>
      <c r="S582" s="57" t="s">
        <v>1</v>
      </c>
      <c r="T582" s="102"/>
      <c r="U582" s="36" t="str">
        <f>+$U$6</f>
        <v>Eredeti előirányzat
2024. év</v>
      </c>
      <c r="V582" s="36" t="str">
        <f t="shared" ref="V582:AG582" si="1298">+$U$6</f>
        <v>Eredeti előirányzat
2024. év</v>
      </c>
      <c r="W582" s="36" t="str">
        <f t="shared" si="1298"/>
        <v>Eredeti előirányzat
2024. év</v>
      </c>
      <c r="X582" s="36" t="str">
        <f t="shared" si="1298"/>
        <v>Eredeti előirányzat
2024. év</v>
      </c>
      <c r="Y582" s="36" t="str">
        <f t="shared" si="1298"/>
        <v>Eredeti előirányzat
2024. év</v>
      </c>
      <c r="Z582" s="36" t="str">
        <f t="shared" si="1298"/>
        <v>Eredeti előirányzat
2024. év</v>
      </c>
      <c r="AA582" s="36" t="str">
        <f t="shared" si="1298"/>
        <v>Eredeti előirányzat
2024. év</v>
      </c>
      <c r="AB582" s="36" t="str">
        <f t="shared" si="1298"/>
        <v>Eredeti előirányzat
2024. év</v>
      </c>
      <c r="AC582" s="36" t="str">
        <f t="shared" si="1298"/>
        <v>Eredeti előirányzat
2024. év</v>
      </c>
      <c r="AD582" s="36" t="str">
        <f t="shared" si="1298"/>
        <v>Eredeti előirányzat
2024. év</v>
      </c>
      <c r="AE582" s="36" t="str">
        <f t="shared" si="1298"/>
        <v>Eredeti előirányzat
2024. év</v>
      </c>
      <c r="AF582" s="36" t="str">
        <f t="shared" si="1298"/>
        <v>Eredeti előirányzat
2024. év</v>
      </c>
      <c r="AG582" s="36" t="str">
        <f t="shared" si="1298"/>
        <v>Eredeti előirányzat
2024. év</v>
      </c>
      <c r="AI582" s="319"/>
    </row>
    <row r="583" spans="1:61" ht="19.5" hidden="1" customHeight="1" outlineLevel="1" x14ac:dyDescent="0.2">
      <c r="B583" s="140"/>
      <c r="C583" s="141" t="s">
        <v>2</v>
      </c>
      <c r="D583" s="142"/>
      <c r="E583" s="143">
        <f t="shared" ref="E583:I583" si="1299">+E584+E585+E586+E587</f>
        <v>0</v>
      </c>
      <c r="F583" s="143">
        <f t="shared" si="1299"/>
        <v>0</v>
      </c>
      <c r="G583" s="143">
        <f t="shared" si="1299"/>
        <v>0</v>
      </c>
      <c r="H583" s="143">
        <f t="shared" si="1299"/>
        <v>0</v>
      </c>
      <c r="I583" s="143">
        <f t="shared" si="1299"/>
        <v>0</v>
      </c>
      <c r="J583" s="143">
        <f t="shared" ref="J583:K583" si="1300">+J584+J585+J586+J587</f>
        <v>0</v>
      </c>
      <c r="K583" s="143">
        <f t="shared" si="1300"/>
        <v>0</v>
      </c>
      <c r="L583" s="143">
        <f t="shared" ref="L583:M583" si="1301">+L584+L585+L586+L587</f>
        <v>0</v>
      </c>
      <c r="M583" s="143">
        <f t="shared" si="1301"/>
        <v>0</v>
      </c>
      <c r="N583" s="143">
        <f t="shared" ref="N583:O583" si="1302">+N584+N585+N586+N587</f>
        <v>0</v>
      </c>
      <c r="O583" s="143">
        <f t="shared" si="1302"/>
        <v>0</v>
      </c>
      <c r="P583" s="143">
        <f t="shared" ref="P583:Q583" si="1303">+P584+P585+P586+P587</f>
        <v>0</v>
      </c>
      <c r="Q583" s="143">
        <f t="shared" si="1303"/>
        <v>0</v>
      </c>
      <c r="R583" s="46"/>
      <c r="S583" s="144" t="s">
        <v>3</v>
      </c>
      <c r="T583" s="145"/>
      <c r="U583" s="76">
        <f t="shared" ref="U583:V583" si="1304">SUM(U584:U588)</f>
        <v>0</v>
      </c>
      <c r="V583" s="76">
        <f t="shared" si="1304"/>
        <v>0</v>
      </c>
      <c r="W583" s="76">
        <f>+U583+V583</f>
        <v>0</v>
      </c>
      <c r="X583" s="76">
        <f t="shared" ref="X583" si="1305">SUM(X584:X588)</f>
        <v>0</v>
      </c>
      <c r="Y583" s="76">
        <f>+W583+X583</f>
        <v>0</v>
      </c>
      <c r="Z583" s="76">
        <f t="shared" ref="Z583:AB583" si="1306">SUM(Z584:Z588)</f>
        <v>0</v>
      </c>
      <c r="AA583" s="76">
        <f>SUM(AA584:AA588)</f>
        <v>0</v>
      </c>
      <c r="AB583" s="76">
        <f t="shared" si="1306"/>
        <v>0</v>
      </c>
      <c r="AC583" s="76">
        <f>SUM(AC584:AC588)</f>
        <v>0</v>
      </c>
      <c r="AD583" s="76">
        <f t="shared" ref="AD583:AF583" si="1307">SUM(AD584:AD588)</f>
        <v>0</v>
      </c>
      <c r="AE583" s="76">
        <f>SUM(AE584:AE588)</f>
        <v>0</v>
      </c>
      <c r="AF583" s="76">
        <f t="shared" si="1307"/>
        <v>0</v>
      </c>
      <c r="AG583" s="76">
        <f>SUM(AG584:AG588)</f>
        <v>0</v>
      </c>
      <c r="AI583" s="319"/>
      <c r="AJ583" s="3"/>
    </row>
    <row r="584" spans="1:61" ht="19.5" hidden="1" customHeight="1" outlineLevel="1" x14ac:dyDescent="0.2">
      <c r="B584" s="146"/>
      <c r="C584" s="147" t="s">
        <v>4</v>
      </c>
      <c r="D584" s="147"/>
      <c r="E584" s="148"/>
      <c r="F584" s="148">
        <v>0</v>
      </c>
      <c r="G584" s="148"/>
      <c r="H584" s="148"/>
      <c r="I584" s="148"/>
      <c r="J584" s="148"/>
      <c r="K584" s="148"/>
      <c r="L584" s="148"/>
      <c r="M584" s="148"/>
      <c r="N584" s="148"/>
      <c r="O584" s="148"/>
      <c r="P584" s="148"/>
      <c r="Q584" s="148"/>
      <c r="R584" s="48"/>
      <c r="S584" s="149"/>
      <c r="T584" s="150" t="s">
        <v>6</v>
      </c>
      <c r="U584" s="151">
        <v>0</v>
      </c>
      <c r="V584" s="151">
        <v>0</v>
      </c>
      <c r="W584" s="151">
        <f t="shared" ref="W584:W596" si="1308">+U584+V584</f>
        <v>0</v>
      </c>
      <c r="X584" s="151">
        <v>0</v>
      </c>
      <c r="Y584" s="151">
        <f t="shared" ref="Y584:Y596" si="1309">+W584+X584</f>
        <v>0</v>
      </c>
      <c r="Z584" s="151">
        <v>0</v>
      </c>
      <c r="AA584" s="151">
        <f>+Y584+Z584</f>
        <v>0</v>
      </c>
      <c r="AB584" s="151">
        <v>0</v>
      </c>
      <c r="AC584" s="151">
        <f>+AA584+AB584</f>
        <v>0</v>
      </c>
      <c r="AD584" s="151">
        <v>0</v>
      </c>
      <c r="AE584" s="151">
        <f>+AC584+AD584</f>
        <v>0</v>
      </c>
      <c r="AF584" s="151">
        <v>0</v>
      </c>
      <c r="AG584" s="151">
        <f>+AE584+AF584</f>
        <v>0</v>
      </c>
      <c r="AI584" s="319"/>
    </row>
    <row r="585" spans="1:61" ht="23.25" hidden="1" customHeight="1" outlineLevel="1" x14ac:dyDescent="0.2">
      <c r="A585" s="249"/>
      <c r="B585" s="104"/>
      <c r="C585" s="17" t="s">
        <v>5</v>
      </c>
      <c r="D585" s="18"/>
      <c r="E585" s="5">
        <v>0</v>
      </c>
      <c r="F585" s="5">
        <v>0</v>
      </c>
      <c r="G585" s="5">
        <f>+E585+F585</f>
        <v>0</v>
      </c>
      <c r="H585" s="5">
        <v>0</v>
      </c>
      <c r="I585" s="5">
        <f>+G585+H585</f>
        <v>0</v>
      </c>
      <c r="J585" s="5">
        <v>0</v>
      </c>
      <c r="K585" s="5">
        <f>+I585+J585</f>
        <v>0</v>
      </c>
      <c r="L585" s="5">
        <v>0</v>
      </c>
      <c r="M585" s="5">
        <f>+K585+L585</f>
        <v>0</v>
      </c>
      <c r="N585" s="5">
        <v>0</v>
      </c>
      <c r="O585" s="5">
        <f>+M585+N585</f>
        <v>0</v>
      </c>
      <c r="P585" s="5">
        <v>0</v>
      </c>
      <c r="Q585" s="5">
        <f>+O585+P585</f>
        <v>0</v>
      </c>
      <c r="R585" s="48"/>
      <c r="S585" s="55"/>
      <c r="T585" s="19" t="s">
        <v>8</v>
      </c>
      <c r="U585" s="82">
        <v>0</v>
      </c>
      <c r="V585" s="82">
        <v>0</v>
      </c>
      <c r="W585" s="82">
        <f t="shared" si="1308"/>
        <v>0</v>
      </c>
      <c r="X585" s="82">
        <v>0</v>
      </c>
      <c r="Y585" s="82">
        <f t="shared" si="1309"/>
        <v>0</v>
      </c>
      <c r="Z585" s="82">
        <v>0</v>
      </c>
      <c r="AA585" s="82">
        <f>+Y585+Z585</f>
        <v>0</v>
      </c>
      <c r="AB585" s="82">
        <v>0</v>
      </c>
      <c r="AC585" s="82">
        <f>+AA585+AB585</f>
        <v>0</v>
      </c>
      <c r="AD585" s="82">
        <v>0</v>
      </c>
      <c r="AE585" s="82">
        <f>+AC585+AD585</f>
        <v>0</v>
      </c>
      <c r="AF585" s="82">
        <v>0</v>
      </c>
      <c r="AG585" s="82">
        <f>+AE585+AF585</f>
        <v>0</v>
      </c>
      <c r="AI585" s="319"/>
    </row>
    <row r="586" spans="1:61" ht="19.5" hidden="1" customHeight="1" outlineLevel="1" x14ac:dyDescent="0.2">
      <c r="A586" s="249"/>
      <c r="B586" s="104"/>
      <c r="C586" s="17" t="s">
        <v>7</v>
      </c>
      <c r="D586" s="18"/>
      <c r="E586" s="5"/>
      <c r="F586" s="5">
        <v>0</v>
      </c>
      <c r="G586" s="5">
        <f t="shared" ref="G586:G596" si="1310">+E586+F586</f>
        <v>0</v>
      </c>
      <c r="H586" s="5">
        <v>0</v>
      </c>
      <c r="I586" s="5">
        <f t="shared" ref="I586:I596" si="1311">+G586+H586</f>
        <v>0</v>
      </c>
      <c r="J586" s="5">
        <v>0</v>
      </c>
      <c r="K586" s="5">
        <f t="shared" ref="K586:K596" si="1312">+I586+J586</f>
        <v>0</v>
      </c>
      <c r="L586" s="5">
        <v>0</v>
      </c>
      <c r="M586" s="5">
        <f t="shared" ref="M586:M596" si="1313">+K586+L586</f>
        <v>0</v>
      </c>
      <c r="N586" s="5">
        <v>0</v>
      </c>
      <c r="O586" s="5">
        <f t="shared" ref="O586:O596" si="1314">+M586+N586</f>
        <v>0</v>
      </c>
      <c r="P586" s="5">
        <v>0</v>
      </c>
      <c r="Q586" s="5">
        <f t="shared" ref="Q586:Q596" si="1315">+O586+P586</f>
        <v>0</v>
      </c>
      <c r="R586" s="48"/>
      <c r="S586" s="55"/>
      <c r="T586" s="20" t="s">
        <v>9</v>
      </c>
      <c r="U586" s="82">
        <v>0</v>
      </c>
      <c r="V586" s="82">
        <v>0</v>
      </c>
      <c r="W586" s="82">
        <f t="shared" si="1308"/>
        <v>0</v>
      </c>
      <c r="X586" s="82">
        <v>0</v>
      </c>
      <c r="Y586" s="82">
        <f t="shared" si="1309"/>
        <v>0</v>
      </c>
      <c r="Z586" s="82">
        <v>0</v>
      </c>
      <c r="AA586" s="82">
        <f>+Y586+Z586</f>
        <v>0</v>
      </c>
      <c r="AB586" s="82">
        <v>0</v>
      </c>
      <c r="AC586" s="82">
        <f>+AA586+AB586</f>
        <v>0</v>
      </c>
      <c r="AD586" s="82">
        <v>0</v>
      </c>
      <c r="AE586" s="82">
        <f>+AC586+AD586</f>
        <v>0</v>
      </c>
      <c r="AF586" s="82">
        <v>0</v>
      </c>
      <c r="AG586" s="82">
        <f>+AE586+AF586</f>
        <v>0</v>
      </c>
      <c r="AI586" s="319"/>
    </row>
    <row r="587" spans="1:61" ht="19.5" hidden="1" customHeight="1" outlineLevel="1" x14ac:dyDescent="0.2">
      <c r="A587" s="249"/>
      <c r="B587" s="104"/>
      <c r="C587" s="17" t="s">
        <v>21</v>
      </c>
      <c r="D587" s="18"/>
      <c r="E587" s="5"/>
      <c r="F587" s="5">
        <v>0</v>
      </c>
      <c r="G587" s="5">
        <f t="shared" si="1310"/>
        <v>0</v>
      </c>
      <c r="H587" s="5">
        <v>0</v>
      </c>
      <c r="I587" s="5">
        <f t="shared" si="1311"/>
        <v>0</v>
      </c>
      <c r="J587" s="5">
        <v>0</v>
      </c>
      <c r="K587" s="5">
        <f t="shared" si="1312"/>
        <v>0</v>
      </c>
      <c r="L587" s="5">
        <v>0</v>
      </c>
      <c r="M587" s="5">
        <f t="shared" si="1313"/>
        <v>0</v>
      </c>
      <c r="N587" s="5">
        <v>0</v>
      </c>
      <c r="O587" s="5">
        <f t="shared" si="1314"/>
        <v>0</v>
      </c>
      <c r="P587" s="5">
        <v>0</v>
      </c>
      <c r="Q587" s="5">
        <f t="shared" si="1315"/>
        <v>0</v>
      </c>
      <c r="R587" s="48"/>
      <c r="S587" s="55"/>
      <c r="T587" s="20" t="s">
        <v>11</v>
      </c>
      <c r="U587" s="82"/>
      <c r="V587" s="82">
        <v>0</v>
      </c>
      <c r="W587" s="82">
        <f t="shared" si="1308"/>
        <v>0</v>
      </c>
      <c r="X587" s="82">
        <v>0</v>
      </c>
      <c r="Y587" s="82">
        <f t="shared" si="1309"/>
        <v>0</v>
      </c>
      <c r="Z587" s="82">
        <v>0</v>
      </c>
      <c r="AA587" s="82">
        <f>+Y587+Z587</f>
        <v>0</v>
      </c>
      <c r="AB587" s="82">
        <v>0</v>
      </c>
      <c r="AC587" s="82">
        <f>+AA587+AB587</f>
        <v>0</v>
      </c>
      <c r="AD587" s="82">
        <v>0</v>
      </c>
      <c r="AE587" s="82">
        <f>+AC587+AD587</f>
        <v>0</v>
      </c>
      <c r="AF587" s="82">
        <v>0</v>
      </c>
      <c r="AG587" s="82">
        <f>+AE587+AF587</f>
        <v>0</v>
      </c>
      <c r="AI587" s="319"/>
    </row>
    <row r="588" spans="1:61" ht="19.5" hidden="1" customHeight="1" outlineLevel="1" x14ac:dyDescent="0.2">
      <c r="A588" s="249"/>
      <c r="B588" s="105"/>
      <c r="C588" s="21"/>
      <c r="D588" s="21"/>
      <c r="E588" s="106"/>
      <c r="F588" s="106">
        <v>0</v>
      </c>
      <c r="G588" s="5">
        <f t="shared" si="1310"/>
        <v>0</v>
      </c>
      <c r="H588" s="106">
        <v>0</v>
      </c>
      <c r="I588" s="5">
        <f t="shared" si="1311"/>
        <v>0</v>
      </c>
      <c r="J588" s="106">
        <v>0</v>
      </c>
      <c r="K588" s="5">
        <f t="shared" si="1312"/>
        <v>0</v>
      </c>
      <c r="L588" s="106">
        <v>0</v>
      </c>
      <c r="M588" s="5">
        <f t="shared" si="1313"/>
        <v>0</v>
      </c>
      <c r="N588" s="106">
        <v>0</v>
      </c>
      <c r="O588" s="5">
        <f t="shared" si="1314"/>
        <v>0</v>
      </c>
      <c r="P588" s="106">
        <v>0</v>
      </c>
      <c r="Q588" s="5">
        <f t="shared" si="1315"/>
        <v>0</v>
      </c>
      <c r="R588" s="52"/>
      <c r="S588" s="56"/>
      <c r="T588" s="23" t="s">
        <v>12</v>
      </c>
      <c r="U588" s="83"/>
      <c r="V588" s="83">
        <v>0</v>
      </c>
      <c r="W588" s="83">
        <f t="shared" si="1308"/>
        <v>0</v>
      </c>
      <c r="X588" s="83">
        <v>0</v>
      </c>
      <c r="Y588" s="83">
        <f t="shared" si="1309"/>
        <v>0</v>
      </c>
      <c r="Z588" s="83">
        <v>0</v>
      </c>
      <c r="AA588" s="83">
        <f>+Y588+Z588</f>
        <v>0</v>
      </c>
      <c r="AB588" s="83">
        <v>0</v>
      </c>
      <c r="AC588" s="83">
        <f>+AA588+AB588</f>
        <v>0</v>
      </c>
      <c r="AD588" s="83">
        <v>0</v>
      </c>
      <c r="AE588" s="83">
        <f>+AC588+AD588</f>
        <v>0</v>
      </c>
      <c r="AF588" s="83">
        <v>0</v>
      </c>
      <c r="AG588" s="83">
        <f>+AE588+AF588</f>
        <v>0</v>
      </c>
      <c r="AI588" s="319"/>
    </row>
    <row r="589" spans="1:61" ht="19.5" hidden="1" customHeight="1" outlineLevel="1" x14ac:dyDescent="0.2">
      <c r="A589" s="249"/>
      <c r="B589" s="105"/>
      <c r="C589" s="21"/>
      <c r="D589" s="21"/>
      <c r="E589" s="106"/>
      <c r="F589" s="106">
        <v>0</v>
      </c>
      <c r="G589" s="5">
        <f t="shared" si="1310"/>
        <v>0</v>
      </c>
      <c r="H589" s="106">
        <v>0</v>
      </c>
      <c r="I589" s="5">
        <f t="shared" si="1311"/>
        <v>0</v>
      </c>
      <c r="J589" s="106">
        <v>0</v>
      </c>
      <c r="K589" s="5">
        <f t="shared" si="1312"/>
        <v>0</v>
      </c>
      <c r="L589" s="106">
        <v>0</v>
      </c>
      <c r="M589" s="5">
        <f t="shared" si="1313"/>
        <v>0</v>
      </c>
      <c r="N589" s="106">
        <v>0</v>
      </c>
      <c r="O589" s="5">
        <f t="shared" si="1314"/>
        <v>0</v>
      </c>
      <c r="P589" s="106">
        <v>0</v>
      </c>
      <c r="Q589" s="5">
        <f t="shared" si="1315"/>
        <v>0</v>
      </c>
      <c r="R589" s="29"/>
      <c r="S589" s="144" t="s">
        <v>13</v>
      </c>
      <c r="T589" s="145"/>
      <c r="U589" s="62">
        <f t="shared" ref="U589:V589" si="1316">SUM(U590:U592)</f>
        <v>0</v>
      </c>
      <c r="V589" s="62">
        <f t="shared" si="1316"/>
        <v>0</v>
      </c>
      <c r="W589" s="62">
        <f t="shared" si="1308"/>
        <v>0</v>
      </c>
      <c r="X589" s="62">
        <f t="shared" ref="X589" si="1317">SUM(X590:X592)</f>
        <v>0</v>
      </c>
      <c r="Y589" s="62">
        <f t="shared" si="1309"/>
        <v>0</v>
      </c>
      <c r="Z589" s="62">
        <f t="shared" ref="Z589:AB589" si="1318">SUM(Z590:Z592)</f>
        <v>0</v>
      </c>
      <c r="AA589" s="76">
        <f>SUM(AA590:AA592)</f>
        <v>0</v>
      </c>
      <c r="AB589" s="62">
        <f t="shared" si="1318"/>
        <v>0</v>
      </c>
      <c r="AC589" s="76">
        <f>SUM(AC590:AC592)</f>
        <v>0</v>
      </c>
      <c r="AD589" s="62">
        <f t="shared" ref="AD589:AF589" si="1319">SUM(AD590:AD592)</f>
        <v>0</v>
      </c>
      <c r="AE589" s="76">
        <f>SUM(AE590:AE592)</f>
        <v>0</v>
      </c>
      <c r="AF589" s="62">
        <f t="shared" si="1319"/>
        <v>0</v>
      </c>
      <c r="AG589" s="76">
        <f>SUM(AG590:AG592)</f>
        <v>0</v>
      </c>
      <c r="AI589" s="319"/>
    </row>
    <row r="590" spans="1:61" ht="19.5" hidden="1" customHeight="1" outlineLevel="1" x14ac:dyDescent="0.2">
      <c r="A590" s="249"/>
      <c r="B590" s="140"/>
      <c r="C590" s="141" t="s">
        <v>10</v>
      </c>
      <c r="D590" s="8"/>
      <c r="E590" s="9">
        <f>149-149</f>
        <v>0</v>
      </c>
      <c r="F590" s="9">
        <v>0</v>
      </c>
      <c r="G590" s="9">
        <f t="shared" si="1310"/>
        <v>0</v>
      </c>
      <c r="H590" s="9">
        <v>0</v>
      </c>
      <c r="I590" s="9">
        <f t="shared" si="1311"/>
        <v>0</v>
      </c>
      <c r="J590" s="9">
        <v>0</v>
      </c>
      <c r="K590" s="9">
        <f t="shared" si="1312"/>
        <v>0</v>
      </c>
      <c r="L590" s="9">
        <v>0</v>
      </c>
      <c r="M590" s="9">
        <f t="shared" si="1313"/>
        <v>0</v>
      </c>
      <c r="N590" s="9">
        <v>0</v>
      </c>
      <c r="O590" s="9">
        <f t="shared" si="1314"/>
        <v>0</v>
      </c>
      <c r="P590" s="9">
        <v>0</v>
      </c>
      <c r="Q590" s="9">
        <f t="shared" si="1315"/>
        <v>0</v>
      </c>
      <c r="R590" s="46"/>
      <c r="S590" s="149"/>
      <c r="T590" s="150" t="s">
        <v>15</v>
      </c>
      <c r="U590" s="151"/>
      <c r="V590" s="151">
        <v>0</v>
      </c>
      <c r="W590" s="151">
        <f t="shared" si="1308"/>
        <v>0</v>
      </c>
      <c r="X590" s="151">
        <v>0</v>
      </c>
      <c r="Y590" s="151">
        <f t="shared" si="1309"/>
        <v>0</v>
      </c>
      <c r="Z590" s="151">
        <v>0</v>
      </c>
      <c r="AA590" s="151">
        <f t="shared" ref="AA590:AA595" si="1320">+Y590+Z590</f>
        <v>0</v>
      </c>
      <c r="AB590" s="151">
        <v>0</v>
      </c>
      <c r="AC590" s="151">
        <f t="shared" ref="AC590:AC595" si="1321">+AA590+AB590</f>
        <v>0</v>
      </c>
      <c r="AD590" s="151">
        <v>0</v>
      </c>
      <c r="AE590" s="151">
        <f t="shared" ref="AE590:AE595" si="1322">+AC590+AD590</f>
        <v>0</v>
      </c>
      <c r="AF590" s="151">
        <v>0</v>
      </c>
      <c r="AG590" s="151">
        <f t="shared" ref="AG590:AG595" si="1323">+AE590+AF590</f>
        <v>0</v>
      </c>
      <c r="AI590" s="319"/>
    </row>
    <row r="591" spans="1:61" ht="19.5" hidden="1" customHeight="1" outlineLevel="1" x14ac:dyDescent="0.2">
      <c r="A591" s="249"/>
      <c r="B591" s="140"/>
      <c r="C591" s="141" t="s">
        <v>23</v>
      </c>
      <c r="D591" s="8"/>
      <c r="E591" s="11">
        <v>0</v>
      </c>
      <c r="F591" s="11">
        <v>0</v>
      </c>
      <c r="G591" s="11">
        <f t="shared" si="1310"/>
        <v>0</v>
      </c>
      <c r="H591" s="11">
        <v>0</v>
      </c>
      <c r="I591" s="11">
        <f t="shared" si="1311"/>
        <v>0</v>
      </c>
      <c r="J591" s="11">
        <v>0</v>
      </c>
      <c r="K591" s="11">
        <f t="shared" si="1312"/>
        <v>0</v>
      </c>
      <c r="L591" s="11">
        <v>0</v>
      </c>
      <c r="M591" s="11">
        <f t="shared" si="1313"/>
        <v>0</v>
      </c>
      <c r="N591" s="11">
        <v>0</v>
      </c>
      <c r="O591" s="11">
        <f t="shared" si="1314"/>
        <v>0</v>
      </c>
      <c r="P591" s="11">
        <v>0</v>
      </c>
      <c r="Q591" s="11">
        <f t="shared" si="1315"/>
        <v>0</v>
      </c>
      <c r="R591" s="47"/>
      <c r="S591" s="55"/>
      <c r="T591" s="20" t="s">
        <v>16</v>
      </c>
      <c r="U591" s="82"/>
      <c r="V591" s="82">
        <v>0</v>
      </c>
      <c r="W591" s="82">
        <f t="shared" si="1308"/>
        <v>0</v>
      </c>
      <c r="X591" s="82">
        <v>0</v>
      </c>
      <c r="Y591" s="82">
        <f t="shared" si="1309"/>
        <v>0</v>
      </c>
      <c r="Z591" s="82">
        <v>0</v>
      </c>
      <c r="AA591" s="82">
        <f t="shared" si="1320"/>
        <v>0</v>
      </c>
      <c r="AB591" s="82">
        <v>0</v>
      </c>
      <c r="AC591" s="82">
        <f t="shared" si="1321"/>
        <v>0</v>
      </c>
      <c r="AD591" s="82">
        <v>0</v>
      </c>
      <c r="AE591" s="82">
        <f t="shared" si="1322"/>
        <v>0</v>
      </c>
      <c r="AF591" s="82">
        <v>0</v>
      </c>
      <c r="AG591" s="82">
        <f t="shared" si="1323"/>
        <v>0</v>
      </c>
      <c r="AI591" s="319"/>
    </row>
    <row r="592" spans="1:61" ht="19.5" hidden="1" customHeight="1" outlineLevel="1" x14ac:dyDescent="0.2">
      <c r="A592" s="249"/>
      <c r="B592" s="140"/>
      <c r="C592" s="141" t="s">
        <v>22</v>
      </c>
      <c r="D592" s="8"/>
      <c r="E592" s="60"/>
      <c r="F592" s="60">
        <v>0</v>
      </c>
      <c r="G592" s="60">
        <f t="shared" si="1310"/>
        <v>0</v>
      </c>
      <c r="H592" s="60">
        <v>0</v>
      </c>
      <c r="I592" s="60">
        <f t="shared" si="1311"/>
        <v>0</v>
      </c>
      <c r="J592" s="60">
        <v>0</v>
      </c>
      <c r="K592" s="60">
        <f t="shared" si="1312"/>
        <v>0</v>
      </c>
      <c r="L592" s="60">
        <v>0</v>
      </c>
      <c r="M592" s="60">
        <f t="shared" si="1313"/>
        <v>0</v>
      </c>
      <c r="N592" s="60">
        <v>0</v>
      </c>
      <c r="O592" s="60">
        <f t="shared" si="1314"/>
        <v>0</v>
      </c>
      <c r="P592" s="60">
        <v>0</v>
      </c>
      <c r="Q592" s="60">
        <f t="shared" si="1315"/>
        <v>0</v>
      </c>
      <c r="S592" s="107"/>
      <c r="T592" s="108" t="s">
        <v>17</v>
      </c>
      <c r="U592" s="84"/>
      <c r="V592" s="84">
        <v>0</v>
      </c>
      <c r="W592" s="84">
        <f t="shared" si="1308"/>
        <v>0</v>
      </c>
      <c r="X592" s="84">
        <v>0</v>
      </c>
      <c r="Y592" s="84">
        <f t="shared" si="1309"/>
        <v>0</v>
      </c>
      <c r="Z592" s="84">
        <v>0</v>
      </c>
      <c r="AA592" s="84">
        <f t="shared" si="1320"/>
        <v>0</v>
      </c>
      <c r="AB592" s="84">
        <v>0</v>
      </c>
      <c r="AC592" s="84">
        <f t="shared" si="1321"/>
        <v>0</v>
      </c>
      <c r="AD592" s="84">
        <v>0</v>
      </c>
      <c r="AE592" s="84">
        <f t="shared" si="1322"/>
        <v>0</v>
      </c>
      <c r="AF592" s="84">
        <v>0</v>
      </c>
      <c r="AG592" s="84">
        <f t="shared" si="1323"/>
        <v>0</v>
      </c>
      <c r="AI592" s="319"/>
    </row>
    <row r="593" spans="1:61" ht="19.5" hidden="1" customHeight="1" outlineLevel="1" x14ac:dyDescent="0.2">
      <c r="A593" s="249"/>
      <c r="B593" s="140"/>
      <c r="C593" s="141" t="s">
        <v>46</v>
      </c>
      <c r="D593" s="8"/>
      <c r="E593" s="11"/>
      <c r="F593" s="11">
        <v>0</v>
      </c>
      <c r="G593" s="11">
        <f t="shared" si="1310"/>
        <v>0</v>
      </c>
      <c r="H593" s="11">
        <v>0</v>
      </c>
      <c r="I593" s="11">
        <f t="shared" si="1311"/>
        <v>0</v>
      </c>
      <c r="J593" s="11">
        <v>0</v>
      </c>
      <c r="K593" s="11">
        <f t="shared" si="1312"/>
        <v>0</v>
      </c>
      <c r="L593" s="11">
        <v>0</v>
      </c>
      <c r="M593" s="11">
        <f t="shared" si="1313"/>
        <v>0</v>
      </c>
      <c r="N593" s="11">
        <v>0</v>
      </c>
      <c r="O593" s="11">
        <f t="shared" si="1314"/>
        <v>0</v>
      </c>
      <c r="P593" s="11">
        <v>0</v>
      </c>
      <c r="Q593" s="11">
        <f t="shared" si="1315"/>
        <v>0</v>
      </c>
      <c r="R593" s="47"/>
      <c r="S593" s="153" t="s">
        <v>43</v>
      </c>
      <c r="T593" s="10"/>
      <c r="U593" s="62"/>
      <c r="V593" s="62">
        <v>0</v>
      </c>
      <c r="W593" s="62">
        <f t="shared" si="1308"/>
        <v>0</v>
      </c>
      <c r="X593" s="62">
        <v>0</v>
      </c>
      <c r="Y593" s="62">
        <f t="shared" si="1309"/>
        <v>0</v>
      </c>
      <c r="Z593" s="62">
        <v>0</v>
      </c>
      <c r="AA593" s="62">
        <f t="shared" si="1320"/>
        <v>0</v>
      </c>
      <c r="AB593" s="62">
        <v>0</v>
      </c>
      <c r="AC593" s="62">
        <f t="shared" si="1321"/>
        <v>0</v>
      </c>
      <c r="AD593" s="62">
        <v>0</v>
      </c>
      <c r="AE593" s="62">
        <f t="shared" si="1322"/>
        <v>0</v>
      </c>
      <c r="AF593" s="62">
        <v>0</v>
      </c>
      <c r="AG593" s="62">
        <f t="shared" si="1323"/>
        <v>0</v>
      </c>
      <c r="AI593" s="319"/>
    </row>
    <row r="594" spans="1:61" ht="19.5" hidden="1" customHeight="1" outlineLevel="1" x14ac:dyDescent="0.2">
      <c r="B594" s="140"/>
      <c r="C594" s="141" t="s">
        <v>52</v>
      </c>
      <c r="D594" s="8"/>
      <c r="E594" s="60"/>
      <c r="F594" s="60">
        <v>0</v>
      </c>
      <c r="G594" s="60">
        <f t="shared" si="1310"/>
        <v>0</v>
      </c>
      <c r="H594" s="60">
        <v>0</v>
      </c>
      <c r="I594" s="60">
        <f t="shared" si="1311"/>
        <v>0</v>
      </c>
      <c r="J594" s="60">
        <v>0</v>
      </c>
      <c r="K594" s="60">
        <f t="shared" si="1312"/>
        <v>0</v>
      </c>
      <c r="L594" s="60">
        <v>0</v>
      </c>
      <c r="M594" s="60">
        <f t="shared" si="1313"/>
        <v>0</v>
      </c>
      <c r="N594" s="60">
        <v>0</v>
      </c>
      <c r="O594" s="60">
        <f t="shared" si="1314"/>
        <v>0</v>
      </c>
      <c r="P594" s="60">
        <v>0</v>
      </c>
      <c r="Q594" s="60">
        <f t="shared" si="1315"/>
        <v>0</v>
      </c>
      <c r="R594" s="29"/>
      <c r="S594" s="57" t="s">
        <v>38</v>
      </c>
      <c r="T594" s="28"/>
      <c r="U594" s="62"/>
      <c r="V594" s="62">
        <v>0</v>
      </c>
      <c r="W594" s="62">
        <f t="shared" si="1308"/>
        <v>0</v>
      </c>
      <c r="X594" s="62">
        <v>0</v>
      </c>
      <c r="Y594" s="62">
        <f t="shared" si="1309"/>
        <v>0</v>
      </c>
      <c r="Z594" s="62">
        <v>0</v>
      </c>
      <c r="AA594" s="62">
        <f t="shared" si="1320"/>
        <v>0</v>
      </c>
      <c r="AB594" s="62">
        <v>0</v>
      </c>
      <c r="AC594" s="62">
        <f t="shared" si="1321"/>
        <v>0</v>
      </c>
      <c r="AD594" s="62">
        <v>0</v>
      </c>
      <c r="AE594" s="62">
        <f t="shared" si="1322"/>
        <v>0</v>
      </c>
      <c r="AF594" s="62">
        <v>0</v>
      </c>
      <c r="AG594" s="62">
        <f t="shared" si="1323"/>
        <v>0</v>
      </c>
      <c r="AI594" s="319"/>
    </row>
    <row r="595" spans="1:61" ht="19.5" hidden="1" customHeight="1" outlineLevel="1" thickBot="1" x14ac:dyDescent="0.25">
      <c r="B595" s="109"/>
      <c r="C595" s="37" t="s">
        <v>149</v>
      </c>
      <c r="D595" s="37"/>
      <c r="E595" s="61"/>
      <c r="F595" s="61">
        <v>0</v>
      </c>
      <c r="G595" s="61">
        <f t="shared" si="1310"/>
        <v>0</v>
      </c>
      <c r="H595" s="61">
        <v>0</v>
      </c>
      <c r="I595" s="61">
        <f t="shared" si="1311"/>
        <v>0</v>
      </c>
      <c r="J595" s="61">
        <v>0</v>
      </c>
      <c r="K595" s="61">
        <f t="shared" si="1312"/>
        <v>0</v>
      </c>
      <c r="L595" s="61">
        <v>0</v>
      </c>
      <c r="M595" s="61">
        <f t="shared" si="1313"/>
        <v>0</v>
      </c>
      <c r="N595" s="61">
        <v>0</v>
      </c>
      <c r="O595" s="61">
        <f t="shared" si="1314"/>
        <v>0</v>
      </c>
      <c r="P595" s="61">
        <v>0</v>
      </c>
      <c r="Q595" s="61">
        <f t="shared" si="1315"/>
        <v>0</v>
      </c>
      <c r="R595" s="29"/>
      <c r="S595" s="154" t="s">
        <v>149</v>
      </c>
      <c r="T595" s="138"/>
      <c r="U595" s="93"/>
      <c r="V595" s="93">
        <v>0</v>
      </c>
      <c r="W595" s="93">
        <f t="shared" si="1308"/>
        <v>0</v>
      </c>
      <c r="X595" s="93">
        <v>0</v>
      </c>
      <c r="Y595" s="93">
        <f t="shared" si="1309"/>
        <v>0</v>
      </c>
      <c r="Z595" s="93">
        <v>0</v>
      </c>
      <c r="AA595" s="93">
        <f t="shared" si="1320"/>
        <v>0</v>
      </c>
      <c r="AB595" s="93">
        <v>0</v>
      </c>
      <c r="AC595" s="93">
        <f t="shared" si="1321"/>
        <v>0</v>
      </c>
      <c r="AD595" s="93">
        <v>0</v>
      </c>
      <c r="AE595" s="93">
        <f t="shared" si="1322"/>
        <v>0</v>
      </c>
      <c r="AF595" s="93">
        <v>0</v>
      </c>
      <c r="AG595" s="93">
        <f t="shared" si="1323"/>
        <v>0</v>
      </c>
      <c r="AI595" s="319"/>
    </row>
    <row r="596" spans="1:61" s="3" customFormat="1" ht="19.5" hidden="1" customHeight="1" outlineLevel="1" thickBot="1" x14ac:dyDescent="0.25">
      <c r="B596" s="155" t="s">
        <v>14</v>
      </c>
      <c r="C596" s="141"/>
      <c r="D596" s="8"/>
      <c r="E596" s="11">
        <f t="shared" ref="E596:F596" si="1324">SUM(E590:E595)+E583</f>
        <v>0</v>
      </c>
      <c r="F596" s="11">
        <f t="shared" si="1324"/>
        <v>0</v>
      </c>
      <c r="G596" s="11">
        <f t="shared" si="1310"/>
        <v>0</v>
      </c>
      <c r="H596" s="11">
        <f t="shared" ref="H596:J596" si="1325">SUM(H590:H595)+H583</f>
        <v>0</v>
      </c>
      <c r="I596" s="11">
        <f t="shared" si="1311"/>
        <v>0</v>
      </c>
      <c r="J596" s="11">
        <f t="shared" si="1325"/>
        <v>0</v>
      </c>
      <c r="K596" s="11">
        <f t="shared" si="1312"/>
        <v>0</v>
      </c>
      <c r="L596" s="11">
        <f t="shared" ref="L596:N596" si="1326">SUM(L590:L595)+L583</f>
        <v>0</v>
      </c>
      <c r="M596" s="11">
        <f t="shared" si="1313"/>
        <v>0</v>
      </c>
      <c r="N596" s="11">
        <f t="shared" si="1326"/>
        <v>0</v>
      </c>
      <c r="O596" s="11">
        <f t="shared" si="1314"/>
        <v>0</v>
      </c>
      <c r="P596" s="11">
        <f t="shared" ref="P596" si="1327">SUM(P590:P595)+P583</f>
        <v>0</v>
      </c>
      <c r="Q596" s="11">
        <f t="shared" si="1315"/>
        <v>0</v>
      </c>
      <c r="R596" s="69"/>
      <c r="S596" s="156" t="s">
        <v>18</v>
      </c>
      <c r="T596" s="157"/>
      <c r="U596" s="62">
        <f t="shared" ref="U596:V596" si="1328">+U594+U589+U583+U593+U595</f>
        <v>0</v>
      </c>
      <c r="V596" s="62">
        <f t="shared" si="1328"/>
        <v>0</v>
      </c>
      <c r="W596" s="62">
        <f t="shared" si="1308"/>
        <v>0</v>
      </c>
      <c r="X596" s="62">
        <f t="shared" ref="X596" si="1329">+X594+X589+X583+X593+X595</f>
        <v>0</v>
      </c>
      <c r="Y596" s="62">
        <f t="shared" si="1309"/>
        <v>0</v>
      </c>
      <c r="Z596" s="62">
        <f t="shared" ref="Z596:AB596" si="1330">+Z594+Z589+Z583+Z593+Z595</f>
        <v>0</v>
      </c>
      <c r="AA596" s="62">
        <f>+AA595+AA594+AA593+AA589+AA583</f>
        <v>0</v>
      </c>
      <c r="AB596" s="62">
        <f t="shared" si="1330"/>
        <v>0</v>
      </c>
      <c r="AC596" s="62">
        <f>+AC595+AC594+AC593+AC589+AC583</f>
        <v>0</v>
      </c>
      <c r="AD596" s="62">
        <f t="shared" ref="AD596:AF596" si="1331">+AD594+AD589+AD583+AD593+AD595</f>
        <v>0</v>
      </c>
      <c r="AE596" s="62">
        <f>+AE595+AE594+AE593+AE589+AE583</f>
        <v>0</v>
      </c>
      <c r="AF596" s="62">
        <f t="shared" si="1331"/>
        <v>0</v>
      </c>
      <c r="AG596" s="62">
        <f>+AG595+AG594+AG593+AG589+AG583</f>
        <v>0</v>
      </c>
      <c r="AH596" s="14"/>
      <c r="AI596" s="322"/>
      <c r="AJ596" s="250">
        <f>+AE596-O596</f>
        <v>0</v>
      </c>
      <c r="AK596" s="14"/>
      <c r="AL596" s="14"/>
      <c r="AM596" s="14"/>
      <c r="AN596" s="14"/>
      <c r="AO596" s="14"/>
      <c r="AP596" s="14"/>
      <c r="AQ596" s="14"/>
      <c r="AR596" s="14"/>
      <c r="AS596" s="14"/>
      <c r="AT596" s="14"/>
      <c r="AU596" s="14"/>
      <c r="AV596" s="14"/>
      <c r="AW596" s="14"/>
      <c r="AX596" s="14"/>
      <c r="AY596" s="14"/>
      <c r="AZ596" s="14"/>
      <c r="BA596" s="14"/>
      <c r="BB596" s="14"/>
      <c r="BC596" s="14"/>
      <c r="BD596" s="14"/>
      <c r="BE596" s="14"/>
      <c r="BF596" s="14"/>
      <c r="BG596" s="14"/>
      <c r="BH596" s="14"/>
      <c r="BI596" s="14"/>
    </row>
    <row r="597" spans="1:61" s="3" customFormat="1" ht="25.5" hidden="1" customHeight="1" outlineLevel="1" x14ac:dyDescent="0.2">
      <c r="B597" s="159" t="s">
        <v>77</v>
      </c>
      <c r="C597" s="128" t="s">
        <v>78</v>
      </c>
      <c r="D597" s="129"/>
      <c r="E597" s="128"/>
      <c r="F597" s="128"/>
      <c r="G597" s="128"/>
      <c r="H597" s="128"/>
      <c r="I597" s="128"/>
      <c r="J597" s="128"/>
      <c r="K597" s="128"/>
      <c r="L597" s="128"/>
      <c r="M597" s="128"/>
      <c r="N597" s="128"/>
      <c r="O597" s="128"/>
      <c r="P597" s="128"/>
      <c r="Q597" s="128"/>
      <c r="R597" s="128"/>
      <c r="S597" s="129"/>
      <c r="T597" s="185"/>
      <c r="U597" s="185"/>
      <c r="V597" s="185"/>
      <c r="W597" s="185"/>
      <c r="X597" s="185"/>
      <c r="Y597" s="185"/>
      <c r="Z597" s="185"/>
      <c r="AA597" s="185"/>
      <c r="AB597" s="185"/>
      <c r="AC597" s="185"/>
      <c r="AD597" s="185"/>
      <c r="AE597" s="185"/>
      <c r="AF597" s="185"/>
      <c r="AG597" s="185"/>
      <c r="AI597" s="321"/>
      <c r="AJ597" s="14"/>
    </row>
    <row r="598" spans="1:61" ht="40.5" hidden="1" customHeight="1" outlineLevel="1" x14ac:dyDescent="0.2">
      <c r="B598" s="100" t="s">
        <v>0</v>
      </c>
      <c r="C598" s="26"/>
      <c r="D598" s="101"/>
      <c r="E598" s="36" t="str">
        <f t="shared" ref="E598:Q598" si="1332">+E$6</f>
        <v>Eredeti előirányzat
2024. év</v>
      </c>
      <c r="F598" s="36" t="str">
        <f t="shared" si="1332"/>
        <v>1 Módosítás</v>
      </c>
      <c r="G598" s="36" t="str">
        <f t="shared" si="1332"/>
        <v>Módosított előirányzat 1
2024. év</v>
      </c>
      <c r="H598" s="36" t="str">
        <f t="shared" si="1332"/>
        <v>2 Módosítás</v>
      </c>
      <c r="I598" s="36" t="str">
        <f t="shared" si="1332"/>
        <v>Módosított előirányzat</v>
      </c>
      <c r="J598" s="36" t="str">
        <f t="shared" si="1332"/>
        <v>3 Módosítás</v>
      </c>
      <c r="K598" s="36" t="str">
        <f t="shared" si="1332"/>
        <v>Módosított előirányzat</v>
      </c>
      <c r="L598" s="36" t="str">
        <f t="shared" si="1332"/>
        <v>4 Módosítás</v>
      </c>
      <c r="M598" s="36" t="str">
        <f t="shared" si="1332"/>
        <v>4. Módosított előirányzat</v>
      </c>
      <c r="N598" s="36" t="str">
        <f t="shared" si="1332"/>
        <v>5 Módosítás</v>
      </c>
      <c r="O598" s="36" t="str">
        <f t="shared" si="1332"/>
        <v>Módosított előirányzat 5.</v>
      </c>
      <c r="P598" s="36" t="str">
        <f t="shared" si="1332"/>
        <v>6 Módosítás</v>
      </c>
      <c r="Q598" s="36" t="str">
        <f t="shared" si="1332"/>
        <v>Módosított előirányzat</v>
      </c>
      <c r="R598" s="51"/>
      <c r="S598" s="57" t="s">
        <v>1</v>
      </c>
      <c r="T598" s="102"/>
      <c r="U598" s="36" t="str">
        <f>+$U$6</f>
        <v>Eredeti előirányzat
2024. év</v>
      </c>
      <c r="V598" s="36" t="str">
        <f t="shared" ref="V598:AG598" si="1333">+$U$6</f>
        <v>Eredeti előirányzat
2024. év</v>
      </c>
      <c r="W598" s="36" t="str">
        <f t="shared" si="1333"/>
        <v>Eredeti előirányzat
2024. év</v>
      </c>
      <c r="X598" s="36" t="str">
        <f t="shared" si="1333"/>
        <v>Eredeti előirányzat
2024. év</v>
      </c>
      <c r="Y598" s="36" t="str">
        <f t="shared" si="1333"/>
        <v>Eredeti előirányzat
2024. év</v>
      </c>
      <c r="Z598" s="36" t="str">
        <f t="shared" si="1333"/>
        <v>Eredeti előirányzat
2024. év</v>
      </c>
      <c r="AA598" s="36" t="str">
        <f t="shared" si="1333"/>
        <v>Eredeti előirányzat
2024. év</v>
      </c>
      <c r="AB598" s="36" t="str">
        <f t="shared" si="1333"/>
        <v>Eredeti előirányzat
2024. év</v>
      </c>
      <c r="AC598" s="36" t="str">
        <f t="shared" si="1333"/>
        <v>Eredeti előirányzat
2024. év</v>
      </c>
      <c r="AD598" s="36" t="str">
        <f t="shared" si="1333"/>
        <v>Eredeti előirányzat
2024. év</v>
      </c>
      <c r="AE598" s="36" t="str">
        <f t="shared" si="1333"/>
        <v>Eredeti előirányzat
2024. év</v>
      </c>
      <c r="AF598" s="36" t="str">
        <f t="shared" si="1333"/>
        <v>Eredeti előirányzat
2024. év</v>
      </c>
      <c r="AG598" s="36" t="str">
        <f t="shared" si="1333"/>
        <v>Eredeti előirányzat
2024. év</v>
      </c>
      <c r="AI598" s="319"/>
    </row>
    <row r="599" spans="1:61" ht="19.5" hidden="1" customHeight="1" outlineLevel="1" x14ac:dyDescent="0.2">
      <c r="B599" s="140"/>
      <c r="C599" s="141" t="s">
        <v>2</v>
      </c>
      <c r="D599" s="142"/>
      <c r="E599" s="143">
        <f t="shared" ref="E599:I599" si="1334">+E600+E601+E602+E603</f>
        <v>0</v>
      </c>
      <c r="F599" s="143">
        <f t="shared" si="1334"/>
        <v>0</v>
      </c>
      <c r="G599" s="143">
        <f t="shared" si="1334"/>
        <v>0</v>
      </c>
      <c r="H599" s="143">
        <f t="shared" si="1334"/>
        <v>0</v>
      </c>
      <c r="I599" s="143">
        <f t="shared" si="1334"/>
        <v>0</v>
      </c>
      <c r="J599" s="143">
        <f t="shared" ref="J599:K599" si="1335">+J600+J601+J602+J603</f>
        <v>0</v>
      </c>
      <c r="K599" s="143">
        <f t="shared" si="1335"/>
        <v>0</v>
      </c>
      <c r="L599" s="143">
        <f t="shared" ref="L599:M599" si="1336">+L600+L601+L602+L603</f>
        <v>0</v>
      </c>
      <c r="M599" s="143">
        <f t="shared" si="1336"/>
        <v>0</v>
      </c>
      <c r="N599" s="143">
        <f t="shared" ref="N599:O599" si="1337">+N600+N601+N602+N603</f>
        <v>0</v>
      </c>
      <c r="O599" s="143">
        <f t="shared" si="1337"/>
        <v>0</v>
      </c>
      <c r="P599" s="143">
        <f t="shared" ref="P599:Q599" si="1338">+P600+P601+P602+P603</f>
        <v>0</v>
      </c>
      <c r="Q599" s="143">
        <f t="shared" si="1338"/>
        <v>0</v>
      </c>
      <c r="R599" s="46"/>
      <c r="S599" s="144" t="s">
        <v>3</v>
      </c>
      <c r="T599" s="145"/>
      <c r="U599" s="76">
        <f t="shared" ref="U599:V599" si="1339">SUM(U600:U604)</f>
        <v>0</v>
      </c>
      <c r="V599" s="76">
        <f t="shared" si="1339"/>
        <v>0</v>
      </c>
      <c r="W599" s="76">
        <f>+U599+V599</f>
        <v>0</v>
      </c>
      <c r="X599" s="76">
        <f t="shared" ref="X599" si="1340">SUM(X600:X604)</f>
        <v>0</v>
      </c>
      <c r="Y599" s="76">
        <f>+W599+X599</f>
        <v>0</v>
      </c>
      <c r="Z599" s="76">
        <f t="shared" ref="Z599:AB599" si="1341">SUM(Z600:Z604)</f>
        <v>0</v>
      </c>
      <c r="AA599" s="76">
        <f>SUM(AA600:AA604)</f>
        <v>0</v>
      </c>
      <c r="AB599" s="76">
        <f t="shared" si="1341"/>
        <v>0</v>
      </c>
      <c r="AC599" s="76">
        <f>SUM(AC600:AC604)</f>
        <v>0</v>
      </c>
      <c r="AD599" s="76">
        <f t="shared" ref="AD599:AF599" si="1342">SUM(AD600:AD604)</f>
        <v>0</v>
      </c>
      <c r="AE599" s="76">
        <f>SUM(AE600:AE604)</f>
        <v>0</v>
      </c>
      <c r="AF599" s="76">
        <f t="shared" si="1342"/>
        <v>0</v>
      </c>
      <c r="AG599" s="76">
        <f>SUM(AG600:AG604)</f>
        <v>0</v>
      </c>
      <c r="AI599" s="319"/>
      <c r="AJ599" s="3"/>
    </row>
    <row r="600" spans="1:61" ht="19.5" hidden="1" customHeight="1" outlineLevel="1" x14ac:dyDescent="0.2">
      <c r="B600" s="146"/>
      <c r="C600" s="147" t="s">
        <v>4</v>
      </c>
      <c r="D600" s="147"/>
      <c r="E600" s="148"/>
      <c r="F600" s="148">
        <v>0</v>
      </c>
      <c r="G600" s="148"/>
      <c r="H600" s="148"/>
      <c r="I600" s="148"/>
      <c r="J600" s="148"/>
      <c r="K600" s="148"/>
      <c r="L600" s="148"/>
      <c r="M600" s="148"/>
      <c r="N600" s="148"/>
      <c r="O600" s="148"/>
      <c r="P600" s="148"/>
      <c r="Q600" s="148"/>
      <c r="R600" s="48"/>
      <c r="S600" s="149"/>
      <c r="T600" s="150" t="s">
        <v>6</v>
      </c>
      <c r="U600" s="151"/>
      <c r="V600" s="151">
        <v>0</v>
      </c>
      <c r="W600" s="151">
        <f t="shared" ref="W600:W612" si="1343">+U600+V600</f>
        <v>0</v>
      </c>
      <c r="X600" s="151">
        <v>0</v>
      </c>
      <c r="Y600" s="151">
        <f t="shared" ref="Y600:Y612" si="1344">+W600+X600</f>
        <v>0</v>
      </c>
      <c r="Z600" s="151">
        <v>0</v>
      </c>
      <c r="AA600" s="151">
        <f>+Y600+Z600</f>
        <v>0</v>
      </c>
      <c r="AB600" s="151">
        <v>0</v>
      </c>
      <c r="AC600" s="151">
        <f>+AA600+AB600</f>
        <v>0</v>
      </c>
      <c r="AD600" s="151">
        <v>0</v>
      </c>
      <c r="AE600" s="151">
        <f>+AC600+AD600</f>
        <v>0</v>
      </c>
      <c r="AF600" s="151">
        <v>0</v>
      </c>
      <c r="AG600" s="151">
        <f>+AE600+AF600</f>
        <v>0</v>
      </c>
      <c r="AI600" s="319"/>
    </row>
    <row r="601" spans="1:61" ht="23.25" hidden="1" customHeight="1" outlineLevel="1" x14ac:dyDescent="0.2">
      <c r="A601" s="249"/>
      <c r="B601" s="104"/>
      <c r="C601" s="17" t="s">
        <v>5</v>
      </c>
      <c r="D601" s="18"/>
      <c r="E601" s="5"/>
      <c r="F601" s="5">
        <v>0</v>
      </c>
      <c r="G601" s="5">
        <f>+E601+F601</f>
        <v>0</v>
      </c>
      <c r="H601" s="5">
        <v>0</v>
      </c>
      <c r="I601" s="5">
        <f>+G601+H601</f>
        <v>0</v>
      </c>
      <c r="J601" s="5">
        <v>0</v>
      </c>
      <c r="K601" s="5">
        <f>+I601+J601</f>
        <v>0</v>
      </c>
      <c r="L601" s="5">
        <v>0</v>
      </c>
      <c r="M601" s="5">
        <f>+K601+L601</f>
        <v>0</v>
      </c>
      <c r="N601" s="5">
        <v>0</v>
      </c>
      <c r="O601" s="5">
        <f>+M601+N601</f>
        <v>0</v>
      </c>
      <c r="P601" s="5">
        <v>0</v>
      </c>
      <c r="Q601" s="5">
        <f>+O601+P601</f>
        <v>0</v>
      </c>
      <c r="R601" s="48"/>
      <c r="S601" s="55"/>
      <c r="T601" s="19" t="s">
        <v>8</v>
      </c>
      <c r="U601" s="82"/>
      <c r="V601" s="82">
        <v>0</v>
      </c>
      <c r="W601" s="82">
        <f t="shared" si="1343"/>
        <v>0</v>
      </c>
      <c r="X601" s="82">
        <v>0</v>
      </c>
      <c r="Y601" s="82">
        <f t="shared" si="1344"/>
        <v>0</v>
      </c>
      <c r="Z601" s="82">
        <v>0</v>
      </c>
      <c r="AA601" s="82">
        <f>+Y601+Z601</f>
        <v>0</v>
      </c>
      <c r="AB601" s="82">
        <v>0</v>
      </c>
      <c r="AC601" s="82">
        <f>+AA601+AB601</f>
        <v>0</v>
      </c>
      <c r="AD601" s="82">
        <v>0</v>
      </c>
      <c r="AE601" s="82">
        <f>+AC601+AD601</f>
        <v>0</v>
      </c>
      <c r="AF601" s="82">
        <v>0</v>
      </c>
      <c r="AG601" s="82">
        <f>+AE601+AF601</f>
        <v>0</v>
      </c>
      <c r="AI601" s="319"/>
    </row>
    <row r="602" spans="1:61" ht="19.5" hidden="1" customHeight="1" outlineLevel="1" x14ac:dyDescent="0.2">
      <c r="A602" s="249"/>
      <c r="B602" s="104"/>
      <c r="C602" s="17" t="s">
        <v>7</v>
      </c>
      <c r="D602" s="18"/>
      <c r="E602" s="5"/>
      <c r="F602" s="5">
        <v>0</v>
      </c>
      <c r="G602" s="5">
        <f t="shared" ref="G602:G612" si="1345">+E602+F602</f>
        <v>0</v>
      </c>
      <c r="H602" s="5">
        <v>0</v>
      </c>
      <c r="I602" s="5">
        <f t="shared" ref="I602:I612" si="1346">+G602+H602</f>
        <v>0</v>
      </c>
      <c r="J602" s="5">
        <v>0</v>
      </c>
      <c r="K602" s="5">
        <f t="shared" ref="K602:K612" si="1347">+I602+J602</f>
        <v>0</v>
      </c>
      <c r="L602" s="5">
        <v>0</v>
      </c>
      <c r="M602" s="5">
        <f t="shared" ref="M602:M612" si="1348">+K602+L602</f>
        <v>0</v>
      </c>
      <c r="N602" s="5">
        <v>0</v>
      </c>
      <c r="O602" s="5">
        <f t="shared" ref="O602:O612" si="1349">+M602+N602</f>
        <v>0</v>
      </c>
      <c r="P602" s="5">
        <v>0</v>
      </c>
      <c r="Q602" s="5">
        <f t="shared" ref="Q602:Q612" si="1350">+O602+P602</f>
        <v>0</v>
      </c>
      <c r="R602" s="48"/>
      <c r="S602" s="55"/>
      <c r="T602" s="20" t="s">
        <v>9</v>
      </c>
      <c r="U602" s="82">
        <v>0</v>
      </c>
      <c r="V602" s="82">
        <v>0</v>
      </c>
      <c r="W602" s="82">
        <f t="shared" si="1343"/>
        <v>0</v>
      </c>
      <c r="X602" s="82">
        <v>0</v>
      </c>
      <c r="Y602" s="82">
        <f t="shared" si="1344"/>
        <v>0</v>
      </c>
      <c r="Z602" s="82">
        <v>0</v>
      </c>
      <c r="AA602" s="82">
        <f>+Y602+Z602</f>
        <v>0</v>
      </c>
      <c r="AB602" s="82">
        <v>0</v>
      </c>
      <c r="AC602" s="82">
        <f>+AA602+AB602</f>
        <v>0</v>
      </c>
      <c r="AD602" s="82">
        <v>0</v>
      </c>
      <c r="AE602" s="82">
        <f>+AC602+AD602</f>
        <v>0</v>
      </c>
      <c r="AF602" s="82">
        <v>0</v>
      </c>
      <c r="AG602" s="82">
        <f>+AE602+AF602</f>
        <v>0</v>
      </c>
      <c r="AI602" s="319"/>
    </row>
    <row r="603" spans="1:61" ht="19.5" hidden="1" customHeight="1" outlineLevel="1" x14ac:dyDescent="0.2">
      <c r="A603" s="249"/>
      <c r="B603" s="104"/>
      <c r="C603" s="17" t="s">
        <v>21</v>
      </c>
      <c r="D603" s="18"/>
      <c r="E603" s="5"/>
      <c r="F603" s="5">
        <v>0</v>
      </c>
      <c r="G603" s="5">
        <f t="shared" si="1345"/>
        <v>0</v>
      </c>
      <c r="H603" s="5">
        <v>0</v>
      </c>
      <c r="I603" s="5">
        <f t="shared" si="1346"/>
        <v>0</v>
      </c>
      <c r="J603" s="5">
        <v>0</v>
      </c>
      <c r="K603" s="5">
        <f t="shared" si="1347"/>
        <v>0</v>
      </c>
      <c r="L603" s="5">
        <v>0</v>
      </c>
      <c r="M603" s="5">
        <f t="shared" si="1348"/>
        <v>0</v>
      </c>
      <c r="N603" s="5">
        <v>0</v>
      </c>
      <c r="O603" s="5">
        <f t="shared" si="1349"/>
        <v>0</v>
      </c>
      <c r="P603" s="5">
        <v>0</v>
      </c>
      <c r="Q603" s="5">
        <f t="shared" si="1350"/>
        <v>0</v>
      </c>
      <c r="R603" s="48"/>
      <c r="S603" s="55"/>
      <c r="T603" s="20" t="s">
        <v>11</v>
      </c>
      <c r="U603" s="82"/>
      <c r="V603" s="82">
        <v>0</v>
      </c>
      <c r="W603" s="82">
        <f t="shared" si="1343"/>
        <v>0</v>
      </c>
      <c r="X603" s="82">
        <v>0</v>
      </c>
      <c r="Y603" s="82">
        <f t="shared" si="1344"/>
        <v>0</v>
      </c>
      <c r="Z603" s="82">
        <v>0</v>
      </c>
      <c r="AA603" s="82">
        <f>+Y603+Z603</f>
        <v>0</v>
      </c>
      <c r="AB603" s="82">
        <v>0</v>
      </c>
      <c r="AC603" s="82">
        <f>+AA603+AB603</f>
        <v>0</v>
      </c>
      <c r="AD603" s="82">
        <v>0</v>
      </c>
      <c r="AE603" s="82">
        <f>+AC603+AD603</f>
        <v>0</v>
      </c>
      <c r="AF603" s="82">
        <v>0</v>
      </c>
      <c r="AG603" s="82">
        <f>+AE603+AF603</f>
        <v>0</v>
      </c>
      <c r="AI603" s="319"/>
    </row>
    <row r="604" spans="1:61" ht="19.5" hidden="1" customHeight="1" outlineLevel="1" x14ac:dyDescent="0.2">
      <c r="A604" s="249"/>
      <c r="B604" s="105"/>
      <c r="C604" s="21"/>
      <c r="D604" s="21"/>
      <c r="E604" s="106"/>
      <c r="F604" s="106">
        <v>0</v>
      </c>
      <c r="G604" s="5">
        <f t="shared" si="1345"/>
        <v>0</v>
      </c>
      <c r="H604" s="106">
        <v>0</v>
      </c>
      <c r="I604" s="5">
        <f t="shared" si="1346"/>
        <v>0</v>
      </c>
      <c r="J604" s="106">
        <v>0</v>
      </c>
      <c r="K604" s="5">
        <f t="shared" si="1347"/>
        <v>0</v>
      </c>
      <c r="L604" s="106">
        <v>0</v>
      </c>
      <c r="M604" s="5">
        <f t="shared" si="1348"/>
        <v>0</v>
      </c>
      <c r="N604" s="106">
        <v>0</v>
      </c>
      <c r="O604" s="5">
        <f t="shared" si="1349"/>
        <v>0</v>
      </c>
      <c r="P604" s="106">
        <v>0</v>
      </c>
      <c r="Q604" s="5">
        <f t="shared" si="1350"/>
        <v>0</v>
      </c>
      <c r="R604" s="52"/>
      <c r="S604" s="56"/>
      <c r="T604" s="23" t="s">
        <v>12</v>
      </c>
      <c r="U604" s="83"/>
      <c r="V604" s="83">
        <v>0</v>
      </c>
      <c r="W604" s="83">
        <f t="shared" si="1343"/>
        <v>0</v>
      </c>
      <c r="X604" s="83">
        <v>0</v>
      </c>
      <c r="Y604" s="83">
        <f t="shared" si="1344"/>
        <v>0</v>
      </c>
      <c r="Z604" s="83">
        <v>0</v>
      </c>
      <c r="AA604" s="83">
        <f>+Y604+Z604</f>
        <v>0</v>
      </c>
      <c r="AB604" s="83">
        <v>0</v>
      </c>
      <c r="AC604" s="83">
        <f>+AA604+AB604</f>
        <v>0</v>
      </c>
      <c r="AD604" s="83">
        <v>0</v>
      </c>
      <c r="AE604" s="83">
        <f>+AC604+AD604</f>
        <v>0</v>
      </c>
      <c r="AF604" s="83">
        <v>0</v>
      </c>
      <c r="AG604" s="83">
        <f>+AE604+AF604</f>
        <v>0</v>
      </c>
      <c r="AI604" s="319"/>
    </row>
    <row r="605" spans="1:61" ht="19.5" hidden="1" customHeight="1" outlineLevel="1" x14ac:dyDescent="0.2">
      <c r="A605" s="249"/>
      <c r="B605" s="105"/>
      <c r="C605" s="21"/>
      <c r="D605" s="21"/>
      <c r="E605" s="106"/>
      <c r="F605" s="106">
        <v>0</v>
      </c>
      <c r="G605" s="5">
        <f t="shared" si="1345"/>
        <v>0</v>
      </c>
      <c r="H605" s="106">
        <v>0</v>
      </c>
      <c r="I605" s="5">
        <f t="shared" si="1346"/>
        <v>0</v>
      </c>
      <c r="J605" s="106">
        <v>0</v>
      </c>
      <c r="K605" s="5">
        <f t="shared" si="1347"/>
        <v>0</v>
      </c>
      <c r="L605" s="106">
        <v>0</v>
      </c>
      <c r="M605" s="5">
        <f t="shared" si="1348"/>
        <v>0</v>
      </c>
      <c r="N605" s="106">
        <v>0</v>
      </c>
      <c r="O605" s="5">
        <f t="shared" si="1349"/>
        <v>0</v>
      </c>
      <c r="P605" s="106">
        <v>0</v>
      </c>
      <c r="Q605" s="5">
        <f t="shared" si="1350"/>
        <v>0</v>
      </c>
      <c r="R605" s="29"/>
      <c r="S605" s="144" t="s">
        <v>13</v>
      </c>
      <c r="T605" s="145"/>
      <c r="U605" s="62">
        <f t="shared" ref="U605:V605" si="1351">SUM(U606:U608)</f>
        <v>0</v>
      </c>
      <c r="V605" s="62">
        <f t="shared" si="1351"/>
        <v>0</v>
      </c>
      <c r="W605" s="62">
        <f t="shared" si="1343"/>
        <v>0</v>
      </c>
      <c r="X605" s="62">
        <f t="shared" ref="X605" si="1352">SUM(X606:X608)</f>
        <v>0</v>
      </c>
      <c r="Y605" s="62">
        <f t="shared" si="1344"/>
        <v>0</v>
      </c>
      <c r="Z605" s="62">
        <f t="shared" ref="Z605:AB605" si="1353">SUM(Z606:Z608)</f>
        <v>0</v>
      </c>
      <c r="AA605" s="76">
        <f>SUM(AA606:AA608)</f>
        <v>0</v>
      </c>
      <c r="AB605" s="62">
        <f t="shared" si="1353"/>
        <v>0</v>
      </c>
      <c r="AC605" s="76">
        <f>SUM(AC606:AC608)</f>
        <v>0</v>
      </c>
      <c r="AD605" s="62">
        <f t="shared" ref="AD605:AF605" si="1354">SUM(AD606:AD608)</f>
        <v>0</v>
      </c>
      <c r="AE605" s="76">
        <f>SUM(AE606:AE608)</f>
        <v>0</v>
      </c>
      <c r="AF605" s="62">
        <f t="shared" si="1354"/>
        <v>0</v>
      </c>
      <c r="AG605" s="76">
        <f>SUM(AG606:AG608)</f>
        <v>0</v>
      </c>
      <c r="AI605" s="319"/>
    </row>
    <row r="606" spans="1:61" ht="19.5" hidden="1" customHeight="1" outlineLevel="1" x14ac:dyDescent="0.2">
      <c r="A606" s="249"/>
      <c r="B606" s="140"/>
      <c r="C606" s="141" t="s">
        <v>10</v>
      </c>
      <c r="D606" s="8"/>
      <c r="E606" s="9"/>
      <c r="F606" s="9">
        <v>0</v>
      </c>
      <c r="G606" s="9">
        <f t="shared" si="1345"/>
        <v>0</v>
      </c>
      <c r="H606" s="9">
        <v>0</v>
      </c>
      <c r="I606" s="9">
        <f t="shared" si="1346"/>
        <v>0</v>
      </c>
      <c r="J606" s="9">
        <v>0</v>
      </c>
      <c r="K606" s="9">
        <f t="shared" si="1347"/>
        <v>0</v>
      </c>
      <c r="L606" s="9">
        <v>0</v>
      </c>
      <c r="M606" s="9">
        <f t="shared" si="1348"/>
        <v>0</v>
      </c>
      <c r="N606" s="9">
        <v>0</v>
      </c>
      <c r="O606" s="9">
        <f t="shared" si="1349"/>
        <v>0</v>
      </c>
      <c r="P606" s="9">
        <v>0</v>
      </c>
      <c r="Q606" s="9">
        <f t="shared" si="1350"/>
        <v>0</v>
      </c>
      <c r="R606" s="46"/>
      <c r="S606" s="149"/>
      <c r="T606" s="150" t="s">
        <v>15</v>
      </c>
      <c r="U606" s="151"/>
      <c r="V606" s="151">
        <v>0</v>
      </c>
      <c r="W606" s="151">
        <f t="shared" si="1343"/>
        <v>0</v>
      </c>
      <c r="X606" s="151">
        <v>0</v>
      </c>
      <c r="Y606" s="151">
        <f t="shared" si="1344"/>
        <v>0</v>
      </c>
      <c r="Z606" s="151">
        <v>0</v>
      </c>
      <c r="AA606" s="151">
        <f t="shared" ref="AA606:AA611" si="1355">+Y606+Z606</f>
        <v>0</v>
      </c>
      <c r="AB606" s="151">
        <v>0</v>
      </c>
      <c r="AC606" s="151">
        <f t="shared" ref="AC606:AC611" si="1356">+AA606+AB606</f>
        <v>0</v>
      </c>
      <c r="AD606" s="151">
        <v>0</v>
      </c>
      <c r="AE606" s="151">
        <f t="shared" ref="AE606:AE611" si="1357">+AC606+AD606</f>
        <v>0</v>
      </c>
      <c r="AF606" s="151">
        <v>0</v>
      </c>
      <c r="AG606" s="151">
        <f t="shared" ref="AG606:AG611" si="1358">+AE606+AF606</f>
        <v>0</v>
      </c>
      <c r="AI606" s="319"/>
    </row>
    <row r="607" spans="1:61" ht="19.5" hidden="1" customHeight="1" outlineLevel="1" x14ac:dyDescent="0.2">
      <c r="A607" s="249"/>
      <c r="B607" s="140"/>
      <c r="C607" s="141" t="s">
        <v>23</v>
      </c>
      <c r="D607" s="8"/>
      <c r="E607" s="11"/>
      <c r="F607" s="11">
        <v>0</v>
      </c>
      <c r="G607" s="11">
        <f t="shared" si="1345"/>
        <v>0</v>
      </c>
      <c r="H607" s="11">
        <v>0</v>
      </c>
      <c r="I607" s="11">
        <f t="shared" si="1346"/>
        <v>0</v>
      </c>
      <c r="J607" s="11">
        <v>0</v>
      </c>
      <c r="K607" s="11">
        <f t="shared" si="1347"/>
        <v>0</v>
      </c>
      <c r="L607" s="11">
        <v>0</v>
      </c>
      <c r="M607" s="11">
        <f t="shared" si="1348"/>
        <v>0</v>
      </c>
      <c r="N607" s="11">
        <v>0</v>
      </c>
      <c r="O607" s="11">
        <f t="shared" si="1349"/>
        <v>0</v>
      </c>
      <c r="P607" s="11">
        <v>0</v>
      </c>
      <c r="Q607" s="11">
        <f t="shared" si="1350"/>
        <v>0</v>
      </c>
      <c r="R607" s="47"/>
      <c r="S607" s="55"/>
      <c r="T607" s="20" t="s">
        <v>16</v>
      </c>
      <c r="U607" s="82"/>
      <c r="V607" s="82">
        <v>0</v>
      </c>
      <c r="W607" s="82">
        <f t="shared" si="1343"/>
        <v>0</v>
      </c>
      <c r="X607" s="82">
        <v>0</v>
      </c>
      <c r="Y607" s="82">
        <f t="shared" si="1344"/>
        <v>0</v>
      </c>
      <c r="Z607" s="82">
        <v>0</v>
      </c>
      <c r="AA607" s="82">
        <f t="shared" si="1355"/>
        <v>0</v>
      </c>
      <c r="AB607" s="82">
        <v>0</v>
      </c>
      <c r="AC607" s="82">
        <f t="shared" si="1356"/>
        <v>0</v>
      </c>
      <c r="AD607" s="82">
        <v>0</v>
      </c>
      <c r="AE607" s="82">
        <f t="shared" si="1357"/>
        <v>0</v>
      </c>
      <c r="AF607" s="82">
        <v>0</v>
      </c>
      <c r="AG607" s="82">
        <f t="shared" si="1358"/>
        <v>0</v>
      </c>
      <c r="AI607" s="319"/>
    </row>
    <row r="608" spans="1:61" ht="19.5" hidden="1" customHeight="1" outlineLevel="1" x14ac:dyDescent="0.2">
      <c r="A608" s="249"/>
      <c r="B608" s="140"/>
      <c r="C608" s="141" t="s">
        <v>22</v>
      </c>
      <c r="D608" s="8"/>
      <c r="E608" s="60"/>
      <c r="F608" s="60">
        <v>0</v>
      </c>
      <c r="G608" s="60">
        <f t="shared" si="1345"/>
        <v>0</v>
      </c>
      <c r="H608" s="60">
        <v>0</v>
      </c>
      <c r="I608" s="60">
        <f t="shared" si="1346"/>
        <v>0</v>
      </c>
      <c r="J608" s="60">
        <v>0</v>
      </c>
      <c r="K608" s="60">
        <f t="shared" si="1347"/>
        <v>0</v>
      </c>
      <c r="L608" s="60">
        <v>0</v>
      </c>
      <c r="M608" s="60">
        <f t="shared" si="1348"/>
        <v>0</v>
      </c>
      <c r="N608" s="60">
        <v>0</v>
      </c>
      <c r="O608" s="60">
        <f t="shared" si="1349"/>
        <v>0</v>
      </c>
      <c r="P608" s="60">
        <v>0</v>
      </c>
      <c r="Q608" s="60">
        <f t="shared" si="1350"/>
        <v>0</v>
      </c>
      <c r="S608" s="107"/>
      <c r="T608" s="108" t="s">
        <v>17</v>
      </c>
      <c r="U608" s="84"/>
      <c r="V608" s="84">
        <v>0</v>
      </c>
      <c r="W608" s="84">
        <f t="shared" si="1343"/>
        <v>0</v>
      </c>
      <c r="X608" s="84">
        <v>0</v>
      </c>
      <c r="Y608" s="84">
        <f t="shared" si="1344"/>
        <v>0</v>
      </c>
      <c r="Z608" s="84">
        <v>0</v>
      </c>
      <c r="AA608" s="84">
        <f t="shared" si="1355"/>
        <v>0</v>
      </c>
      <c r="AB608" s="84">
        <v>0</v>
      </c>
      <c r="AC608" s="84">
        <f t="shared" si="1356"/>
        <v>0</v>
      </c>
      <c r="AD608" s="84">
        <v>0</v>
      </c>
      <c r="AE608" s="84">
        <f t="shared" si="1357"/>
        <v>0</v>
      </c>
      <c r="AF608" s="84">
        <v>0</v>
      </c>
      <c r="AG608" s="84">
        <f t="shared" si="1358"/>
        <v>0</v>
      </c>
      <c r="AI608" s="319"/>
    </row>
    <row r="609" spans="1:61" ht="19.5" hidden="1" customHeight="1" outlineLevel="1" x14ac:dyDescent="0.2">
      <c r="A609" s="249"/>
      <c r="B609" s="140"/>
      <c r="C609" s="141" t="s">
        <v>46</v>
      </c>
      <c r="D609" s="8"/>
      <c r="E609" s="11"/>
      <c r="F609" s="11">
        <v>0</v>
      </c>
      <c r="G609" s="11">
        <f t="shared" si="1345"/>
        <v>0</v>
      </c>
      <c r="H609" s="11">
        <v>0</v>
      </c>
      <c r="I609" s="11">
        <f t="shared" si="1346"/>
        <v>0</v>
      </c>
      <c r="J609" s="11">
        <v>0</v>
      </c>
      <c r="K609" s="11">
        <f t="shared" si="1347"/>
        <v>0</v>
      </c>
      <c r="L609" s="11">
        <v>0</v>
      </c>
      <c r="M609" s="11">
        <f t="shared" si="1348"/>
        <v>0</v>
      </c>
      <c r="N609" s="11">
        <v>0</v>
      </c>
      <c r="O609" s="11">
        <f t="shared" si="1349"/>
        <v>0</v>
      </c>
      <c r="P609" s="11">
        <v>0</v>
      </c>
      <c r="Q609" s="11">
        <f t="shared" si="1350"/>
        <v>0</v>
      </c>
      <c r="R609" s="47"/>
      <c r="S609" s="153" t="s">
        <v>43</v>
      </c>
      <c r="T609" s="10"/>
      <c r="U609" s="62"/>
      <c r="V609" s="62">
        <v>0</v>
      </c>
      <c r="W609" s="62">
        <f t="shared" si="1343"/>
        <v>0</v>
      </c>
      <c r="X609" s="62">
        <v>0</v>
      </c>
      <c r="Y609" s="62">
        <f t="shared" si="1344"/>
        <v>0</v>
      </c>
      <c r="Z609" s="62">
        <v>0</v>
      </c>
      <c r="AA609" s="62">
        <f t="shared" si="1355"/>
        <v>0</v>
      </c>
      <c r="AB609" s="62">
        <v>0</v>
      </c>
      <c r="AC609" s="62">
        <f t="shared" si="1356"/>
        <v>0</v>
      </c>
      <c r="AD609" s="62">
        <v>0</v>
      </c>
      <c r="AE609" s="62">
        <f t="shared" si="1357"/>
        <v>0</v>
      </c>
      <c r="AF609" s="62">
        <v>0</v>
      </c>
      <c r="AG609" s="62">
        <f t="shared" si="1358"/>
        <v>0</v>
      </c>
      <c r="AI609" s="319"/>
    </row>
    <row r="610" spans="1:61" ht="19.5" hidden="1" customHeight="1" outlineLevel="1" x14ac:dyDescent="0.2">
      <c r="B610" s="140"/>
      <c r="C610" s="141" t="s">
        <v>52</v>
      </c>
      <c r="D610" s="8"/>
      <c r="E610" s="60"/>
      <c r="F610" s="60">
        <v>0</v>
      </c>
      <c r="G610" s="60">
        <f t="shared" si="1345"/>
        <v>0</v>
      </c>
      <c r="H610" s="60">
        <v>0</v>
      </c>
      <c r="I610" s="60">
        <f t="shared" si="1346"/>
        <v>0</v>
      </c>
      <c r="J610" s="60">
        <v>0</v>
      </c>
      <c r="K610" s="60">
        <f t="shared" si="1347"/>
        <v>0</v>
      </c>
      <c r="L610" s="60">
        <v>0</v>
      </c>
      <c r="M610" s="60">
        <f t="shared" si="1348"/>
        <v>0</v>
      </c>
      <c r="N610" s="60">
        <v>0</v>
      </c>
      <c r="O610" s="60">
        <f t="shared" si="1349"/>
        <v>0</v>
      </c>
      <c r="P610" s="60">
        <v>0</v>
      </c>
      <c r="Q610" s="60">
        <f t="shared" si="1350"/>
        <v>0</v>
      </c>
      <c r="R610" s="29"/>
      <c r="S610" s="57" t="s">
        <v>38</v>
      </c>
      <c r="T610" s="28"/>
      <c r="U610" s="62"/>
      <c r="V610" s="62">
        <v>0</v>
      </c>
      <c r="W610" s="62">
        <f t="shared" si="1343"/>
        <v>0</v>
      </c>
      <c r="X610" s="62">
        <v>0</v>
      </c>
      <c r="Y610" s="62">
        <f t="shared" si="1344"/>
        <v>0</v>
      </c>
      <c r="Z610" s="62">
        <v>0</v>
      </c>
      <c r="AA610" s="62">
        <f t="shared" si="1355"/>
        <v>0</v>
      </c>
      <c r="AB610" s="62">
        <v>0</v>
      </c>
      <c r="AC610" s="62">
        <f t="shared" si="1356"/>
        <v>0</v>
      </c>
      <c r="AD610" s="62">
        <v>0</v>
      </c>
      <c r="AE610" s="62">
        <f t="shared" si="1357"/>
        <v>0</v>
      </c>
      <c r="AF610" s="62">
        <v>0</v>
      </c>
      <c r="AG610" s="62">
        <f t="shared" si="1358"/>
        <v>0</v>
      </c>
      <c r="AI610" s="319"/>
    </row>
    <row r="611" spans="1:61" ht="19.5" hidden="1" customHeight="1" outlineLevel="1" thickBot="1" x14ac:dyDescent="0.25">
      <c r="B611" s="109"/>
      <c r="C611" s="37" t="s">
        <v>149</v>
      </c>
      <c r="D611" s="37"/>
      <c r="E611" s="61"/>
      <c r="F611" s="61">
        <v>0</v>
      </c>
      <c r="G611" s="61">
        <f t="shared" si="1345"/>
        <v>0</v>
      </c>
      <c r="H611" s="61">
        <v>0</v>
      </c>
      <c r="I611" s="61">
        <f t="shared" si="1346"/>
        <v>0</v>
      </c>
      <c r="J611" s="61">
        <v>0</v>
      </c>
      <c r="K611" s="61">
        <f t="shared" si="1347"/>
        <v>0</v>
      </c>
      <c r="L611" s="61">
        <v>0</v>
      </c>
      <c r="M611" s="61">
        <f t="shared" si="1348"/>
        <v>0</v>
      </c>
      <c r="N611" s="61">
        <v>0</v>
      </c>
      <c r="O611" s="61">
        <f t="shared" si="1349"/>
        <v>0</v>
      </c>
      <c r="P611" s="61">
        <v>0</v>
      </c>
      <c r="Q611" s="61">
        <f t="shared" si="1350"/>
        <v>0</v>
      </c>
      <c r="R611" s="29"/>
      <c r="S611" s="154" t="s">
        <v>149</v>
      </c>
      <c r="T611" s="138"/>
      <c r="U611" s="93"/>
      <c r="V611" s="93">
        <v>0</v>
      </c>
      <c r="W611" s="93">
        <f t="shared" si="1343"/>
        <v>0</v>
      </c>
      <c r="X611" s="93">
        <v>0</v>
      </c>
      <c r="Y611" s="93">
        <f t="shared" si="1344"/>
        <v>0</v>
      </c>
      <c r="Z611" s="93">
        <v>0</v>
      </c>
      <c r="AA611" s="93">
        <f t="shared" si="1355"/>
        <v>0</v>
      </c>
      <c r="AB611" s="93">
        <v>0</v>
      </c>
      <c r="AC611" s="93">
        <f t="shared" si="1356"/>
        <v>0</v>
      </c>
      <c r="AD611" s="93">
        <v>0</v>
      </c>
      <c r="AE611" s="93">
        <f t="shared" si="1357"/>
        <v>0</v>
      </c>
      <c r="AF611" s="93">
        <v>0</v>
      </c>
      <c r="AG611" s="93">
        <f t="shared" si="1358"/>
        <v>0</v>
      </c>
      <c r="AI611" s="319"/>
    </row>
    <row r="612" spans="1:61" s="3" customFormat="1" ht="19.5" hidden="1" customHeight="1" outlineLevel="1" thickBot="1" x14ac:dyDescent="0.25">
      <c r="B612" s="155" t="s">
        <v>14</v>
      </c>
      <c r="C612" s="141"/>
      <c r="D612" s="8"/>
      <c r="E612" s="11">
        <f t="shared" ref="E612:F612" si="1359">SUM(E606:E611)+E599</f>
        <v>0</v>
      </c>
      <c r="F612" s="11">
        <f t="shared" si="1359"/>
        <v>0</v>
      </c>
      <c r="G612" s="11">
        <f t="shared" si="1345"/>
        <v>0</v>
      </c>
      <c r="H612" s="11">
        <f t="shared" ref="H612:J612" si="1360">SUM(H606:H611)+H599</f>
        <v>0</v>
      </c>
      <c r="I612" s="11">
        <f t="shared" si="1346"/>
        <v>0</v>
      </c>
      <c r="J612" s="11">
        <f t="shared" si="1360"/>
        <v>0</v>
      </c>
      <c r="K612" s="11">
        <f t="shared" si="1347"/>
        <v>0</v>
      </c>
      <c r="L612" s="11">
        <f t="shared" ref="L612:N612" si="1361">SUM(L606:L611)+L599</f>
        <v>0</v>
      </c>
      <c r="M612" s="11">
        <f t="shared" si="1348"/>
        <v>0</v>
      </c>
      <c r="N612" s="11">
        <f t="shared" si="1361"/>
        <v>0</v>
      </c>
      <c r="O612" s="11">
        <f t="shared" si="1349"/>
        <v>0</v>
      </c>
      <c r="P612" s="11">
        <f t="shared" ref="P612" si="1362">SUM(P606:P611)+P599</f>
        <v>0</v>
      </c>
      <c r="Q612" s="11">
        <f t="shared" si="1350"/>
        <v>0</v>
      </c>
      <c r="R612" s="69"/>
      <c r="S612" s="156" t="s">
        <v>18</v>
      </c>
      <c r="T612" s="157"/>
      <c r="U612" s="62">
        <f t="shared" ref="U612:V612" si="1363">+U610+U605+U599+U609+U611</f>
        <v>0</v>
      </c>
      <c r="V612" s="62">
        <f t="shared" si="1363"/>
        <v>0</v>
      </c>
      <c r="W612" s="62">
        <f t="shared" si="1343"/>
        <v>0</v>
      </c>
      <c r="X612" s="62">
        <f t="shared" ref="X612" si="1364">+X610+X605+X599+X609+X611</f>
        <v>0</v>
      </c>
      <c r="Y612" s="62">
        <f t="shared" si="1344"/>
        <v>0</v>
      </c>
      <c r="Z612" s="62">
        <f t="shared" ref="Z612:AB612" si="1365">+Z610+Z605+Z599+Z609+Z611</f>
        <v>0</v>
      </c>
      <c r="AA612" s="62">
        <f>+AA611+AA610+AA609+AA605+AA599</f>
        <v>0</v>
      </c>
      <c r="AB612" s="62">
        <f t="shared" si="1365"/>
        <v>0</v>
      </c>
      <c r="AC612" s="62">
        <f>+AC611+AC610+AC609+AC605+AC599</f>
        <v>0</v>
      </c>
      <c r="AD612" s="62">
        <f t="shared" ref="AD612:AF612" si="1366">+AD610+AD605+AD599+AD609+AD611</f>
        <v>0</v>
      </c>
      <c r="AE612" s="62">
        <f>+AE611+AE610+AE609+AE605+AE599</f>
        <v>0</v>
      </c>
      <c r="AF612" s="62">
        <f t="shared" si="1366"/>
        <v>0</v>
      </c>
      <c r="AG612" s="62">
        <f>+AG611+AG610+AG609+AG605+AG599</f>
        <v>0</v>
      </c>
      <c r="AH612" s="14"/>
      <c r="AI612" s="322"/>
      <c r="AJ612" s="250">
        <f>+AE612-O612</f>
        <v>0</v>
      </c>
      <c r="AK612" s="14"/>
      <c r="AL612" s="14"/>
      <c r="AM612" s="14"/>
      <c r="AN612" s="14"/>
      <c r="AO612" s="14"/>
      <c r="AP612" s="14"/>
      <c r="AQ612" s="14"/>
      <c r="AR612" s="14"/>
      <c r="AS612" s="14"/>
      <c r="AT612" s="14"/>
      <c r="AU612" s="14"/>
      <c r="AV612" s="14"/>
      <c r="AW612" s="14"/>
      <c r="AX612" s="14"/>
      <c r="AY612" s="14"/>
      <c r="AZ612" s="14"/>
      <c r="BA612" s="14"/>
      <c r="BB612" s="14"/>
      <c r="BC612" s="14"/>
      <c r="BD612" s="14"/>
      <c r="BE612" s="14"/>
      <c r="BF612" s="14"/>
      <c r="BG612" s="14"/>
      <c r="BH612" s="14"/>
      <c r="BI612" s="14"/>
    </row>
    <row r="613" spans="1:61" s="3" customFormat="1" ht="25.5" hidden="1" customHeight="1" outlineLevel="2" x14ac:dyDescent="0.2">
      <c r="B613" s="252" t="s">
        <v>99</v>
      </c>
      <c r="C613" s="253"/>
      <c r="D613" s="254"/>
      <c r="E613" s="253"/>
      <c r="F613" s="253"/>
      <c r="G613" s="253"/>
      <c r="H613" s="253"/>
      <c r="I613" s="253"/>
      <c r="J613" s="253"/>
      <c r="K613" s="253"/>
      <c r="L613" s="253"/>
      <c r="M613" s="253"/>
      <c r="N613" s="253"/>
      <c r="O613" s="253"/>
      <c r="P613" s="253"/>
      <c r="Q613" s="253"/>
      <c r="R613" s="253"/>
      <c r="S613" s="254"/>
      <c r="T613" s="256"/>
      <c r="U613" s="256"/>
      <c r="V613" s="256"/>
      <c r="W613" s="256"/>
      <c r="X613" s="256"/>
      <c r="Y613" s="256"/>
      <c r="Z613" s="256"/>
      <c r="AA613" s="256"/>
      <c r="AB613" s="256"/>
      <c r="AC613" s="256"/>
      <c r="AD613" s="256"/>
      <c r="AE613" s="256"/>
      <c r="AF613" s="256"/>
      <c r="AG613" s="256"/>
      <c r="AI613" s="321"/>
    </row>
    <row r="614" spans="1:61" ht="40.5" hidden="1" customHeight="1" outlineLevel="2" x14ac:dyDescent="0.2">
      <c r="B614" s="257" t="s">
        <v>0</v>
      </c>
      <c r="C614" s="258"/>
      <c r="D614" s="259"/>
      <c r="E614" s="260" t="str">
        <f t="shared" ref="E614:Q614" si="1367">+E$6</f>
        <v>Eredeti előirányzat
2024. év</v>
      </c>
      <c r="F614" s="260" t="str">
        <f t="shared" si="1367"/>
        <v>1 Módosítás</v>
      </c>
      <c r="G614" s="260" t="str">
        <f t="shared" si="1367"/>
        <v>Módosított előirányzat 1
2024. év</v>
      </c>
      <c r="H614" s="260" t="str">
        <f t="shared" si="1367"/>
        <v>2 Módosítás</v>
      </c>
      <c r="I614" s="260" t="str">
        <f t="shared" si="1367"/>
        <v>Módosított előirányzat</v>
      </c>
      <c r="J614" s="260" t="str">
        <f t="shared" si="1367"/>
        <v>3 Módosítás</v>
      </c>
      <c r="K614" s="260" t="str">
        <f t="shared" si="1367"/>
        <v>Módosított előirányzat</v>
      </c>
      <c r="L614" s="260" t="str">
        <f t="shared" si="1367"/>
        <v>4 Módosítás</v>
      </c>
      <c r="M614" s="260" t="str">
        <f t="shared" si="1367"/>
        <v>4. Módosított előirányzat</v>
      </c>
      <c r="N614" s="260" t="str">
        <f t="shared" si="1367"/>
        <v>5 Módosítás</v>
      </c>
      <c r="O614" s="260" t="str">
        <f t="shared" si="1367"/>
        <v>Módosított előirányzat 5.</v>
      </c>
      <c r="P614" s="260" t="str">
        <f t="shared" si="1367"/>
        <v>6 Módosítás</v>
      </c>
      <c r="Q614" s="260" t="str">
        <f t="shared" si="1367"/>
        <v>Módosított előirányzat</v>
      </c>
      <c r="R614" s="261"/>
      <c r="S614" s="262" t="s">
        <v>1</v>
      </c>
      <c r="T614" s="263"/>
      <c r="U614" s="260" t="str">
        <f>+U$6</f>
        <v>Eredeti előirányzat
2024. év</v>
      </c>
      <c r="V614" s="260" t="str">
        <f t="shared" ref="V614:AG614" si="1368">+V$6</f>
        <v>1 Módosítás</v>
      </c>
      <c r="W614" s="260" t="str">
        <f t="shared" si="1368"/>
        <v>Módosított előirányzat 1
2024. év</v>
      </c>
      <c r="X614" s="260" t="str">
        <f t="shared" si="1368"/>
        <v>2 Módosítás</v>
      </c>
      <c r="Y614" s="260" t="str">
        <f t="shared" si="1368"/>
        <v>Módosított előirányzat</v>
      </c>
      <c r="Z614" s="260" t="str">
        <f t="shared" si="1368"/>
        <v>3 Módosítás</v>
      </c>
      <c r="AA614" s="260" t="str">
        <f t="shared" si="1368"/>
        <v>Módosított előirányzat</v>
      </c>
      <c r="AB614" s="260" t="str">
        <f t="shared" si="1368"/>
        <v>4 Módosítás</v>
      </c>
      <c r="AC614" s="260" t="str">
        <f t="shared" si="1368"/>
        <v>4. Módosított előirányzat</v>
      </c>
      <c r="AD614" s="260" t="str">
        <f t="shared" si="1368"/>
        <v>5 Módosítás</v>
      </c>
      <c r="AE614" s="260" t="str">
        <f t="shared" si="1368"/>
        <v>Módosított előirányzat 5</v>
      </c>
      <c r="AF614" s="260" t="str">
        <f t="shared" si="1368"/>
        <v>6 Módosítás</v>
      </c>
      <c r="AG614" s="260" t="str">
        <f t="shared" si="1368"/>
        <v>Módosított előirányzat</v>
      </c>
      <c r="AI614" s="319"/>
      <c r="AJ614" s="1" t="s">
        <v>80</v>
      </c>
    </row>
    <row r="615" spans="1:61" ht="19.5" hidden="1" customHeight="1" outlineLevel="2" x14ac:dyDescent="0.2">
      <c r="B615" s="342"/>
      <c r="C615" s="266" t="s">
        <v>2</v>
      </c>
      <c r="D615" s="267"/>
      <c r="E615" s="268">
        <f t="shared" ref="E615:I615" si="1369">+E616+E617+E618+E619</f>
        <v>0</v>
      </c>
      <c r="F615" s="268">
        <f t="shared" si="1369"/>
        <v>0</v>
      </c>
      <c r="G615" s="268">
        <f t="shared" si="1369"/>
        <v>0</v>
      </c>
      <c r="H615" s="268">
        <f t="shared" si="1369"/>
        <v>0</v>
      </c>
      <c r="I615" s="268">
        <f t="shared" si="1369"/>
        <v>0</v>
      </c>
      <c r="J615" s="268">
        <f t="shared" ref="J615:K615" si="1370">+J616+J617+J618+J619</f>
        <v>0</v>
      </c>
      <c r="K615" s="268">
        <f t="shared" si="1370"/>
        <v>0</v>
      </c>
      <c r="L615" s="268">
        <f t="shared" ref="L615:M615" si="1371">+L616+L617+L618+L619</f>
        <v>0</v>
      </c>
      <c r="M615" s="268">
        <f t="shared" si="1371"/>
        <v>0</v>
      </c>
      <c r="N615" s="268">
        <f t="shared" ref="N615:O615" si="1372">+N616+N617+N618+N619</f>
        <v>0</v>
      </c>
      <c r="O615" s="268">
        <f t="shared" si="1372"/>
        <v>0</v>
      </c>
      <c r="P615" s="268">
        <f t="shared" ref="P615:Q615" si="1373">+P616+P617+P618+P619</f>
        <v>0</v>
      </c>
      <c r="Q615" s="268">
        <f t="shared" si="1373"/>
        <v>0</v>
      </c>
      <c r="R615" s="269"/>
      <c r="S615" s="270" t="s">
        <v>3</v>
      </c>
      <c r="T615" s="271"/>
      <c r="U615" s="272">
        <f t="shared" ref="U615" si="1374">SUM(U616:U620)</f>
        <v>0</v>
      </c>
      <c r="V615" s="272">
        <f t="shared" ref="V615:Y615" si="1375">SUM(V616:V620)</f>
        <v>0</v>
      </c>
      <c r="W615" s="272">
        <f t="shared" si="1375"/>
        <v>0</v>
      </c>
      <c r="X615" s="272">
        <f t="shared" si="1375"/>
        <v>0</v>
      </c>
      <c r="Y615" s="272">
        <f t="shared" si="1375"/>
        <v>0</v>
      </c>
      <c r="Z615" s="272">
        <f t="shared" ref="Z615:AA615" si="1376">SUM(Z616:Z620)</f>
        <v>0</v>
      </c>
      <c r="AA615" s="272">
        <f t="shared" si="1376"/>
        <v>0</v>
      </c>
      <c r="AB615" s="272">
        <f t="shared" ref="AB615:AC615" si="1377">SUM(AB616:AB620)</f>
        <v>0</v>
      </c>
      <c r="AC615" s="272">
        <f t="shared" si="1377"/>
        <v>0</v>
      </c>
      <c r="AD615" s="272">
        <f t="shared" ref="AD615:AE615" si="1378">SUM(AD616:AD620)</f>
        <v>0</v>
      </c>
      <c r="AE615" s="272">
        <f t="shared" si="1378"/>
        <v>0</v>
      </c>
      <c r="AF615" s="272">
        <f t="shared" ref="AF615:AG615" si="1379">SUM(AF616:AF620)</f>
        <v>0</v>
      </c>
      <c r="AG615" s="272">
        <f t="shared" si="1379"/>
        <v>0</v>
      </c>
      <c r="AI615" s="319"/>
      <c r="AJ615" s="76">
        <f>SUM(AJ617:AJ620)</f>
        <v>0</v>
      </c>
      <c r="AL615" s="14">
        <f>+AJ615-AG615</f>
        <v>0</v>
      </c>
    </row>
    <row r="616" spans="1:61" ht="19.5" hidden="1" customHeight="1" outlineLevel="2" x14ac:dyDescent="0.2">
      <c r="B616" s="343" t="s">
        <v>4</v>
      </c>
      <c r="C616" s="274"/>
      <c r="D616" s="274"/>
      <c r="E616" s="275"/>
      <c r="F616" s="275"/>
      <c r="G616" s="275"/>
      <c r="H616" s="275"/>
      <c r="I616" s="275"/>
      <c r="J616" s="275"/>
      <c r="K616" s="275"/>
      <c r="L616" s="275"/>
      <c r="M616" s="275"/>
      <c r="N616" s="275"/>
      <c r="O616" s="275"/>
      <c r="P616" s="275"/>
      <c r="Q616" s="275"/>
      <c r="R616" s="276"/>
      <c r="S616" s="277" t="s">
        <v>6</v>
      </c>
      <c r="T616" s="278"/>
      <c r="U616" s="279">
        <f>SUMIF($T$472:$T$608,$S$616:$S$624,U$472:U$608)</f>
        <v>0</v>
      </c>
      <c r="V616" s="279">
        <f t="shared" ref="V616:AF616" si="1380">SUMIF($T$472:$T$608,$S$616:$S$624,V$472:V$608)</f>
        <v>0</v>
      </c>
      <c r="W616" s="279">
        <f t="shared" si="1380"/>
        <v>0</v>
      </c>
      <c r="X616" s="279">
        <f t="shared" si="1380"/>
        <v>0</v>
      </c>
      <c r="Y616" s="279">
        <f t="shared" si="1380"/>
        <v>0</v>
      </c>
      <c r="Z616" s="279">
        <f t="shared" si="1380"/>
        <v>0</v>
      </c>
      <c r="AA616" s="279">
        <f>SUMIF($T$472:$T$608,$S$616:$S$624,AA$472:AA$608)</f>
        <v>0</v>
      </c>
      <c r="AB616" s="279">
        <f t="shared" si="1380"/>
        <v>0</v>
      </c>
      <c r="AC616" s="279">
        <f>SUMIF($T$472:$T$608,$S$616:$S$624,AC$472:AC$608)</f>
        <v>0</v>
      </c>
      <c r="AD616" s="279">
        <f t="shared" si="1380"/>
        <v>0</v>
      </c>
      <c r="AE616" s="279">
        <f>SUMIF($T$472:$T$608,$S$616:$S$624,AE$472:AE$608)</f>
        <v>0</v>
      </c>
      <c r="AF616" s="279">
        <f t="shared" si="1380"/>
        <v>0</v>
      </c>
      <c r="AG616" s="279">
        <f>SUMIF($T$472:$T$608,$S$616:$S$624,AG$472:AG$608)</f>
        <v>0</v>
      </c>
      <c r="AI616" s="319"/>
      <c r="AJ616" s="200">
        <v>0</v>
      </c>
      <c r="AL616" s="14">
        <f>+AJ616-AG616</f>
        <v>0</v>
      </c>
    </row>
    <row r="617" spans="1:61" ht="23.25" hidden="1" customHeight="1" outlineLevel="2" x14ac:dyDescent="0.2">
      <c r="A617" s="249"/>
      <c r="B617" s="344" t="s">
        <v>5</v>
      </c>
      <c r="C617" s="281"/>
      <c r="D617" s="282"/>
      <c r="E617" s="283">
        <f>SUMIF($C$472:$C$611,$B$617:$B$627,E$472:E$611)</f>
        <v>0</v>
      </c>
      <c r="F617" s="283">
        <f t="shared" ref="F617:Q617" si="1381">SUMIF($C$472:$C$611,$B$617:$B$627,F$472:F$611)</f>
        <v>0</v>
      </c>
      <c r="G617" s="283">
        <f t="shared" si="1381"/>
        <v>0</v>
      </c>
      <c r="H617" s="283">
        <f t="shared" si="1381"/>
        <v>0</v>
      </c>
      <c r="I617" s="283">
        <f t="shared" si="1381"/>
        <v>0</v>
      </c>
      <c r="J617" s="283">
        <f t="shared" si="1381"/>
        <v>0</v>
      </c>
      <c r="K617" s="283">
        <f t="shared" si="1381"/>
        <v>0</v>
      </c>
      <c r="L617" s="283">
        <f t="shared" si="1381"/>
        <v>0</v>
      </c>
      <c r="M617" s="283">
        <f t="shared" si="1381"/>
        <v>0</v>
      </c>
      <c r="N617" s="283">
        <f t="shared" si="1381"/>
        <v>0</v>
      </c>
      <c r="O617" s="283">
        <f t="shared" si="1381"/>
        <v>0</v>
      </c>
      <c r="P617" s="283">
        <f t="shared" si="1381"/>
        <v>0</v>
      </c>
      <c r="Q617" s="283">
        <f t="shared" si="1381"/>
        <v>0</v>
      </c>
      <c r="R617" s="276"/>
      <c r="S617" s="284" t="s">
        <v>8</v>
      </c>
      <c r="T617" s="285"/>
      <c r="U617" s="286">
        <f t="shared" ref="U617:AG624" si="1382">SUMIF($T$472:$T$608,$S$616:$S$624,U$472:U$608)</f>
        <v>0</v>
      </c>
      <c r="V617" s="286">
        <f t="shared" si="1382"/>
        <v>0</v>
      </c>
      <c r="W617" s="286">
        <f t="shared" si="1382"/>
        <v>0</v>
      </c>
      <c r="X617" s="286">
        <f t="shared" si="1382"/>
        <v>0</v>
      </c>
      <c r="Y617" s="286">
        <f t="shared" si="1382"/>
        <v>0</v>
      </c>
      <c r="Z617" s="286">
        <f t="shared" si="1382"/>
        <v>0</v>
      </c>
      <c r="AA617" s="286">
        <f t="shared" si="1382"/>
        <v>0</v>
      </c>
      <c r="AB617" s="286">
        <f t="shared" si="1382"/>
        <v>0</v>
      </c>
      <c r="AC617" s="286">
        <f t="shared" si="1382"/>
        <v>0</v>
      </c>
      <c r="AD617" s="286">
        <f t="shared" si="1382"/>
        <v>0</v>
      </c>
      <c r="AE617" s="286">
        <f t="shared" si="1382"/>
        <v>0</v>
      </c>
      <c r="AF617" s="286">
        <f t="shared" si="1382"/>
        <v>0</v>
      </c>
      <c r="AG617" s="286">
        <f t="shared" si="1382"/>
        <v>0</v>
      </c>
      <c r="AI617" s="319"/>
      <c r="AJ617" s="67">
        <v>0</v>
      </c>
      <c r="AL617" s="14">
        <f t="shared" ref="AL617:AL622" si="1383">+AJ617-AG617</f>
        <v>0</v>
      </c>
    </row>
    <row r="618" spans="1:61" ht="19.5" hidden="1" customHeight="1" outlineLevel="2" x14ac:dyDescent="0.2">
      <c r="A618" s="249"/>
      <c r="B618" s="344" t="s">
        <v>7</v>
      </c>
      <c r="C618" s="281"/>
      <c r="D618" s="282"/>
      <c r="E618" s="283">
        <f t="shared" ref="E618:Q627" si="1384">SUMIF($C$472:$C$611,$B$617:$B$627,E$472:E$611)</f>
        <v>0</v>
      </c>
      <c r="F618" s="283">
        <f t="shared" si="1384"/>
        <v>0</v>
      </c>
      <c r="G618" s="283">
        <f t="shared" si="1384"/>
        <v>0</v>
      </c>
      <c r="H618" s="283">
        <f t="shared" si="1384"/>
        <v>0</v>
      </c>
      <c r="I618" s="283">
        <f t="shared" si="1384"/>
        <v>0</v>
      </c>
      <c r="J618" s="283">
        <f t="shared" si="1384"/>
        <v>0</v>
      </c>
      <c r="K618" s="283">
        <f t="shared" si="1384"/>
        <v>0</v>
      </c>
      <c r="L618" s="283">
        <f t="shared" si="1384"/>
        <v>0</v>
      </c>
      <c r="M618" s="283">
        <f t="shared" si="1384"/>
        <v>0</v>
      </c>
      <c r="N618" s="283">
        <f t="shared" si="1384"/>
        <v>0</v>
      </c>
      <c r="O618" s="283">
        <f t="shared" si="1384"/>
        <v>0</v>
      </c>
      <c r="P618" s="283">
        <f t="shared" si="1384"/>
        <v>0</v>
      </c>
      <c r="Q618" s="283">
        <f t="shared" si="1384"/>
        <v>0</v>
      </c>
      <c r="R618" s="276"/>
      <c r="S618" s="284" t="s">
        <v>9</v>
      </c>
      <c r="T618" s="287"/>
      <c r="U618" s="286">
        <f t="shared" si="1382"/>
        <v>0</v>
      </c>
      <c r="V618" s="286">
        <f t="shared" si="1382"/>
        <v>0</v>
      </c>
      <c r="W618" s="286">
        <f t="shared" si="1382"/>
        <v>0</v>
      </c>
      <c r="X618" s="286">
        <f t="shared" si="1382"/>
        <v>0</v>
      </c>
      <c r="Y618" s="286">
        <f t="shared" si="1382"/>
        <v>0</v>
      </c>
      <c r="Z618" s="286">
        <f t="shared" si="1382"/>
        <v>0</v>
      </c>
      <c r="AA618" s="286">
        <f t="shared" si="1382"/>
        <v>0</v>
      </c>
      <c r="AB618" s="286">
        <f t="shared" si="1382"/>
        <v>0</v>
      </c>
      <c r="AC618" s="286">
        <f t="shared" si="1382"/>
        <v>0</v>
      </c>
      <c r="AD618" s="286">
        <f t="shared" si="1382"/>
        <v>0</v>
      </c>
      <c r="AE618" s="286">
        <f t="shared" si="1382"/>
        <v>0</v>
      </c>
      <c r="AF618" s="286">
        <f t="shared" si="1382"/>
        <v>0</v>
      </c>
      <c r="AG618" s="286">
        <f t="shared" si="1382"/>
        <v>0</v>
      </c>
      <c r="AI618" s="319"/>
      <c r="AJ618" s="67">
        <v>0</v>
      </c>
      <c r="AL618" s="14">
        <f t="shared" si="1383"/>
        <v>0</v>
      </c>
    </row>
    <row r="619" spans="1:61" ht="19.5" hidden="1" customHeight="1" outlineLevel="2" x14ac:dyDescent="0.2">
      <c r="A619" s="249"/>
      <c r="B619" s="344" t="s">
        <v>21</v>
      </c>
      <c r="C619" s="281"/>
      <c r="D619" s="282"/>
      <c r="E619" s="283">
        <f t="shared" si="1384"/>
        <v>0</v>
      </c>
      <c r="F619" s="283">
        <f t="shared" si="1384"/>
        <v>0</v>
      </c>
      <c r="G619" s="283">
        <f t="shared" si="1384"/>
        <v>0</v>
      </c>
      <c r="H619" s="283">
        <f t="shared" si="1384"/>
        <v>0</v>
      </c>
      <c r="I619" s="283">
        <f t="shared" si="1384"/>
        <v>0</v>
      </c>
      <c r="J619" s="283">
        <f t="shared" si="1384"/>
        <v>0</v>
      </c>
      <c r="K619" s="283">
        <f t="shared" si="1384"/>
        <v>0</v>
      </c>
      <c r="L619" s="283">
        <f t="shared" si="1384"/>
        <v>0</v>
      </c>
      <c r="M619" s="283">
        <f t="shared" si="1384"/>
        <v>0</v>
      </c>
      <c r="N619" s="283">
        <f t="shared" si="1384"/>
        <v>0</v>
      </c>
      <c r="O619" s="283">
        <f t="shared" si="1384"/>
        <v>0</v>
      </c>
      <c r="P619" s="283">
        <f t="shared" si="1384"/>
        <v>0</v>
      </c>
      <c r="Q619" s="283">
        <f t="shared" si="1384"/>
        <v>0</v>
      </c>
      <c r="R619" s="276"/>
      <c r="S619" s="284" t="s">
        <v>11</v>
      </c>
      <c r="T619" s="285"/>
      <c r="U619" s="286">
        <f t="shared" si="1382"/>
        <v>0</v>
      </c>
      <c r="V619" s="286">
        <f t="shared" si="1382"/>
        <v>0</v>
      </c>
      <c r="W619" s="286">
        <f t="shared" si="1382"/>
        <v>0</v>
      </c>
      <c r="X619" s="286">
        <f t="shared" si="1382"/>
        <v>0</v>
      </c>
      <c r="Y619" s="286">
        <f t="shared" si="1382"/>
        <v>0</v>
      </c>
      <c r="Z619" s="286">
        <f t="shared" si="1382"/>
        <v>0</v>
      </c>
      <c r="AA619" s="286">
        <f t="shared" si="1382"/>
        <v>0</v>
      </c>
      <c r="AB619" s="286">
        <f t="shared" si="1382"/>
        <v>0</v>
      </c>
      <c r="AC619" s="286">
        <f t="shared" si="1382"/>
        <v>0</v>
      </c>
      <c r="AD619" s="286">
        <f t="shared" si="1382"/>
        <v>0</v>
      </c>
      <c r="AE619" s="286">
        <f t="shared" si="1382"/>
        <v>0</v>
      </c>
      <c r="AF619" s="286">
        <f t="shared" si="1382"/>
        <v>0</v>
      </c>
      <c r="AG619" s="286">
        <f t="shared" si="1382"/>
        <v>0</v>
      </c>
      <c r="AI619" s="319"/>
      <c r="AJ619" s="67">
        <v>0</v>
      </c>
      <c r="AL619" s="14">
        <f t="shared" si="1383"/>
        <v>0</v>
      </c>
    </row>
    <row r="620" spans="1:61" ht="19.5" hidden="1" customHeight="1" outlineLevel="2" x14ac:dyDescent="0.2">
      <c r="A620" s="249"/>
      <c r="B620" s="288"/>
      <c r="C620" s="289"/>
      <c r="D620" s="289"/>
      <c r="E620" s="290">
        <f t="shared" si="1384"/>
        <v>0</v>
      </c>
      <c r="F620" s="290">
        <f t="shared" si="1384"/>
        <v>0</v>
      </c>
      <c r="G620" s="290">
        <f t="shared" si="1384"/>
        <v>0</v>
      </c>
      <c r="H620" s="290">
        <f t="shared" si="1384"/>
        <v>0</v>
      </c>
      <c r="I620" s="290">
        <f t="shared" si="1384"/>
        <v>0</v>
      </c>
      <c r="J620" s="290">
        <f t="shared" si="1384"/>
        <v>0</v>
      </c>
      <c r="K620" s="290">
        <f t="shared" si="1384"/>
        <v>0</v>
      </c>
      <c r="L620" s="290">
        <f t="shared" si="1384"/>
        <v>0</v>
      </c>
      <c r="M620" s="290">
        <f t="shared" si="1384"/>
        <v>0</v>
      </c>
      <c r="N620" s="290">
        <f t="shared" si="1384"/>
        <v>0</v>
      </c>
      <c r="O620" s="290">
        <f t="shared" si="1384"/>
        <v>0</v>
      </c>
      <c r="P620" s="290">
        <f t="shared" si="1384"/>
        <v>0</v>
      </c>
      <c r="Q620" s="290">
        <f t="shared" si="1384"/>
        <v>0</v>
      </c>
      <c r="R620" s="276"/>
      <c r="S620" s="291" t="s">
        <v>12</v>
      </c>
      <c r="T620" s="292"/>
      <c r="U620" s="293">
        <f t="shared" si="1382"/>
        <v>0</v>
      </c>
      <c r="V620" s="293">
        <f t="shared" si="1382"/>
        <v>0</v>
      </c>
      <c r="W620" s="293">
        <f t="shared" si="1382"/>
        <v>0</v>
      </c>
      <c r="X620" s="293">
        <f t="shared" si="1382"/>
        <v>0</v>
      </c>
      <c r="Y620" s="293">
        <f t="shared" si="1382"/>
        <v>0</v>
      </c>
      <c r="Z620" s="293">
        <f t="shared" si="1382"/>
        <v>0</v>
      </c>
      <c r="AA620" s="293">
        <f t="shared" si="1382"/>
        <v>0</v>
      </c>
      <c r="AB620" s="293">
        <f t="shared" si="1382"/>
        <v>0</v>
      </c>
      <c r="AC620" s="293">
        <f t="shared" si="1382"/>
        <v>0</v>
      </c>
      <c r="AD620" s="293">
        <f t="shared" si="1382"/>
        <v>0</v>
      </c>
      <c r="AE620" s="293">
        <f t="shared" si="1382"/>
        <v>0</v>
      </c>
      <c r="AF620" s="293">
        <f t="shared" si="1382"/>
        <v>0</v>
      </c>
      <c r="AG620" s="293">
        <f t="shared" si="1382"/>
        <v>0</v>
      </c>
      <c r="AI620" s="319"/>
      <c r="AJ620" s="68">
        <v>0</v>
      </c>
      <c r="AL620" s="14">
        <f t="shared" si="1383"/>
        <v>0</v>
      </c>
    </row>
    <row r="621" spans="1:61" ht="19.5" hidden="1" customHeight="1" outlineLevel="2" x14ac:dyDescent="0.2">
      <c r="A621" s="249"/>
      <c r="B621" s="288"/>
      <c r="C621" s="289"/>
      <c r="D621" s="289"/>
      <c r="E621" s="290">
        <f t="shared" si="1384"/>
        <v>0</v>
      </c>
      <c r="F621" s="290">
        <f t="shared" si="1384"/>
        <v>0</v>
      </c>
      <c r="G621" s="290">
        <f t="shared" si="1384"/>
        <v>0</v>
      </c>
      <c r="H621" s="290">
        <f t="shared" si="1384"/>
        <v>0</v>
      </c>
      <c r="I621" s="290">
        <f t="shared" si="1384"/>
        <v>0</v>
      </c>
      <c r="J621" s="290">
        <f t="shared" si="1384"/>
        <v>0</v>
      </c>
      <c r="K621" s="290">
        <f t="shared" si="1384"/>
        <v>0</v>
      </c>
      <c r="L621" s="290">
        <f t="shared" si="1384"/>
        <v>0</v>
      </c>
      <c r="M621" s="290">
        <f t="shared" si="1384"/>
        <v>0</v>
      </c>
      <c r="N621" s="290">
        <f t="shared" si="1384"/>
        <v>0</v>
      </c>
      <c r="O621" s="290">
        <f t="shared" si="1384"/>
        <v>0</v>
      </c>
      <c r="P621" s="290">
        <f t="shared" si="1384"/>
        <v>0</v>
      </c>
      <c r="Q621" s="290">
        <f t="shared" si="1384"/>
        <v>0</v>
      </c>
      <c r="R621" s="294"/>
      <c r="S621" s="270" t="s">
        <v>13</v>
      </c>
      <c r="T621" s="271"/>
      <c r="U621" s="295">
        <f t="shared" ref="U621" si="1385">SUM(U622:U624)</f>
        <v>106745</v>
      </c>
      <c r="V621" s="295">
        <f t="shared" ref="V621:Y621" si="1386">SUM(V622:V624)</f>
        <v>0</v>
      </c>
      <c r="W621" s="295">
        <f t="shared" si="1386"/>
        <v>106745</v>
      </c>
      <c r="X621" s="295">
        <f t="shared" si="1386"/>
        <v>0</v>
      </c>
      <c r="Y621" s="295">
        <f t="shared" si="1386"/>
        <v>106745</v>
      </c>
      <c r="Z621" s="295">
        <f t="shared" ref="Z621:AA621" si="1387">SUM(Z622:Z624)</f>
        <v>0</v>
      </c>
      <c r="AA621" s="295">
        <f t="shared" si="1387"/>
        <v>106745</v>
      </c>
      <c r="AB621" s="295">
        <f t="shared" ref="AB621:AC621" si="1388">SUM(AB622:AB624)</f>
        <v>2332</v>
      </c>
      <c r="AC621" s="295">
        <f t="shared" si="1388"/>
        <v>109077</v>
      </c>
      <c r="AD621" s="295">
        <f t="shared" ref="AD621:AE621" si="1389">SUM(AD622:AD624)</f>
        <v>0</v>
      </c>
      <c r="AE621" s="295">
        <f t="shared" si="1389"/>
        <v>109077</v>
      </c>
      <c r="AF621" s="295">
        <f t="shared" ref="AF621:AG621" si="1390">SUM(AF622:AF624)</f>
        <v>0</v>
      </c>
      <c r="AG621" s="295">
        <f t="shared" si="1390"/>
        <v>109077</v>
      </c>
      <c r="AI621" s="319"/>
      <c r="AJ621" s="62">
        <f>SUM(AJ622:AJ624)</f>
        <v>109077</v>
      </c>
      <c r="AL621" s="14">
        <f t="shared" si="1383"/>
        <v>0</v>
      </c>
    </row>
    <row r="622" spans="1:61" ht="19.5" hidden="1" customHeight="1" outlineLevel="2" x14ac:dyDescent="0.2">
      <c r="A622" s="249"/>
      <c r="B622" s="265" t="s">
        <v>10</v>
      </c>
      <c r="C622" s="266"/>
      <c r="D622" s="297"/>
      <c r="E622" s="298">
        <f t="shared" si="1384"/>
        <v>101783</v>
      </c>
      <c r="F622" s="298">
        <f t="shared" si="1384"/>
        <v>0</v>
      </c>
      <c r="G622" s="298">
        <f t="shared" si="1384"/>
        <v>101783</v>
      </c>
      <c r="H622" s="298">
        <f t="shared" si="1384"/>
        <v>0</v>
      </c>
      <c r="I622" s="298">
        <f t="shared" si="1384"/>
        <v>101783</v>
      </c>
      <c r="J622" s="298">
        <f t="shared" si="1384"/>
        <v>0</v>
      </c>
      <c r="K622" s="298">
        <f t="shared" si="1384"/>
        <v>101783</v>
      </c>
      <c r="L622" s="298">
        <f t="shared" si="1384"/>
        <v>2332</v>
      </c>
      <c r="M622" s="298">
        <f t="shared" si="1384"/>
        <v>104115</v>
      </c>
      <c r="N622" s="298">
        <f t="shared" si="1384"/>
        <v>0</v>
      </c>
      <c r="O622" s="298">
        <f t="shared" si="1384"/>
        <v>104115</v>
      </c>
      <c r="P622" s="298">
        <f t="shared" si="1384"/>
        <v>0</v>
      </c>
      <c r="Q622" s="298">
        <f t="shared" si="1384"/>
        <v>104115</v>
      </c>
      <c r="R622" s="269"/>
      <c r="S622" s="277" t="s">
        <v>15</v>
      </c>
      <c r="T622" s="278"/>
      <c r="U622" s="279">
        <f t="shared" si="1382"/>
        <v>0</v>
      </c>
      <c r="V622" s="279">
        <f t="shared" si="1382"/>
        <v>0</v>
      </c>
      <c r="W622" s="279">
        <f t="shared" si="1382"/>
        <v>0</v>
      </c>
      <c r="X622" s="279">
        <f t="shared" si="1382"/>
        <v>0</v>
      </c>
      <c r="Y622" s="279">
        <f t="shared" si="1382"/>
        <v>0</v>
      </c>
      <c r="Z622" s="279">
        <f t="shared" si="1382"/>
        <v>0</v>
      </c>
      <c r="AA622" s="279">
        <f>SUMIF($T$472:$T$608,$S$616:$S$624,AA$472:AA$608)</f>
        <v>0</v>
      </c>
      <c r="AB622" s="279">
        <f t="shared" si="1382"/>
        <v>0</v>
      </c>
      <c r="AC622" s="279">
        <f>SUMIF($T$472:$T$608,$S$616:$S$624,AC$472:AC$608)</f>
        <v>0</v>
      </c>
      <c r="AD622" s="279">
        <f t="shared" si="1382"/>
        <v>0</v>
      </c>
      <c r="AE622" s="279">
        <f>SUMIF($T$472:$T$608,$S$616:$S$624,AE$472:AE$608)</f>
        <v>0</v>
      </c>
      <c r="AF622" s="279">
        <f t="shared" si="1382"/>
        <v>0</v>
      </c>
      <c r="AG622" s="279">
        <f>SUMIF($T$472:$T$608,$S$616:$S$624,AG$472:AG$608)</f>
        <v>0</v>
      </c>
      <c r="AI622" s="319"/>
      <c r="AJ622" s="151">
        <v>0</v>
      </c>
      <c r="AL622" s="14">
        <f t="shared" si="1383"/>
        <v>0</v>
      </c>
    </row>
    <row r="623" spans="1:61" ht="19.5" hidden="1" customHeight="1" outlineLevel="2" x14ac:dyDescent="0.2">
      <c r="A623" s="249"/>
      <c r="B623" s="265" t="s">
        <v>23</v>
      </c>
      <c r="C623" s="266"/>
      <c r="D623" s="297"/>
      <c r="E623" s="299">
        <f t="shared" si="1384"/>
        <v>0</v>
      </c>
      <c r="F623" s="299">
        <f t="shared" si="1384"/>
        <v>0</v>
      </c>
      <c r="G623" s="299">
        <f t="shared" si="1384"/>
        <v>0</v>
      </c>
      <c r="H623" s="299">
        <f t="shared" si="1384"/>
        <v>0</v>
      </c>
      <c r="I623" s="299">
        <f t="shared" si="1384"/>
        <v>0</v>
      </c>
      <c r="J623" s="299">
        <f t="shared" si="1384"/>
        <v>0</v>
      </c>
      <c r="K623" s="299">
        <f t="shared" si="1384"/>
        <v>0</v>
      </c>
      <c r="L623" s="299">
        <f t="shared" si="1384"/>
        <v>0</v>
      </c>
      <c r="M623" s="299">
        <f t="shared" si="1384"/>
        <v>0</v>
      </c>
      <c r="N623" s="299">
        <f t="shared" si="1384"/>
        <v>0</v>
      </c>
      <c r="O623" s="299">
        <f t="shared" si="1384"/>
        <v>0</v>
      </c>
      <c r="P623" s="299">
        <f t="shared" si="1384"/>
        <v>0</v>
      </c>
      <c r="Q623" s="299">
        <f t="shared" si="1384"/>
        <v>0</v>
      </c>
      <c r="R623" s="269"/>
      <c r="S623" s="284" t="s">
        <v>16</v>
      </c>
      <c r="T623" s="285"/>
      <c r="U623" s="286">
        <f t="shared" si="1382"/>
        <v>0</v>
      </c>
      <c r="V623" s="286">
        <f t="shared" si="1382"/>
        <v>0</v>
      </c>
      <c r="W623" s="286">
        <f t="shared" si="1382"/>
        <v>0</v>
      </c>
      <c r="X623" s="286">
        <f t="shared" si="1382"/>
        <v>0</v>
      </c>
      <c r="Y623" s="286">
        <f t="shared" si="1382"/>
        <v>0</v>
      </c>
      <c r="Z623" s="286">
        <f t="shared" si="1382"/>
        <v>0</v>
      </c>
      <c r="AA623" s="286">
        <f t="shared" si="1382"/>
        <v>0</v>
      </c>
      <c r="AB623" s="286">
        <f t="shared" si="1382"/>
        <v>0</v>
      </c>
      <c r="AC623" s="286">
        <f t="shared" si="1382"/>
        <v>0</v>
      </c>
      <c r="AD623" s="286">
        <f t="shared" si="1382"/>
        <v>0</v>
      </c>
      <c r="AE623" s="286">
        <f t="shared" si="1382"/>
        <v>0</v>
      </c>
      <c r="AF623" s="286">
        <f t="shared" si="1382"/>
        <v>0</v>
      </c>
      <c r="AG623" s="286">
        <f t="shared" si="1382"/>
        <v>0</v>
      </c>
      <c r="AI623" s="319"/>
      <c r="AJ623" s="82">
        <v>0</v>
      </c>
      <c r="AL623" s="14">
        <f t="shared" ref="AL623:AL624" si="1391">+AJ623-AG623</f>
        <v>0</v>
      </c>
    </row>
    <row r="624" spans="1:61" ht="19.5" hidden="1" customHeight="1" outlineLevel="2" x14ac:dyDescent="0.2">
      <c r="A624" s="249"/>
      <c r="B624" s="265" t="s">
        <v>22</v>
      </c>
      <c r="C624" s="266"/>
      <c r="D624" s="297"/>
      <c r="E624" s="300">
        <f t="shared" si="1384"/>
        <v>4962</v>
      </c>
      <c r="F624" s="300">
        <f t="shared" si="1384"/>
        <v>0</v>
      </c>
      <c r="G624" s="300">
        <f t="shared" si="1384"/>
        <v>4962</v>
      </c>
      <c r="H624" s="300">
        <f t="shared" si="1384"/>
        <v>0</v>
      </c>
      <c r="I624" s="300">
        <f t="shared" si="1384"/>
        <v>4962</v>
      </c>
      <c r="J624" s="300">
        <f t="shared" si="1384"/>
        <v>0</v>
      </c>
      <c r="K624" s="300">
        <f t="shared" si="1384"/>
        <v>4962</v>
      </c>
      <c r="L624" s="300">
        <f t="shared" si="1384"/>
        <v>0</v>
      </c>
      <c r="M624" s="300">
        <f t="shared" si="1384"/>
        <v>4962</v>
      </c>
      <c r="N624" s="300">
        <f t="shared" si="1384"/>
        <v>0</v>
      </c>
      <c r="O624" s="300">
        <f t="shared" si="1384"/>
        <v>4962</v>
      </c>
      <c r="P624" s="300">
        <f t="shared" si="1384"/>
        <v>0</v>
      </c>
      <c r="Q624" s="300">
        <f t="shared" si="1384"/>
        <v>4962</v>
      </c>
      <c r="R624" s="294"/>
      <c r="S624" s="301" t="s">
        <v>17</v>
      </c>
      <c r="T624" s="302"/>
      <c r="U624" s="303">
        <f t="shared" si="1382"/>
        <v>106745</v>
      </c>
      <c r="V624" s="303">
        <f t="shared" si="1382"/>
        <v>0</v>
      </c>
      <c r="W624" s="303">
        <f t="shared" si="1382"/>
        <v>106745</v>
      </c>
      <c r="X624" s="303">
        <f t="shared" si="1382"/>
        <v>0</v>
      </c>
      <c r="Y624" s="303">
        <f t="shared" si="1382"/>
        <v>106745</v>
      </c>
      <c r="Z624" s="303">
        <f t="shared" si="1382"/>
        <v>0</v>
      </c>
      <c r="AA624" s="303">
        <f>SUMIF($T$472:$T$608,$S$616:$S$624,AA$472:AA$608)</f>
        <v>106745</v>
      </c>
      <c r="AB624" s="303">
        <f t="shared" si="1382"/>
        <v>2332</v>
      </c>
      <c r="AC624" s="303">
        <f>SUMIF($T$472:$T$608,$S$616:$S$624,AC$472:AC$608)</f>
        <v>109077</v>
      </c>
      <c r="AD624" s="303">
        <f t="shared" si="1382"/>
        <v>0</v>
      </c>
      <c r="AE624" s="303">
        <f>SUMIF($T$472:$T$608,$S$616:$S$624,AE$472:AE$608)</f>
        <v>109077</v>
      </c>
      <c r="AF624" s="303">
        <f t="shared" si="1382"/>
        <v>0</v>
      </c>
      <c r="AG624" s="303">
        <f>SUMIF($T$472:$T$608,$S$616:$S$624,AG$472:AG$608)</f>
        <v>109077</v>
      </c>
      <c r="AI624" s="319"/>
      <c r="AJ624" s="84">
        <v>109077</v>
      </c>
      <c r="AL624" s="14">
        <f t="shared" si="1391"/>
        <v>0</v>
      </c>
      <c r="AM624" s="14" t="s">
        <v>120</v>
      </c>
    </row>
    <row r="625" spans="1:61" ht="19.5" hidden="1" customHeight="1" outlineLevel="2" x14ac:dyDescent="0.2">
      <c r="A625" s="249"/>
      <c r="B625" s="265" t="s">
        <v>46</v>
      </c>
      <c r="C625" s="266"/>
      <c r="D625" s="297"/>
      <c r="E625" s="299">
        <f t="shared" si="1384"/>
        <v>0</v>
      </c>
      <c r="F625" s="299">
        <f t="shared" si="1384"/>
        <v>0</v>
      </c>
      <c r="G625" s="299">
        <f t="shared" si="1384"/>
        <v>0</v>
      </c>
      <c r="H625" s="299">
        <f t="shared" si="1384"/>
        <v>0</v>
      </c>
      <c r="I625" s="299">
        <f t="shared" si="1384"/>
        <v>0</v>
      </c>
      <c r="J625" s="299">
        <f t="shared" si="1384"/>
        <v>0</v>
      </c>
      <c r="K625" s="299">
        <f t="shared" si="1384"/>
        <v>0</v>
      </c>
      <c r="L625" s="299">
        <f t="shared" si="1384"/>
        <v>0</v>
      </c>
      <c r="M625" s="299">
        <f t="shared" si="1384"/>
        <v>0</v>
      </c>
      <c r="N625" s="299">
        <f t="shared" si="1384"/>
        <v>0</v>
      </c>
      <c r="O625" s="299">
        <f t="shared" si="1384"/>
        <v>0</v>
      </c>
      <c r="P625" s="299">
        <f t="shared" si="1384"/>
        <v>0</v>
      </c>
      <c r="Q625" s="299">
        <f t="shared" si="1384"/>
        <v>0</v>
      </c>
      <c r="R625" s="269"/>
      <c r="S625" s="335" t="s">
        <v>43</v>
      </c>
      <c r="T625" s="305"/>
      <c r="U625" s="295">
        <f>SUMIF($S$472:$S$611,$T$625:$T$627,U$472:U$611)</f>
        <v>0</v>
      </c>
      <c r="V625" s="295">
        <f t="shared" ref="V625:AF625" si="1392">SUMIF($S$472:$S$611,$T$625:$T$627,V$472:V$611)</f>
        <v>0</v>
      </c>
      <c r="W625" s="295">
        <f t="shared" si="1392"/>
        <v>0</v>
      </c>
      <c r="X625" s="295">
        <f t="shared" si="1392"/>
        <v>0</v>
      </c>
      <c r="Y625" s="295">
        <f t="shared" si="1392"/>
        <v>0</v>
      </c>
      <c r="Z625" s="295">
        <f t="shared" si="1392"/>
        <v>0</v>
      </c>
      <c r="AA625" s="295">
        <f>SUMIF($S$472:$S$611,$T$625:$T$627,AA$472:AA$611)</f>
        <v>0</v>
      </c>
      <c r="AB625" s="295">
        <f t="shared" si="1392"/>
        <v>0</v>
      </c>
      <c r="AC625" s="295">
        <f>SUMIF($S$472:$S$611,$T$625:$T$627,AC$472:AC$611)</f>
        <v>0</v>
      </c>
      <c r="AD625" s="295">
        <f t="shared" si="1392"/>
        <v>0</v>
      </c>
      <c r="AE625" s="295">
        <f>SUMIF($S$472:$S$611,$T$625:$T$627,AE$472:AE$611)</f>
        <v>0</v>
      </c>
      <c r="AF625" s="295">
        <f t="shared" si="1392"/>
        <v>0</v>
      </c>
      <c r="AG625" s="295">
        <f>SUMIF($S$472:$S$611,$T$625:$T$627,AG$472:AG$611)</f>
        <v>0</v>
      </c>
      <c r="AI625" s="319"/>
      <c r="AJ625" s="62"/>
    </row>
    <row r="626" spans="1:61" ht="19.5" hidden="1" customHeight="1" outlineLevel="2" x14ac:dyDescent="0.2">
      <c r="B626" s="265" t="s">
        <v>52</v>
      </c>
      <c r="C626" s="266"/>
      <c r="D626" s="297"/>
      <c r="E626" s="300">
        <f t="shared" si="1384"/>
        <v>0</v>
      </c>
      <c r="F626" s="300">
        <f t="shared" si="1384"/>
        <v>0</v>
      </c>
      <c r="G626" s="300">
        <f t="shared" si="1384"/>
        <v>0</v>
      </c>
      <c r="H626" s="300">
        <f t="shared" si="1384"/>
        <v>0</v>
      </c>
      <c r="I626" s="300">
        <f t="shared" si="1384"/>
        <v>0</v>
      </c>
      <c r="J626" s="300">
        <f t="shared" si="1384"/>
        <v>0</v>
      </c>
      <c r="K626" s="300">
        <f t="shared" si="1384"/>
        <v>0</v>
      </c>
      <c r="L626" s="300">
        <f t="shared" si="1384"/>
        <v>0</v>
      </c>
      <c r="M626" s="300">
        <f t="shared" si="1384"/>
        <v>0</v>
      </c>
      <c r="N626" s="300">
        <f t="shared" si="1384"/>
        <v>0</v>
      </c>
      <c r="O626" s="300">
        <f t="shared" si="1384"/>
        <v>0</v>
      </c>
      <c r="P626" s="300">
        <f t="shared" si="1384"/>
        <v>0</v>
      </c>
      <c r="Q626" s="300">
        <f t="shared" si="1384"/>
        <v>0</v>
      </c>
      <c r="R626" s="294"/>
      <c r="S626" s="336" t="s">
        <v>38</v>
      </c>
      <c r="T626" s="306"/>
      <c r="U626" s="295">
        <f t="shared" ref="U626:AG627" si="1393">SUMIF($S$472:$S$611,$T$625:$T$627,U$472:U$611)</f>
        <v>0</v>
      </c>
      <c r="V626" s="295">
        <f t="shared" si="1393"/>
        <v>0</v>
      </c>
      <c r="W626" s="295">
        <f t="shared" si="1393"/>
        <v>0</v>
      </c>
      <c r="X626" s="295">
        <f t="shared" si="1393"/>
        <v>0</v>
      </c>
      <c r="Y626" s="295">
        <f t="shared" si="1393"/>
        <v>0</v>
      </c>
      <c r="Z626" s="295">
        <f t="shared" si="1393"/>
        <v>0</v>
      </c>
      <c r="AA626" s="295">
        <f t="shared" si="1393"/>
        <v>0</v>
      </c>
      <c r="AB626" s="295">
        <f t="shared" si="1393"/>
        <v>0</v>
      </c>
      <c r="AC626" s="295">
        <f t="shared" si="1393"/>
        <v>0</v>
      </c>
      <c r="AD626" s="295">
        <f t="shared" si="1393"/>
        <v>0</v>
      </c>
      <c r="AE626" s="295">
        <f t="shared" si="1393"/>
        <v>0</v>
      </c>
      <c r="AF626" s="295">
        <f t="shared" si="1393"/>
        <v>0</v>
      </c>
      <c r="AG626" s="295">
        <f t="shared" si="1393"/>
        <v>0</v>
      </c>
      <c r="AI626" s="319"/>
      <c r="AJ626" s="62"/>
    </row>
    <row r="627" spans="1:61" ht="19.5" hidden="1" customHeight="1" outlineLevel="2" x14ac:dyDescent="0.2">
      <c r="B627" s="345" t="s">
        <v>149</v>
      </c>
      <c r="C627" s="308"/>
      <c r="D627" s="308"/>
      <c r="E627" s="309">
        <f t="shared" si="1384"/>
        <v>0</v>
      </c>
      <c r="F627" s="309">
        <f t="shared" si="1384"/>
        <v>0</v>
      </c>
      <c r="G627" s="309">
        <f t="shared" si="1384"/>
        <v>0</v>
      </c>
      <c r="H627" s="309">
        <f t="shared" si="1384"/>
        <v>0</v>
      </c>
      <c r="I627" s="309">
        <f t="shared" si="1384"/>
        <v>0</v>
      </c>
      <c r="J627" s="309">
        <f t="shared" si="1384"/>
        <v>0</v>
      </c>
      <c r="K627" s="309">
        <f t="shared" si="1384"/>
        <v>0</v>
      </c>
      <c r="L627" s="309">
        <f t="shared" si="1384"/>
        <v>0</v>
      </c>
      <c r="M627" s="309">
        <f t="shared" si="1384"/>
        <v>0</v>
      </c>
      <c r="N627" s="309">
        <f t="shared" si="1384"/>
        <v>0</v>
      </c>
      <c r="O627" s="309">
        <f t="shared" si="1384"/>
        <v>0</v>
      </c>
      <c r="P627" s="309">
        <f t="shared" si="1384"/>
        <v>0</v>
      </c>
      <c r="Q627" s="309">
        <f t="shared" si="1384"/>
        <v>0</v>
      </c>
      <c r="R627" s="294"/>
      <c r="S627" s="337" t="s">
        <v>149</v>
      </c>
      <c r="T627" s="311"/>
      <c r="U627" s="295">
        <f t="shared" si="1393"/>
        <v>0</v>
      </c>
      <c r="V627" s="295">
        <f t="shared" si="1393"/>
        <v>0</v>
      </c>
      <c r="W627" s="295">
        <f t="shared" si="1393"/>
        <v>0</v>
      </c>
      <c r="X627" s="295">
        <f t="shared" si="1393"/>
        <v>0</v>
      </c>
      <c r="Y627" s="295">
        <f t="shared" si="1393"/>
        <v>0</v>
      </c>
      <c r="Z627" s="295">
        <f t="shared" si="1393"/>
        <v>0</v>
      </c>
      <c r="AA627" s="295">
        <f t="shared" si="1393"/>
        <v>0</v>
      </c>
      <c r="AB627" s="295">
        <f t="shared" si="1393"/>
        <v>0</v>
      </c>
      <c r="AC627" s="295">
        <f t="shared" si="1393"/>
        <v>0</v>
      </c>
      <c r="AD627" s="295">
        <f t="shared" si="1393"/>
        <v>0</v>
      </c>
      <c r="AE627" s="295">
        <f t="shared" si="1393"/>
        <v>0</v>
      </c>
      <c r="AF627" s="295">
        <f t="shared" si="1393"/>
        <v>0</v>
      </c>
      <c r="AG627" s="295">
        <f t="shared" si="1393"/>
        <v>0</v>
      </c>
      <c r="AI627" s="319"/>
      <c r="AJ627" s="62"/>
    </row>
    <row r="628" spans="1:61" s="3" customFormat="1" ht="19.5" hidden="1" customHeight="1" outlineLevel="2" x14ac:dyDescent="0.2">
      <c r="B628" s="346" t="s">
        <v>14</v>
      </c>
      <c r="C628" s="266"/>
      <c r="D628" s="297"/>
      <c r="E628" s="299">
        <f t="shared" ref="E628" si="1394">SUM(E622:E627)+E615</f>
        <v>106745</v>
      </c>
      <c r="F628" s="299">
        <f t="shared" ref="F628" si="1395">SUM(F622:F627)+F615</f>
        <v>0</v>
      </c>
      <c r="G628" s="299">
        <f t="shared" ref="G628:I628" si="1396">SUM(G622:G627)+G615</f>
        <v>106745</v>
      </c>
      <c r="H628" s="299">
        <f t="shared" si="1396"/>
        <v>0</v>
      </c>
      <c r="I628" s="299">
        <f t="shared" si="1396"/>
        <v>106745</v>
      </c>
      <c r="J628" s="299">
        <f t="shared" ref="J628:K628" si="1397">SUM(J622:J627)+J615</f>
        <v>0</v>
      </c>
      <c r="K628" s="299">
        <f t="shared" si="1397"/>
        <v>106745</v>
      </c>
      <c r="L628" s="299">
        <f t="shared" ref="L628:M628" si="1398">SUM(L622:L627)+L615</f>
        <v>2332</v>
      </c>
      <c r="M628" s="299">
        <f t="shared" si="1398"/>
        <v>109077</v>
      </c>
      <c r="N628" s="299">
        <f t="shared" ref="N628:O628" si="1399">SUM(N622:N627)+N615</f>
        <v>0</v>
      </c>
      <c r="O628" s="299">
        <f t="shared" si="1399"/>
        <v>109077</v>
      </c>
      <c r="P628" s="299">
        <f t="shared" ref="P628:Q628" si="1400">SUM(P622:P627)+P615</f>
        <v>0</v>
      </c>
      <c r="Q628" s="299">
        <f t="shared" si="1400"/>
        <v>109077</v>
      </c>
      <c r="R628" s="313"/>
      <c r="S628" s="314" t="s">
        <v>18</v>
      </c>
      <c r="T628" s="315"/>
      <c r="U628" s="295">
        <f t="shared" ref="U628" si="1401">+U626+U621+U615+U625+U627</f>
        <v>106745</v>
      </c>
      <c r="V628" s="295">
        <f t="shared" ref="V628:Y628" si="1402">+V626+V621+V615+V625+V627</f>
        <v>0</v>
      </c>
      <c r="W628" s="295">
        <f t="shared" si="1402"/>
        <v>106745</v>
      </c>
      <c r="X628" s="295">
        <f t="shared" si="1402"/>
        <v>0</v>
      </c>
      <c r="Y628" s="295">
        <f t="shared" si="1402"/>
        <v>106745</v>
      </c>
      <c r="Z628" s="295">
        <f t="shared" ref="Z628:AA628" si="1403">+Z626+Z621+Z615+Z625+Z627</f>
        <v>0</v>
      </c>
      <c r="AA628" s="295">
        <f t="shared" si="1403"/>
        <v>106745</v>
      </c>
      <c r="AB628" s="295">
        <f t="shared" ref="AB628:AC628" si="1404">+AB626+AB621+AB615+AB625+AB627</f>
        <v>2332</v>
      </c>
      <c r="AC628" s="295">
        <f t="shared" si="1404"/>
        <v>109077</v>
      </c>
      <c r="AD628" s="295">
        <f t="shared" ref="AD628:AE628" si="1405">+AD626+AD621+AD615+AD625+AD627</f>
        <v>0</v>
      </c>
      <c r="AE628" s="295">
        <f t="shared" si="1405"/>
        <v>109077</v>
      </c>
      <c r="AF628" s="295">
        <f t="shared" ref="AF628:AG628" si="1406">+AF626+AF621+AF615+AF625+AF627</f>
        <v>0</v>
      </c>
      <c r="AG628" s="295">
        <f t="shared" si="1406"/>
        <v>109077</v>
      </c>
      <c r="AH628" s="14"/>
      <c r="AI628" s="322"/>
      <c r="AJ628" s="62">
        <f>+AJ621+AJ615</f>
        <v>109077</v>
      </c>
      <c r="AK628" s="14"/>
      <c r="AL628" s="14">
        <f t="shared" ref="AL628" si="1407">+AJ628-AE628</f>
        <v>0</v>
      </c>
      <c r="AM628" s="14"/>
      <c r="AN628" s="14"/>
      <c r="AO628" s="14"/>
      <c r="AP628" s="14"/>
      <c r="AQ628" s="14"/>
      <c r="AR628" s="14"/>
      <c r="AS628" s="14"/>
      <c r="AT628" s="14"/>
      <c r="AU628" s="14"/>
      <c r="AV628" s="14"/>
      <c r="AW628" s="14"/>
      <c r="AX628" s="14"/>
      <c r="AY628" s="14"/>
      <c r="AZ628" s="14"/>
      <c r="BA628" s="14"/>
      <c r="BB628" s="14"/>
      <c r="BC628" s="14"/>
      <c r="BD628" s="14"/>
      <c r="BE628" s="14"/>
      <c r="BF628" s="14"/>
      <c r="BG628" s="14"/>
      <c r="BH628" s="14"/>
      <c r="BI628" s="14"/>
    </row>
    <row r="629" spans="1:61" s="3" customFormat="1" ht="19.5" hidden="1" customHeight="1" outlineLevel="2" x14ac:dyDescent="0.2">
      <c r="B629" s="346"/>
      <c r="C629" s="266"/>
      <c r="D629" s="266"/>
      <c r="E629" s="316"/>
      <c r="F629" s="316"/>
      <c r="G629" s="316"/>
      <c r="H629" s="316"/>
      <c r="I629" s="316"/>
      <c r="J629" s="316"/>
      <c r="K629" s="316"/>
      <c r="L629" s="316"/>
      <c r="M629" s="316"/>
      <c r="N629" s="316"/>
      <c r="O629" s="316"/>
      <c r="P629" s="316"/>
      <c r="Q629" s="316"/>
      <c r="R629" s="313"/>
      <c r="S629" s="317"/>
      <c r="T629" s="318" t="s">
        <v>83</v>
      </c>
      <c r="U629" s="316"/>
      <c r="V629" s="316"/>
      <c r="W629" s="316"/>
      <c r="X629" s="316"/>
      <c r="Y629" s="316"/>
      <c r="Z629" s="316"/>
      <c r="AA629" s="316"/>
      <c r="AB629" s="316"/>
      <c r="AC629" s="316"/>
      <c r="AD629" s="316"/>
      <c r="AE629" s="316"/>
      <c r="AF629" s="316"/>
      <c r="AG629" s="316"/>
      <c r="AH629" s="14"/>
      <c r="AJ629" s="14"/>
      <c r="AK629" s="14"/>
      <c r="AL629" s="14"/>
      <c r="AM629" s="14"/>
      <c r="AN629" s="14"/>
      <c r="AO629" s="14"/>
      <c r="AP629" s="14"/>
      <c r="AQ629" s="14"/>
      <c r="AR629" s="14"/>
      <c r="AS629" s="14"/>
      <c r="AT629" s="14"/>
      <c r="AU629" s="14"/>
      <c r="AV629" s="14"/>
      <c r="AW629" s="14"/>
      <c r="AX629" s="14"/>
      <c r="AY629" s="14"/>
      <c r="AZ629" s="14"/>
      <c r="BA629" s="14"/>
      <c r="BB629" s="14"/>
      <c r="BC629" s="14"/>
      <c r="BD629" s="14"/>
      <c r="BE629" s="14"/>
      <c r="BF629" s="14"/>
      <c r="BG629" s="14"/>
      <c r="BH629" s="14"/>
      <c r="BI629" s="14"/>
    </row>
    <row r="630" spans="1:61" s="3" customFormat="1" ht="19.5" hidden="1" customHeight="1" outlineLevel="2" thickBot="1" x14ac:dyDescent="0.25">
      <c r="B630" s="346"/>
      <c r="C630" s="266"/>
      <c r="D630" s="266"/>
      <c r="E630" s="316"/>
      <c r="F630" s="316"/>
      <c r="G630" s="316"/>
      <c r="H630" s="316"/>
      <c r="I630" s="316"/>
      <c r="J630" s="316"/>
      <c r="K630" s="316"/>
      <c r="L630" s="316"/>
      <c r="M630" s="316"/>
      <c r="N630" s="316"/>
      <c r="O630" s="316"/>
      <c r="P630" s="316"/>
      <c r="Q630" s="316"/>
      <c r="R630" s="313"/>
      <c r="S630" s="317"/>
      <c r="T630" s="318" t="s">
        <v>50</v>
      </c>
      <c r="U630" s="316"/>
      <c r="V630" s="316"/>
      <c r="W630" s="316"/>
      <c r="X630" s="316"/>
      <c r="Y630" s="316"/>
      <c r="Z630" s="316"/>
      <c r="AA630" s="316"/>
      <c r="AB630" s="316"/>
      <c r="AC630" s="316"/>
      <c r="AD630" s="316"/>
      <c r="AE630" s="316"/>
      <c r="AF630" s="316"/>
      <c r="AG630" s="316"/>
      <c r="AH630" s="14"/>
      <c r="AJ630" s="14"/>
      <c r="AK630" s="14"/>
      <c r="AL630" s="14"/>
      <c r="AM630" s="14"/>
      <c r="AN630" s="14"/>
      <c r="AO630" s="14"/>
      <c r="AP630" s="14"/>
      <c r="AQ630" s="14"/>
      <c r="AR630" s="14"/>
      <c r="AS630" s="14"/>
      <c r="AT630" s="14"/>
      <c r="AU630" s="14"/>
      <c r="AV630" s="14"/>
      <c r="AW630" s="14"/>
      <c r="AX630" s="14"/>
      <c r="AY630" s="14"/>
      <c r="AZ630" s="14"/>
      <c r="BA630" s="14"/>
      <c r="BB630" s="14"/>
      <c r="BC630" s="14"/>
      <c r="BD630" s="14"/>
      <c r="BE630" s="14"/>
      <c r="BF630" s="14"/>
      <c r="BG630" s="14"/>
      <c r="BH630" s="14"/>
      <c r="BI630" s="14"/>
    </row>
    <row r="631" spans="1:61" s="3" customFormat="1" ht="19.5" hidden="1" customHeight="1" outlineLevel="2" thickBot="1" x14ac:dyDescent="0.25">
      <c r="B631" s="346"/>
      <c r="C631" s="266"/>
      <c r="D631" s="266"/>
      <c r="E631" s="316"/>
      <c r="F631" s="316"/>
      <c r="G631" s="316"/>
      <c r="H631" s="316"/>
      <c r="I631" s="316"/>
      <c r="J631" s="316"/>
      <c r="K631" s="316"/>
      <c r="L631" s="316"/>
      <c r="M631" s="316"/>
      <c r="N631" s="316"/>
      <c r="O631" s="316"/>
      <c r="P631" s="316"/>
      <c r="Q631" s="316"/>
      <c r="R631" s="313"/>
      <c r="S631" s="317"/>
      <c r="T631" s="318"/>
      <c r="U631" s="316"/>
      <c r="V631" s="316"/>
      <c r="W631" s="316"/>
      <c r="X631" s="316"/>
      <c r="Y631" s="316"/>
      <c r="Z631" s="316"/>
      <c r="AA631" s="316"/>
      <c r="AB631" s="316"/>
      <c r="AC631" s="316"/>
      <c r="AD631" s="316"/>
      <c r="AE631" s="316"/>
      <c r="AF631" s="316"/>
      <c r="AG631" s="316"/>
      <c r="AH631" s="14"/>
      <c r="AJ631" s="250">
        <f>+AE628-O628</f>
        <v>0</v>
      </c>
      <c r="AK631" s="14"/>
      <c r="AL631" s="14"/>
      <c r="AM631" s="14"/>
      <c r="AN631" s="14"/>
      <c r="AO631" s="14"/>
      <c r="AP631" s="14"/>
      <c r="AQ631" s="14"/>
      <c r="AR631" s="14"/>
      <c r="AS631" s="14"/>
      <c r="AT631" s="14"/>
      <c r="AU631" s="14"/>
      <c r="AV631" s="14"/>
      <c r="AW631" s="14"/>
      <c r="AX631" s="14"/>
      <c r="AY631" s="14"/>
      <c r="AZ631" s="14"/>
      <c r="BA631" s="14"/>
      <c r="BB631" s="14"/>
      <c r="BC631" s="14"/>
      <c r="BD631" s="14"/>
      <c r="BE631" s="14"/>
      <c r="BF631" s="14"/>
      <c r="BG631" s="14"/>
      <c r="BH631" s="14"/>
      <c r="BI631" s="14"/>
    </row>
    <row r="632" spans="1:61" s="3" customFormat="1" ht="25.5" hidden="1" customHeight="1" outlineLevel="1" x14ac:dyDescent="0.2">
      <c r="B632" s="159" t="s">
        <v>49</v>
      </c>
      <c r="C632" s="128" t="s">
        <v>37</v>
      </c>
      <c r="D632" s="129"/>
      <c r="E632" s="128"/>
      <c r="F632" s="128"/>
      <c r="G632" s="128"/>
      <c r="H632" s="128"/>
      <c r="I632" s="128"/>
      <c r="J632" s="128"/>
      <c r="K632" s="128"/>
      <c r="L632" s="128"/>
      <c r="M632" s="128"/>
      <c r="N632" s="128"/>
      <c r="O632" s="128"/>
      <c r="P632" s="128"/>
      <c r="Q632" s="128"/>
      <c r="R632" s="128"/>
      <c r="S632" s="129"/>
      <c r="T632" s="185"/>
      <c r="U632" s="185"/>
      <c r="V632" s="185"/>
      <c r="W632" s="185"/>
      <c r="X632" s="185"/>
      <c r="Y632" s="185"/>
      <c r="Z632" s="185"/>
      <c r="AA632" s="185"/>
      <c r="AB632" s="185"/>
      <c r="AC632" s="185"/>
      <c r="AD632" s="185"/>
      <c r="AE632" s="185"/>
      <c r="AF632" s="185"/>
      <c r="AG632" s="185"/>
    </row>
    <row r="633" spans="1:61" ht="40.5" hidden="1" customHeight="1" outlineLevel="1" x14ac:dyDescent="0.2">
      <c r="B633" s="100" t="s">
        <v>0</v>
      </c>
      <c r="C633" s="26"/>
      <c r="D633" s="101"/>
      <c r="E633" s="36" t="str">
        <f t="shared" ref="E633:Q633" si="1408">+E$6</f>
        <v>Eredeti előirányzat
2024. év</v>
      </c>
      <c r="F633" s="36" t="str">
        <f t="shared" si="1408"/>
        <v>1 Módosítás</v>
      </c>
      <c r="G633" s="36" t="str">
        <f t="shared" si="1408"/>
        <v>Módosított előirányzat 1
2024. év</v>
      </c>
      <c r="H633" s="36" t="str">
        <f t="shared" si="1408"/>
        <v>2 Módosítás</v>
      </c>
      <c r="I633" s="36" t="str">
        <f t="shared" si="1408"/>
        <v>Módosított előirányzat</v>
      </c>
      <c r="J633" s="36" t="str">
        <f t="shared" si="1408"/>
        <v>3 Módosítás</v>
      </c>
      <c r="K633" s="36" t="str">
        <f t="shared" si="1408"/>
        <v>Módosított előirányzat</v>
      </c>
      <c r="L633" s="36" t="str">
        <f t="shared" si="1408"/>
        <v>4 Módosítás</v>
      </c>
      <c r="M633" s="36" t="str">
        <f t="shared" si="1408"/>
        <v>4. Módosított előirányzat</v>
      </c>
      <c r="N633" s="36" t="str">
        <f t="shared" si="1408"/>
        <v>5 Módosítás</v>
      </c>
      <c r="O633" s="36" t="str">
        <f t="shared" si="1408"/>
        <v>Módosított előirányzat 5.</v>
      </c>
      <c r="P633" s="36" t="str">
        <f t="shared" si="1408"/>
        <v>6 Módosítás</v>
      </c>
      <c r="Q633" s="36" t="str">
        <f t="shared" si="1408"/>
        <v>Módosított előirányzat</v>
      </c>
      <c r="R633" s="51"/>
      <c r="S633" s="57" t="s">
        <v>1</v>
      </c>
      <c r="T633" s="102"/>
      <c r="U633" s="36" t="str">
        <f t="shared" ref="U633:AG633" si="1409">+U$6</f>
        <v>Eredeti előirányzat
2024. év</v>
      </c>
      <c r="V633" s="36" t="str">
        <f t="shared" si="1409"/>
        <v>1 Módosítás</v>
      </c>
      <c r="W633" s="36" t="str">
        <f t="shared" si="1409"/>
        <v>Módosított előirányzat 1
2024. év</v>
      </c>
      <c r="X633" s="36" t="str">
        <f t="shared" si="1409"/>
        <v>2 Módosítás</v>
      </c>
      <c r="Y633" s="36" t="str">
        <f t="shared" si="1409"/>
        <v>Módosított előirányzat</v>
      </c>
      <c r="Z633" s="36" t="str">
        <f t="shared" si="1409"/>
        <v>3 Módosítás</v>
      </c>
      <c r="AA633" s="36" t="str">
        <f t="shared" si="1409"/>
        <v>Módosított előirányzat</v>
      </c>
      <c r="AB633" s="36" t="str">
        <f t="shared" si="1409"/>
        <v>4 Módosítás</v>
      </c>
      <c r="AC633" s="36" t="str">
        <f t="shared" si="1409"/>
        <v>4. Módosított előirányzat</v>
      </c>
      <c r="AD633" s="36" t="str">
        <f t="shared" si="1409"/>
        <v>5 Módosítás</v>
      </c>
      <c r="AE633" s="36" t="str">
        <f t="shared" si="1409"/>
        <v>Módosított előirányzat 5</v>
      </c>
      <c r="AF633" s="36" t="str">
        <f t="shared" si="1409"/>
        <v>6 Módosítás</v>
      </c>
      <c r="AG633" s="36" t="str">
        <f t="shared" si="1409"/>
        <v>Módosított előirányzat</v>
      </c>
    </row>
    <row r="634" spans="1:61" ht="19.5" hidden="1" customHeight="1" outlineLevel="1" x14ac:dyDescent="0.2">
      <c r="B634" s="140"/>
      <c r="C634" s="141" t="s">
        <v>2</v>
      </c>
      <c r="D634" s="142"/>
      <c r="E634" s="143">
        <f t="shared" ref="E634:I634" si="1410">+E635+E636+E637+E638</f>
        <v>0</v>
      </c>
      <c r="F634" s="143">
        <f t="shared" si="1410"/>
        <v>0</v>
      </c>
      <c r="G634" s="143">
        <f t="shared" si="1410"/>
        <v>0</v>
      </c>
      <c r="H634" s="143">
        <f t="shared" si="1410"/>
        <v>0</v>
      </c>
      <c r="I634" s="143">
        <f t="shared" si="1410"/>
        <v>0</v>
      </c>
      <c r="J634" s="143">
        <f t="shared" ref="J634:K634" si="1411">+J635+J636+J637+J638</f>
        <v>0</v>
      </c>
      <c r="K634" s="143">
        <f t="shared" si="1411"/>
        <v>0</v>
      </c>
      <c r="L634" s="143">
        <f t="shared" ref="L634:M634" si="1412">+L635+L636+L637+L638</f>
        <v>0</v>
      </c>
      <c r="M634" s="143">
        <f t="shared" si="1412"/>
        <v>0</v>
      </c>
      <c r="N634" s="143">
        <f t="shared" ref="N634:O634" si="1413">+N635+N636+N637+N638</f>
        <v>0</v>
      </c>
      <c r="O634" s="143">
        <f t="shared" si="1413"/>
        <v>0</v>
      </c>
      <c r="P634" s="143">
        <f t="shared" ref="P634:Q634" si="1414">+P635+P636+P637+P638</f>
        <v>0</v>
      </c>
      <c r="Q634" s="143">
        <f t="shared" si="1414"/>
        <v>0</v>
      </c>
      <c r="R634" s="46"/>
      <c r="S634" s="144" t="s">
        <v>3</v>
      </c>
      <c r="T634" s="145"/>
      <c r="U634" s="76">
        <f t="shared" ref="U634:V634" si="1415">SUM(U635:U639)</f>
        <v>0</v>
      </c>
      <c r="V634" s="76">
        <f t="shared" si="1415"/>
        <v>0</v>
      </c>
      <c r="W634" s="76">
        <f>+U634+V634</f>
        <v>0</v>
      </c>
      <c r="X634" s="76">
        <f t="shared" ref="X634" si="1416">SUM(X635:X639)</f>
        <v>0</v>
      </c>
      <c r="Y634" s="76">
        <f>+W634+X634</f>
        <v>0</v>
      </c>
      <c r="Z634" s="76">
        <f t="shared" ref="Z634:AB634" si="1417">SUM(Z635:Z639)</f>
        <v>0</v>
      </c>
      <c r="AA634" s="76">
        <f>SUM(AA635:AA639)</f>
        <v>0</v>
      </c>
      <c r="AB634" s="76">
        <f t="shared" si="1417"/>
        <v>0</v>
      </c>
      <c r="AC634" s="76">
        <f>SUM(AC635:AC639)</f>
        <v>0</v>
      </c>
      <c r="AD634" s="76">
        <f t="shared" ref="AD634:AF634" si="1418">SUM(AD635:AD639)</f>
        <v>0</v>
      </c>
      <c r="AE634" s="76">
        <f>SUM(AE635:AE639)</f>
        <v>0</v>
      </c>
      <c r="AF634" s="76">
        <f t="shared" si="1418"/>
        <v>0</v>
      </c>
      <c r="AG634" s="76">
        <f>SUM(AG635:AG639)</f>
        <v>0</v>
      </c>
    </row>
    <row r="635" spans="1:61" ht="19.5" hidden="1" customHeight="1" outlineLevel="1" x14ac:dyDescent="0.2">
      <c r="B635" s="146"/>
      <c r="C635" s="147" t="s">
        <v>4</v>
      </c>
      <c r="D635" s="147"/>
      <c r="E635" s="148"/>
      <c r="F635" s="148">
        <v>0</v>
      </c>
      <c r="G635" s="148"/>
      <c r="H635" s="148"/>
      <c r="I635" s="148"/>
      <c r="J635" s="148"/>
      <c r="K635" s="148"/>
      <c r="L635" s="148"/>
      <c r="M635" s="148"/>
      <c r="N635" s="148"/>
      <c r="O635" s="148"/>
      <c r="P635" s="148"/>
      <c r="Q635" s="148"/>
      <c r="R635" s="48"/>
      <c r="S635" s="149"/>
      <c r="T635" s="150" t="s">
        <v>6</v>
      </c>
      <c r="U635" s="151">
        <v>0</v>
      </c>
      <c r="V635" s="151">
        <v>0</v>
      </c>
      <c r="W635" s="151">
        <f t="shared" ref="W635:W647" si="1419">+U635+V635</f>
        <v>0</v>
      </c>
      <c r="X635" s="151">
        <v>0</v>
      </c>
      <c r="Y635" s="151">
        <f t="shared" ref="Y635:Y647" si="1420">+W635+X635</f>
        <v>0</v>
      </c>
      <c r="Z635" s="151">
        <v>0</v>
      </c>
      <c r="AA635" s="151">
        <f>+Y635+Z635</f>
        <v>0</v>
      </c>
      <c r="AB635" s="151">
        <v>0</v>
      </c>
      <c r="AC635" s="151">
        <f>+AA635+AB635</f>
        <v>0</v>
      </c>
      <c r="AD635" s="151">
        <v>0</v>
      </c>
      <c r="AE635" s="151">
        <f>+AC635+AD635</f>
        <v>0</v>
      </c>
      <c r="AF635" s="151">
        <v>0</v>
      </c>
      <c r="AG635" s="151">
        <f>+AE635+AF635</f>
        <v>0</v>
      </c>
    </row>
    <row r="636" spans="1:61" ht="23.25" hidden="1" customHeight="1" outlineLevel="1" x14ac:dyDescent="0.2">
      <c r="A636" s="249"/>
      <c r="B636" s="104"/>
      <c r="C636" s="17" t="s">
        <v>5</v>
      </c>
      <c r="D636" s="18"/>
      <c r="E636" s="5">
        <v>0</v>
      </c>
      <c r="F636" s="5">
        <v>0</v>
      </c>
      <c r="G636" s="5">
        <f>+E636+F636</f>
        <v>0</v>
      </c>
      <c r="H636" s="5">
        <v>0</v>
      </c>
      <c r="I636" s="5">
        <f>+G636+H636</f>
        <v>0</v>
      </c>
      <c r="J636" s="5">
        <v>0</v>
      </c>
      <c r="K636" s="5">
        <f>+I636+J636</f>
        <v>0</v>
      </c>
      <c r="L636" s="5">
        <v>0</v>
      </c>
      <c r="M636" s="5">
        <f>+K636+L636</f>
        <v>0</v>
      </c>
      <c r="N636" s="5">
        <v>0</v>
      </c>
      <c r="O636" s="5">
        <f>+M636+N636</f>
        <v>0</v>
      </c>
      <c r="P636" s="5">
        <v>0</v>
      </c>
      <c r="Q636" s="5">
        <f>+O636+P636</f>
        <v>0</v>
      </c>
      <c r="R636" s="48"/>
      <c r="S636" s="55"/>
      <c r="T636" s="19" t="s">
        <v>8</v>
      </c>
      <c r="U636" s="82">
        <v>0</v>
      </c>
      <c r="V636" s="82">
        <v>0</v>
      </c>
      <c r="W636" s="82">
        <f t="shared" si="1419"/>
        <v>0</v>
      </c>
      <c r="X636" s="82">
        <v>0</v>
      </c>
      <c r="Y636" s="82">
        <f t="shared" si="1420"/>
        <v>0</v>
      </c>
      <c r="Z636" s="82">
        <v>0</v>
      </c>
      <c r="AA636" s="82">
        <f>+Y636+Z636</f>
        <v>0</v>
      </c>
      <c r="AB636" s="82">
        <v>0</v>
      </c>
      <c r="AC636" s="82">
        <f>+AA636+AB636</f>
        <v>0</v>
      </c>
      <c r="AD636" s="82">
        <v>0</v>
      </c>
      <c r="AE636" s="82">
        <f>+AC636+AD636</f>
        <v>0</v>
      </c>
      <c r="AF636" s="82">
        <v>0</v>
      </c>
      <c r="AG636" s="82">
        <f>+AE636+AF636</f>
        <v>0</v>
      </c>
    </row>
    <row r="637" spans="1:61" ht="19.5" hidden="1" customHeight="1" outlineLevel="1" x14ac:dyDescent="0.2">
      <c r="A637" s="249"/>
      <c r="B637" s="104"/>
      <c r="C637" s="17" t="s">
        <v>7</v>
      </c>
      <c r="D637" s="18"/>
      <c r="E637" s="5"/>
      <c r="F637" s="5">
        <v>0</v>
      </c>
      <c r="G637" s="5">
        <f t="shared" ref="G637:G647" si="1421">+E637+F637</f>
        <v>0</v>
      </c>
      <c r="H637" s="5">
        <v>0</v>
      </c>
      <c r="I637" s="5">
        <f t="shared" ref="I637:I647" si="1422">+G637+H637</f>
        <v>0</v>
      </c>
      <c r="J637" s="5">
        <v>0</v>
      </c>
      <c r="K637" s="5">
        <f t="shared" ref="K637:K647" si="1423">+I637+J637</f>
        <v>0</v>
      </c>
      <c r="L637" s="5">
        <v>0</v>
      </c>
      <c r="M637" s="5">
        <f t="shared" ref="M637:M647" si="1424">+K637+L637</f>
        <v>0</v>
      </c>
      <c r="N637" s="5">
        <v>0</v>
      </c>
      <c r="O637" s="5">
        <f t="shared" ref="O637:O647" si="1425">+M637+N637</f>
        <v>0</v>
      </c>
      <c r="P637" s="5">
        <v>0</v>
      </c>
      <c r="Q637" s="5">
        <f t="shared" ref="Q637:Q647" si="1426">+O637+P637</f>
        <v>0</v>
      </c>
      <c r="R637" s="48"/>
      <c r="S637" s="55"/>
      <c r="T637" s="20" t="s">
        <v>9</v>
      </c>
      <c r="U637" s="82">
        <v>0</v>
      </c>
      <c r="V637" s="82">
        <v>0</v>
      </c>
      <c r="W637" s="82">
        <f t="shared" si="1419"/>
        <v>0</v>
      </c>
      <c r="X637" s="82">
        <v>0</v>
      </c>
      <c r="Y637" s="82">
        <f t="shared" si="1420"/>
        <v>0</v>
      </c>
      <c r="Z637" s="82">
        <v>0</v>
      </c>
      <c r="AA637" s="82">
        <f>+Y637+Z637</f>
        <v>0</v>
      </c>
      <c r="AB637" s="82">
        <v>0</v>
      </c>
      <c r="AC637" s="82">
        <f>+AA637+AB637</f>
        <v>0</v>
      </c>
      <c r="AD637" s="82">
        <v>0</v>
      </c>
      <c r="AE637" s="82">
        <f>+AC637+AD637</f>
        <v>0</v>
      </c>
      <c r="AF637" s="82">
        <v>0</v>
      </c>
      <c r="AG637" s="82">
        <f>+AE637+AF637</f>
        <v>0</v>
      </c>
    </row>
    <row r="638" spans="1:61" ht="19.5" hidden="1" customHeight="1" outlineLevel="1" x14ac:dyDescent="0.2">
      <c r="A638" s="249"/>
      <c r="B638" s="104"/>
      <c r="C638" s="17" t="s">
        <v>21</v>
      </c>
      <c r="D638" s="18"/>
      <c r="E638" s="5"/>
      <c r="F638" s="5">
        <v>0</v>
      </c>
      <c r="G638" s="5">
        <f t="shared" si="1421"/>
        <v>0</v>
      </c>
      <c r="H638" s="5">
        <v>0</v>
      </c>
      <c r="I638" s="5">
        <f t="shared" si="1422"/>
        <v>0</v>
      </c>
      <c r="J638" s="5">
        <v>0</v>
      </c>
      <c r="K638" s="5">
        <f t="shared" si="1423"/>
        <v>0</v>
      </c>
      <c r="L638" s="5">
        <v>0</v>
      </c>
      <c r="M638" s="5">
        <f t="shared" si="1424"/>
        <v>0</v>
      </c>
      <c r="N638" s="5">
        <v>0</v>
      </c>
      <c r="O638" s="5">
        <f t="shared" si="1425"/>
        <v>0</v>
      </c>
      <c r="P638" s="5">
        <v>0</v>
      </c>
      <c r="Q638" s="5">
        <f t="shared" si="1426"/>
        <v>0</v>
      </c>
      <c r="R638" s="48"/>
      <c r="S638" s="55"/>
      <c r="T638" s="20" t="s">
        <v>11</v>
      </c>
      <c r="U638" s="82"/>
      <c r="V638" s="82">
        <v>0</v>
      </c>
      <c r="W638" s="82">
        <f t="shared" si="1419"/>
        <v>0</v>
      </c>
      <c r="X638" s="82">
        <v>0</v>
      </c>
      <c r="Y638" s="82">
        <f t="shared" si="1420"/>
        <v>0</v>
      </c>
      <c r="Z638" s="82">
        <v>0</v>
      </c>
      <c r="AA638" s="82">
        <f>+Y638+Z638</f>
        <v>0</v>
      </c>
      <c r="AB638" s="82">
        <v>0</v>
      </c>
      <c r="AC638" s="82">
        <f>+AA638+AB638</f>
        <v>0</v>
      </c>
      <c r="AD638" s="82">
        <v>0</v>
      </c>
      <c r="AE638" s="82">
        <f>+AC638+AD638</f>
        <v>0</v>
      </c>
      <c r="AF638" s="82">
        <v>0</v>
      </c>
      <c r="AG638" s="82">
        <f>+AE638+AF638</f>
        <v>0</v>
      </c>
    </row>
    <row r="639" spans="1:61" ht="19.5" hidden="1" customHeight="1" outlineLevel="1" x14ac:dyDescent="0.2">
      <c r="A639" s="249"/>
      <c r="B639" s="105"/>
      <c r="C639" s="21"/>
      <c r="D639" s="21"/>
      <c r="E639" s="106"/>
      <c r="F639" s="106">
        <v>0</v>
      </c>
      <c r="G639" s="5">
        <f t="shared" si="1421"/>
        <v>0</v>
      </c>
      <c r="H639" s="106">
        <v>0</v>
      </c>
      <c r="I639" s="5">
        <f t="shared" si="1422"/>
        <v>0</v>
      </c>
      <c r="J639" s="106">
        <v>0</v>
      </c>
      <c r="K639" s="5">
        <f t="shared" si="1423"/>
        <v>0</v>
      </c>
      <c r="L639" s="106">
        <v>0</v>
      </c>
      <c r="M639" s="5">
        <f t="shared" si="1424"/>
        <v>0</v>
      </c>
      <c r="N639" s="106">
        <v>0</v>
      </c>
      <c r="O639" s="5">
        <f t="shared" si="1425"/>
        <v>0</v>
      </c>
      <c r="P639" s="106">
        <v>0</v>
      </c>
      <c r="Q639" s="5">
        <f t="shared" si="1426"/>
        <v>0</v>
      </c>
      <c r="R639" s="52"/>
      <c r="S639" s="56"/>
      <c r="T639" s="23" t="s">
        <v>12</v>
      </c>
      <c r="U639" s="83"/>
      <c r="V639" s="83">
        <v>0</v>
      </c>
      <c r="W639" s="83">
        <f t="shared" si="1419"/>
        <v>0</v>
      </c>
      <c r="X639" s="83">
        <v>0</v>
      </c>
      <c r="Y639" s="83">
        <f t="shared" si="1420"/>
        <v>0</v>
      </c>
      <c r="Z639" s="83">
        <v>0</v>
      </c>
      <c r="AA639" s="83">
        <f>+Y639+Z639</f>
        <v>0</v>
      </c>
      <c r="AB639" s="83">
        <v>0</v>
      </c>
      <c r="AC639" s="83">
        <f>+AA639+AB639</f>
        <v>0</v>
      </c>
      <c r="AD639" s="83">
        <v>0</v>
      </c>
      <c r="AE639" s="83">
        <f>+AC639+AD639</f>
        <v>0</v>
      </c>
      <c r="AF639" s="83">
        <v>0</v>
      </c>
      <c r="AG639" s="83">
        <f>+AE639+AF639</f>
        <v>0</v>
      </c>
    </row>
    <row r="640" spans="1:61" ht="19.5" hidden="1" customHeight="1" outlineLevel="1" x14ac:dyDescent="0.2">
      <c r="A640" s="249"/>
      <c r="B640" s="105"/>
      <c r="C640" s="21"/>
      <c r="D640" s="21"/>
      <c r="E640" s="106"/>
      <c r="F640" s="106">
        <v>0</v>
      </c>
      <c r="G640" s="5">
        <f t="shared" si="1421"/>
        <v>0</v>
      </c>
      <c r="H640" s="106">
        <v>0</v>
      </c>
      <c r="I640" s="5">
        <f t="shared" si="1422"/>
        <v>0</v>
      </c>
      <c r="J640" s="106">
        <v>0</v>
      </c>
      <c r="K640" s="5">
        <f t="shared" si="1423"/>
        <v>0</v>
      </c>
      <c r="L640" s="106">
        <v>0</v>
      </c>
      <c r="M640" s="5">
        <f t="shared" si="1424"/>
        <v>0</v>
      </c>
      <c r="N640" s="106">
        <v>0</v>
      </c>
      <c r="O640" s="5">
        <f t="shared" si="1425"/>
        <v>0</v>
      </c>
      <c r="P640" s="106">
        <v>0</v>
      </c>
      <c r="Q640" s="5">
        <f t="shared" si="1426"/>
        <v>0</v>
      </c>
      <c r="R640" s="29"/>
      <c r="S640" s="144" t="s">
        <v>13</v>
      </c>
      <c r="T640" s="145"/>
      <c r="U640" s="62">
        <f t="shared" ref="U640:V640" si="1427">SUM(U641:U643)</f>
        <v>0</v>
      </c>
      <c r="V640" s="62">
        <f t="shared" si="1427"/>
        <v>0</v>
      </c>
      <c r="W640" s="62">
        <f t="shared" si="1419"/>
        <v>0</v>
      </c>
      <c r="X640" s="62">
        <f t="shared" ref="X640" si="1428">SUM(X641:X643)</f>
        <v>0</v>
      </c>
      <c r="Y640" s="62">
        <f t="shared" si="1420"/>
        <v>0</v>
      </c>
      <c r="Z640" s="62">
        <f t="shared" ref="Z640:AB640" si="1429">SUM(Z641:Z643)</f>
        <v>0</v>
      </c>
      <c r="AA640" s="76">
        <f>SUM(AA641:AA643)</f>
        <v>0</v>
      </c>
      <c r="AB640" s="62">
        <f t="shared" si="1429"/>
        <v>0</v>
      </c>
      <c r="AC640" s="76">
        <f>SUM(AC641:AC643)</f>
        <v>0</v>
      </c>
      <c r="AD640" s="62">
        <f t="shared" ref="AD640:AF640" si="1430">SUM(AD641:AD643)</f>
        <v>0</v>
      </c>
      <c r="AE640" s="76">
        <f>SUM(AE641:AE643)</f>
        <v>0</v>
      </c>
      <c r="AF640" s="62">
        <f t="shared" si="1430"/>
        <v>0</v>
      </c>
      <c r="AG640" s="76">
        <f>SUM(AG641:AG643)</f>
        <v>0</v>
      </c>
    </row>
    <row r="641" spans="1:61" ht="19.5" hidden="1" customHeight="1" outlineLevel="1" x14ac:dyDescent="0.2">
      <c r="A641" s="249"/>
      <c r="B641" s="140"/>
      <c r="C641" s="141" t="s">
        <v>10</v>
      </c>
      <c r="D641" s="8"/>
      <c r="E641" s="9">
        <f>149-149</f>
        <v>0</v>
      </c>
      <c r="F641" s="9">
        <v>0</v>
      </c>
      <c r="G641" s="9">
        <f t="shared" si="1421"/>
        <v>0</v>
      </c>
      <c r="H641" s="9">
        <v>0</v>
      </c>
      <c r="I641" s="9">
        <f t="shared" si="1422"/>
        <v>0</v>
      </c>
      <c r="J641" s="9">
        <v>0</v>
      </c>
      <c r="K641" s="9">
        <f t="shared" si="1423"/>
        <v>0</v>
      </c>
      <c r="L641" s="9">
        <v>0</v>
      </c>
      <c r="M641" s="9">
        <f t="shared" si="1424"/>
        <v>0</v>
      </c>
      <c r="N641" s="9">
        <v>0</v>
      </c>
      <c r="O641" s="9">
        <f t="shared" si="1425"/>
        <v>0</v>
      </c>
      <c r="P641" s="9">
        <v>0</v>
      </c>
      <c r="Q641" s="9">
        <f t="shared" si="1426"/>
        <v>0</v>
      </c>
      <c r="R641" s="46"/>
      <c r="S641" s="149"/>
      <c r="T641" s="150" t="s">
        <v>15</v>
      </c>
      <c r="U641" s="151"/>
      <c r="V641" s="151">
        <v>0</v>
      </c>
      <c r="W641" s="151">
        <f t="shared" si="1419"/>
        <v>0</v>
      </c>
      <c r="X641" s="151">
        <v>0</v>
      </c>
      <c r="Y641" s="151">
        <f t="shared" si="1420"/>
        <v>0</v>
      </c>
      <c r="Z641" s="151">
        <v>0</v>
      </c>
      <c r="AA641" s="151">
        <f t="shared" ref="AA641:AA646" si="1431">+Y641+Z641</f>
        <v>0</v>
      </c>
      <c r="AB641" s="151">
        <v>0</v>
      </c>
      <c r="AC641" s="151">
        <f t="shared" ref="AC641:AC646" si="1432">+AA641+AB641</f>
        <v>0</v>
      </c>
      <c r="AD641" s="151">
        <v>0</v>
      </c>
      <c r="AE641" s="151">
        <f t="shared" ref="AE641:AE646" si="1433">+AC641+AD641</f>
        <v>0</v>
      </c>
      <c r="AF641" s="151">
        <v>0</v>
      </c>
      <c r="AG641" s="151">
        <f t="shared" ref="AG641:AG646" si="1434">+AE641+AF641</f>
        <v>0</v>
      </c>
    </row>
    <row r="642" spans="1:61" ht="19.5" hidden="1" customHeight="1" outlineLevel="1" x14ac:dyDescent="0.2">
      <c r="A642" s="249"/>
      <c r="B642" s="140"/>
      <c r="C642" s="141" t="s">
        <v>23</v>
      </c>
      <c r="D642" s="8"/>
      <c r="E642" s="11">
        <v>0</v>
      </c>
      <c r="F642" s="11">
        <v>0</v>
      </c>
      <c r="G642" s="11">
        <f t="shared" si="1421"/>
        <v>0</v>
      </c>
      <c r="H642" s="11">
        <v>0</v>
      </c>
      <c r="I642" s="11">
        <f t="shared" si="1422"/>
        <v>0</v>
      </c>
      <c r="J642" s="11">
        <v>0</v>
      </c>
      <c r="K642" s="11">
        <f t="shared" si="1423"/>
        <v>0</v>
      </c>
      <c r="L642" s="11">
        <v>0</v>
      </c>
      <c r="M642" s="11">
        <f t="shared" si="1424"/>
        <v>0</v>
      </c>
      <c r="N642" s="11">
        <v>0</v>
      </c>
      <c r="O642" s="11">
        <f t="shared" si="1425"/>
        <v>0</v>
      </c>
      <c r="P642" s="11">
        <v>0</v>
      </c>
      <c r="Q642" s="11">
        <f t="shared" si="1426"/>
        <v>0</v>
      </c>
      <c r="R642" s="47"/>
      <c r="S642" s="55"/>
      <c r="T642" s="20" t="s">
        <v>16</v>
      </c>
      <c r="U642" s="82"/>
      <c r="V642" s="82">
        <v>0</v>
      </c>
      <c r="W642" s="82">
        <f t="shared" si="1419"/>
        <v>0</v>
      </c>
      <c r="X642" s="82">
        <v>0</v>
      </c>
      <c r="Y642" s="82">
        <f t="shared" si="1420"/>
        <v>0</v>
      </c>
      <c r="Z642" s="82">
        <v>0</v>
      </c>
      <c r="AA642" s="82">
        <f t="shared" si="1431"/>
        <v>0</v>
      </c>
      <c r="AB642" s="82">
        <v>0</v>
      </c>
      <c r="AC642" s="82">
        <f t="shared" si="1432"/>
        <v>0</v>
      </c>
      <c r="AD642" s="82">
        <v>0</v>
      </c>
      <c r="AE642" s="82">
        <f t="shared" si="1433"/>
        <v>0</v>
      </c>
      <c r="AF642" s="82">
        <v>0</v>
      </c>
      <c r="AG642" s="82">
        <f t="shared" si="1434"/>
        <v>0</v>
      </c>
    </row>
    <row r="643" spans="1:61" ht="19.5" hidden="1" customHeight="1" outlineLevel="1" x14ac:dyDescent="0.2">
      <c r="A643" s="249"/>
      <c r="B643" s="140"/>
      <c r="C643" s="141" t="s">
        <v>22</v>
      </c>
      <c r="D643" s="8"/>
      <c r="E643" s="60"/>
      <c r="F643" s="60">
        <v>0</v>
      </c>
      <c r="G643" s="60">
        <f t="shared" si="1421"/>
        <v>0</v>
      </c>
      <c r="H643" s="60">
        <v>0</v>
      </c>
      <c r="I643" s="60">
        <f t="shared" si="1422"/>
        <v>0</v>
      </c>
      <c r="J643" s="60">
        <v>0</v>
      </c>
      <c r="K643" s="60">
        <f t="shared" si="1423"/>
        <v>0</v>
      </c>
      <c r="L643" s="60">
        <v>0</v>
      </c>
      <c r="M643" s="60">
        <f t="shared" si="1424"/>
        <v>0</v>
      </c>
      <c r="N643" s="60">
        <v>0</v>
      </c>
      <c r="O643" s="60">
        <f t="shared" si="1425"/>
        <v>0</v>
      </c>
      <c r="P643" s="60">
        <v>0</v>
      </c>
      <c r="Q643" s="60">
        <f t="shared" si="1426"/>
        <v>0</v>
      </c>
      <c r="S643" s="107"/>
      <c r="T643" s="108" t="s">
        <v>17</v>
      </c>
      <c r="U643" s="84"/>
      <c r="V643" s="84">
        <v>0</v>
      </c>
      <c r="W643" s="84">
        <f t="shared" si="1419"/>
        <v>0</v>
      </c>
      <c r="X643" s="84">
        <v>0</v>
      </c>
      <c r="Y643" s="84">
        <f t="shared" si="1420"/>
        <v>0</v>
      </c>
      <c r="Z643" s="84">
        <v>0</v>
      </c>
      <c r="AA643" s="84">
        <f t="shared" si="1431"/>
        <v>0</v>
      </c>
      <c r="AB643" s="84">
        <v>0</v>
      </c>
      <c r="AC643" s="84">
        <f t="shared" si="1432"/>
        <v>0</v>
      </c>
      <c r="AD643" s="84">
        <v>0</v>
      </c>
      <c r="AE643" s="84">
        <f t="shared" si="1433"/>
        <v>0</v>
      </c>
      <c r="AF643" s="84">
        <v>0</v>
      </c>
      <c r="AG643" s="84">
        <f t="shared" si="1434"/>
        <v>0</v>
      </c>
    </row>
    <row r="644" spans="1:61" ht="19.5" hidden="1" customHeight="1" outlineLevel="1" x14ac:dyDescent="0.2">
      <c r="A644" s="249"/>
      <c r="B644" s="140"/>
      <c r="C644" s="141" t="s">
        <v>46</v>
      </c>
      <c r="D644" s="8"/>
      <c r="E644" s="11"/>
      <c r="F644" s="11">
        <v>0</v>
      </c>
      <c r="G644" s="11">
        <f t="shared" si="1421"/>
        <v>0</v>
      </c>
      <c r="H644" s="11">
        <v>0</v>
      </c>
      <c r="I644" s="11">
        <f t="shared" si="1422"/>
        <v>0</v>
      </c>
      <c r="J644" s="11">
        <v>0</v>
      </c>
      <c r="K644" s="11">
        <f t="shared" si="1423"/>
        <v>0</v>
      </c>
      <c r="L644" s="11">
        <v>0</v>
      </c>
      <c r="M644" s="11">
        <f t="shared" si="1424"/>
        <v>0</v>
      </c>
      <c r="N644" s="11">
        <v>0</v>
      </c>
      <c r="O644" s="11">
        <f t="shared" si="1425"/>
        <v>0</v>
      </c>
      <c r="P644" s="11">
        <v>0</v>
      </c>
      <c r="Q644" s="11">
        <f t="shared" si="1426"/>
        <v>0</v>
      </c>
      <c r="R644" s="47"/>
      <c r="S644" s="153" t="s">
        <v>43</v>
      </c>
      <c r="T644" s="10"/>
      <c r="U644" s="62"/>
      <c r="V644" s="62">
        <v>0</v>
      </c>
      <c r="W644" s="62">
        <f t="shared" si="1419"/>
        <v>0</v>
      </c>
      <c r="X644" s="62">
        <v>0</v>
      </c>
      <c r="Y644" s="62">
        <f t="shared" si="1420"/>
        <v>0</v>
      </c>
      <c r="Z644" s="62">
        <v>0</v>
      </c>
      <c r="AA644" s="62">
        <f t="shared" si="1431"/>
        <v>0</v>
      </c>
      <c r="AB644" s="62">
        <v>0</v>
      </c>
      <c r="AC644" s="62">
        <f t="shared" si="1432"/>
        <v>0</v>
      </c>
      <c r="AD644" s="62">
        <v>0</v>
      </c>
      <c r="AE644" s="62">
        <f t="shared" si="1433"/>
        <v>0</v>
      </c>
      <c r="AF644" s="62">
        <v>0</v>
      </c>
      <c r="AG644" s="62">
        <f t="shared" si="1434"/>
        <v>0</v>
      </c>
    </row>
    <row r="645" spans="1:61" ht="19.5" hidden="1" customHeight="1" outlineLevel="1" x14ac:dyDescent="0.2">
      <c r="B645" s="140"/>
      <c r="C645" s="141" t="s">
        <v>52</v>
      </c>
      <c r="D645" s="8"/>
      <c r="E645" s="60"/>
      <c r="F645" s="60">
        <v>0</v>
      </c>
      <c r="G645" s="60">
        <f t="shared" si="1421"/>
        <v>0</v>
      </c>
      <c r="H645" s="60">
        <v>0</v>
      </c>
      <c r="I645" s="60">
        <f t="shared" si="1422"/>
        <v>0</v>
      </c>
      <c r="J645" s="60">
        <v>0</v>
      </c>
      <c r="K645" s="60">
        <f t="shared" si="1423"/>
        <v>0</v>
      </c>
      <c r="L645" s="60">
        <v>0</v>
      </c>
      <c r="M645" s="60">
        <f t="shared" si="1424"/>
        <v>0</v>
      </c>
      <c r="N645" s="60">
        <v>0</v>
      </c>
      <c r="O645" s="60">
        <f t="shared" si="1425"/>
        <v>0</v>
      </c>
      <c r="P645" s="60">
        <v>0</v>
      </c>
      <c r="Q645" s="60">
        <f t="shared" si="1426"/>
        <v>0</v>
      </c>
      <c r="R645" s="29"/>
      <c r="S645" s="57" t="s">
        <v>38</v>
      </c>
      <c r="T645" s="28"/>
      <c r="U645" s="62"/>
      <c r="V645" s="62">
        <v>0</v>
      </c>
      <c r="W645" s="62">
        <f t="shared" si="1419"/>
        <v>0</v>
      </c>
      <c r="X645" s="62">
        <v>0</v>
      </c>
      <c r="Y645" s="62">
        <f t="shared" si="1420"/>
        <v>0</v>
      </c>
      <c r="Z645" s="62">
        <v>0</v>
      </c>
      <c r="AA645" s="62">
        <f t="shared" si="1431"/>
        <v>0</v>
      </c>
      <c r="AB645" s="62">
        <v>0</v>
      </c>
      <c r="AC645" s="62">
        <f t="shared" si="1432"/>
        <v>0</v>
      </c>
      <c r="AD645" s="62">
        <v>0</v>
      </c>
      <c r="AE645" s="62">
        <f t="shared" si="1433"/>
        <v>0</v>
      </c>
      <c r="AF645" s="62">
        <v>0</v>
      </c>
      <c r="AG645" s="62">
        <f t="shared" si="1434"/>
        <v>0</v>
      </c>
    </row>
    <row r="646" spans="1:61" ht="19.5" hidden="1" customHeight="1" outlineLevel="1" thickBot="1" x14ac:dyDescent="0.25">
      <c r="B646" s="109"/>
      <c r="C646" s="37" t="s">
        <v>149</v>
      </c>
      <c r="D646" s="37"/>
      <c r="E646" s="61"/>
      <c r="F646" s="61">
        <v>0</v>
      </c>
      <c r="G646" s="61">
        <f t="shared" si="1421"/>
        <v>0</v>
      </c>
      <c r="H646" s="61">
        <v>0</v>
      </c>
      <c r="I646" s="61">
        <f t="shared" si="1422"/>
        <v>0</v>
      </c>
      <c r="J646" s="61">
        <v>0</v>
      </c>
      <c r="K646" s="61">
        <f t="shared" si="1423"/>
        <v>0</v>
      </c>
      <c r="L646" s="61">
        <v>0</v>
      </c>
      <c r="M646" s="61">
        <f t="shared" si="1424"/>
        <v>0</v>
      </c>
      <c r="N646" s="61">
        <v>0</v>
      </c>
      <c r="O646" s="61">
        <f t="shared" si="1425"/>
        <v>0</v>
      </c>
      <c r="P646" s="61">
        <v>0</v>
      </c>
      <c r="Q646" s="61">
        <f t="shared" si="1426"/>
        <v>0</v>
      </c>
      <c r="R646" s="29"/>
      <c r="S646" s="154" t="s">
        <v>149</v>
      </c>
      <c r="T646" s="138"/>
      <c r="U646" s="93"/>
      <c r="V646" s="93">
        <v>0</v>
      </c>
      <c r="W646" s="93">
        <f t="shared" si="1419"/>
        <v>0</v>
      </c>
      <c r="X646" s="93">
        <v>0</v>
      </c>
      <c r="Y646" s="93">
        <f t="shared" si="1420"/>
        <v>0</v>
      </c>
      <c r="Z646" s="93">
        <v>0</v>
      </c>
      <c r="AA646" s="93">
        <f t="shared" si="1431"/>
        <v>0</v>
      </c>
      <c r="AB646" s="93">
        <v>0</v>
      </c>
      <c r="AC646" s="93">
        <f t="shared" si="1432"/>
        <v>0</v>
      </c>
      <c r="AD646" s="93">
        <v>0</v>
      </c>
      <c r="AE646" s="93">
        <f t="shared" si="1433"/>
        <v>0</v>
      </c>
      <c r="AF646" s="93">
        <v>0</v>
      </c>
      <c r="AG646" s="93">
        <f t="shared" si="1434"/>
        <v>0</v>
      </c>
    </row>
    <row r="647" spans="1:61" s="3" customFormat="1" ht="19.5" hidden="1" customHeight="1" outlineLevel="1" thickBot="1" x14ac:dyDescent="0.25">
      <c r="B647" s="155" t="s">
        <v>14</v>
      </c>
      <c r="C647" s="141"/>
      <c r="D647" s="8"/>
      <c r="E647" s="11">
        <f t="shared" ref="E647:F647" si="1435">SUM(E641:E646)+E634</f>
        <v>0</v>
      </c>
      <c r="F647" s="11">
        <f t="shared" si="1435"/>
        <v>0</v>
      </c>
      <c r="G647" s="11">
        <f t="shared" si="1421"/>
        <v>0</v>
      </c>
      <c r="H647" s="11">
        <f t="shared" ref="H647:J647" si="1436">SUM(H641:H646)+H634</f>
        <v>0</v>
      </c>
      <c r="I647" s="11">
        <f t="shared" si="1422"/>
        <v>0</v>
      </c>
      <c r="J647" s="11">
        <f t="shared" si="1436"/>
        <v>0</v>
      </c>
      <c r="K647" s="11">
        <f t="shared" si="1423"/>
        <v>0</v>
      </c>
      <c r="L647" s="11">
        <f t="shared" ref="L647:N647" si="1437">SUM(L641:L646)+L634</f>
        <v>0</v>
      </c>
      <c r="M647" s="11">
        <f t="shared" si="1424"/>
        <v>0</v>
      </c>
      <c r="N647" s="11">
        <f t="shared" si="1437"/>
        <v>0</v>
      </c>
      <c r="O647" s="11">
        <f t="shared" si="1425"/>
        <v>0</v>
      </c>
      <c r="P647" s="11">
        <f t="shared" ref="P647" si="1438">SUM(P641:P646)+P634</f>
        <v>0</v>
      </c>
      <c r="Q647" s="11">
        <f t="shared" si="1426"/>
        <v>0</v>
      </c>
      <c r="R647" s="69"/>
      <c r="S647" s="156" t="s">
        <v>18</v>
      </c>
      <c r="T647" s="157"/>
      <c r="U647" s="62">
        <f t="shared" ref="U647:V647" si="1439">+U645+U640+U634+U644+U646</f>
        <v>0</v>
      </c>
      <c r="V647" s="62">
        <f t="shared" si="1439"/>
        <v>0</v>
      </c>
      <c r="W647" s="62">
        <f t="shared" si="1419"/>
        <v>0</v>
      </c>
      <c r="X647" s="62">
        <f t="shared" ref="X647" si="1440">+X645+X640+X634+X644+X646</f>
        <v>0</v>
      </c>
      <c r="Y647" s="62">
        <f t="shared" si="1420"/>
        <v>0</v>
      </c>
      <c r="Z647" s="62">
        <f t="shared" ref="Z647:AB647" si="1441">+Z645+Z640+Z634+Z644+Z646</f>
        <v>0</v>
      </c>
      <c r="AA647" s="62">
        <f>+AA646+AA645+AA644+AA640+AA634</f>
        <v>0</v>
      </c>
      <c r="AB647" s="62">
        <f t="shared" si="1441"/>
        <v>0</v>
      </c>
      <c r="AC647" s="62">
        <f>+AC646+AC645+AC644+AC640+AC634</f>
        <v>0</v>
      </c>
      <c r="AD647" s="62">
        <f t="shared" ref="AD647:AF647" si="1442">+AD645+AD640+AD634+AD644+AD646</f>
        <v>0</v>
      </c>
      <c r="AE647" s="62">
        <f>+AE646+AE645+AE644+AE640+AE634</f>
        <v>0</v>
      </c>
      <c r="AF647" s="62">
        <f t="shared" si="1442"/>
        <v>0</v>
      </c>
      <c r="AG647" s="62">
        <f>+AG646+AG645+AG644+AG640+AG634</f>
        <v>0</v>
      </c>
      <c r="AH647" s="14"/>
      <c r="AJ647" s="250">
        <f>+AE647-O647</f>
        <v>0</v>
      </c>
      <c r="AK647" s="14"/>
      <c r="AL647" s="14"/>
      <c r="AM647" s="14"/>
      <c r="AN647" s="14"/>
      <c r="AO647" s="14"/>
      <c r="AP647" s="14"/>
      <c r="AQ647" s="14"/>
      <c r="AR647" s="14"/>
      <c r="AS647" s="14"/>
      <c r="AT647" s="14"/>
      <c r="AU647" s="14"/>
      <c r="AV647" s="14"/>
      <c r="AW647" s="14"/>
      <c r="AX647" s="14"/>
      <c r="AY647" s="14"/>
      <c r="AZ647" s="14"/>
      <c r="BA647" s="14"/>
      <c r="BB647" s="14"/>
      <c r="BC647" s="14"/>
      <c r="BD647" s="14"/>
      <c r="BE647" s="14"/>
      <c r="BF647" s="14"/>
      <c r="BG647" s="14"/>
      <c r="BH647" s="14"/>
      <c r="BI647" s="14"/>
    </row>
    <row r="648" spans="1:61" ht="15" hidden="1" customHeight="1" outlineLevel="1" x14ac:dyDescent="0.2">
      <c r="B648" s="65" t="s">
        <v>42</v>
      </c>
      <c r="C648" s="64" t="s">
        <v>41</v>
      </c>
      <c r="D648" s="64"/>
      <c r="E648" s="64"/>
      <c r="F648" s="64"/>
      <c r="G648" s="64"/>
      <c r="H648" s="64"/>
      <c r="I648" s="64"/>
      <c r="J648" s="64"/>
      <c r="K648" s="64"/>
      <c r="L648" s="64"/>
      <c r="M648" s="64"/>
      <c r="N648" s="64"/>
      <c r="O648" s="64"/>
      <c r="P648" s="64"/>
      <c r="Q648" s="64"/>
      <c r="S648" s="118"/>
      <c r="T648" s="119"/>
      <c r="U648" s="87"/>
      <c r="V648" s="87"/>
      <c r="W648" s="87"/>
      <c r="X648" s="87"/>
      <c r="Y648" s="87"/>
      <c r="Z648" s="87"/>
      <c r="AA648" s="87"/>
      <c r="AB648" s="87"/>
      <c r="AC648" s="87"/>
      <c r="AD648" s="87"/>
      <c r="AE648" s="87"/>
      <c r="AF648" s="87"/>
      <c r="AG648" s="87"/>
    </row>
    <row r="649" spans="1:61" ht="20.25" hidden="1" customHeight="1" outlineLevel="1" x14ac:dyDescent="0.2">
      <c r="B649" s="7" t="s">
        <v>0</v>
      </c>
      <c r="C649" s="63"/>
      <c r="D649" s="8"/>
      <c r="E649" s="24" t="str">
        <f t="shared" ref="E649:Q649" si="1443">+E$6</f>
        <v>Eredeti előirányzat
2024. év</v>
      </c>
      <c r="F649" s="24" t="str">
        <f t="shared" si="1443"/>
        <v>1 Módosítás</v>
      </c>
      <c r="G649" s="24" t="str">
        <f t="shared" si="1443"/>
        <v>Módosított előirányzat 1
2024. év</v>
      </c>
      <c r="H649" s="24" t="str">
        <f t="shared" si="1443"/>
        <v>2 Módosítás</v>
      </c>
      <c r="I649" s="24" t="str">
        <f t="shared" si="1443"/>
        <v>Módosított előirányzat</v>
      </c>
      <c r="J649" s="24" t="str">
        <f t="shared" si="1443"/>
        <v>3 Módosítás</v>
      </c>
      <c r="K649" s="24" t="str">
        <f t="shared" si="1443"/>
        <v>Módosított előirányzat</v>
      </c>
      <c r="L649" s="24" t="str">
        <f t="shared" si="1443"/>
        <v>4 Módosítás</v>
      </c>
      <c r="M649" s="24" t="str">
        <f t="shared" si="1443"/>
        <v>4. Módosított előirányzat</v>
      </c>
      <c r="N649" s="24" t="str">
        <f t="shared" si="1443"/>
        <v>5 Módosítás</v>
      </c>
      <c r="O649" s="24" t="str">
        <f t="shared" si="1443"/>
        <v>Módosított előirányzat 5.</v>
      </c>
      <c r="P649" s="24" t="str">
        <f t="shared" si="1443"/>
        <v>6 Módosítás</v>
      </c>
      <c r="Q649" s="24" t="str">
        <f t="shared" si="1443"/>
        <v>Módosított előirányzat</v>
      </c>
      <c r="R649" s="53"/>
      <c r="S649" s="88" t="s">
        <v>1</v>
      </c>
      <c r="T649" s="58"/>
      <c r="U649" s="25" t="str">
        <f t="shared" ref="U649:AG649" si="1444">+U$6</f>
        <v>Eredeti előirányzat
2024. év</v>
      </c>
      <c r="V649" s="25" t="str">
        <f t="shared" si="1444"/>
        <v>1 Módosítás</v>
      </c>
      <c r="W649" s="25" t="str">
        <f t="shared" si="1444"/>
        <v>Módosított előirányzat 1
2024. év</v>
      </c>
      <c r="X649" s="25" t="str">
        <f t="shared" si="1444"/>
        <v>2 Módosítás</v>
      </c>
      <c r="Y649" s="25" t="str">
        <f t="shared" si="1444"/>
        <v>Módosított előirányzat</v>
      </c>
      <c r="Z649" s="25" t="str">
        <f t="shared" si="1444"/>
        <v>3 Módosítás</v>
      </c>
      <c r="AA649" s="25" t="str">
        <f t="shared" si="1444"/>
        <v>Módosított előirányzat</v>
      </c>
      <c r="AB649" s="25" t="str">
        <f t="shared" si="1444"/>
        <v>4 Módosítás</v>
      </c>
      <c r="AC649" s="25" t="str">
        <f t="shared" si="1444"/>
        <v>4. Módosított előirányzat</v>
      </c>
      <c r="AD649" s="25" t="str">
        <f t="shared" si="1444"/>
        <v>5 Módosítás</v>
      </c>
      <c r="AE649" s="25" t="str">
        <f t="shared" si="1444"/>
        <v>Módosított előirányzat 5</v>
      </c>
      <c r="AF649" s="25" t="str">
        <f t="shared" si="1444"/>
        <v>6 Módosítás</v>
      </c>
      <c r="AG649" s="25" t="str">
        <f t="shared" si="1444"/>
        <v>Módosított előirányzat</v>
      </c>
    </row>
    <row r="650" spans="1:61" ht="20.25" hidden="1" customHeight="1" outlineLevel="1" x14ac:dyDescent="0.2">
      <c r="B650" s="38"/>
      <c r="C650" s="63" t="s">
        <v>2</v>
      </c>
      <c r="D650" s="73"/>
      <c r="E650" s="4">
        <f t="shared" ref="E650:I650" si="1445">+E651+E652+E653+E654</f>
        <v>0</v>
      </c>
      <c r="F650" s="4">
        <f t="shared" si="1445"/>
        <v>0</v>
      </c>
      <c r="G650" s="4">
        <f t="shared" si="1445"/>
        <v>0</v>
      </c>
      <c r="H650" s="4">
        <f t="shared" si="1445"/>
        <v>0</v>
      </c>
      <c r="I650" s="4">
        <f t="shared" si="1445"/>
        <v>0</v>
      </c>
      <c r="J650" s="4">
        <f t="shared" ref="J650:K650" si="1446">+J651+J652+J653+J654</f>
        <v>0</v>
      </c>
      <c r="K650" s="4">
        <f t="shared" si="1446"/>
        <v>0</v>
      </c>
      <c r="L650" s="4">
        <f t="shared" ref="L650:M650" si="1447">+L651+L652+L653+L654</f>
        <v>0</v>
      </c>
      <c r="M650" s="4">
        <f t="shared" si="1447"/>
        <v>0</v>
      </c>
      <c r="N650" s="4">
        <f t="shared" ref="N650:O650" si="1448">+N651+N652+N653+N654</f>
        <v>0</v>
      </c>
      <c r="O650" s="4">
        <f t="shared" si="1448"/>
        <v>0</v>
      </c>
      <c r="P650" s="4">
        <f t="shared" ref="P650:Q650" si="1449">+P651+P652+P653+P654</f>
        <v>0</v>
      </c>
      <c r="Q650" s="4">
        <f t="shared" si="1449"/>
        <v>0</v>
      </c>
      <c r="S650" s="74" t="s">
        <v>3</v>
      </c>
      <c r="T650" s="75"/>
      <c r="U650" s="76">
        <f t="shared" ref="U650:Y650" si="1450">SUM(U651:U655)</f>
        <v>0</v>
      </c>
      <c r="V650" s="76">
        <f t="shared" si="1450"/>
        <v>0</v>
      </c>
      <c r="W650" s="76">
        <f t="shared" si="1450"/>
        <v>0</v>
      </c>
      <c r="X650" s="76">
        <f t="shared" si="1450"/>
        <v>0</v>
      </c>
      <c r="Y650" s="76">
        <f t="shared" si="1450"/>
        <v>0</v>
      </c>
      <c r="Z650" s="76">
        <f t="shared" ref="Z650:AA650" si="1451">SUM(Z651:Z655)</f>
        <v>0</v>
      </c>
      <c r="AA650" s="76">
        <f t="shared" si="1451"/>
        <v>0</v>
      </c>
      <c r="AB650" s="76">
        <f t="shared" ref="AB650:AC650" si="1452">SUM(AB651:AB655)</f>
        <v>0</v>
      </c>
      <c r="AC650" s="76">
        <f t="shared" si="1452"/>
        <v>0</v>
      </c>
      <c r="AD650" s="76">
        <f t="shared" ref="AD650:AE650" si="1453">SUM(AD651:AD655)</f>
        <v>0</v>
      </c>
      <c r="AE650" s="76">
        <f t="shared" si="1453"/>
        <v>0</v>
      </c>
      <c r="AF650" s="76">
        <f t="shared" ref="AF650:AG650" si="1454">SUM(AF651:AF655)</f>
        <v>0</v>
      </c>
      <c r="AG650" s="76">
        <f t="shared" si="1454"/>
        <v>0</v>
      </c>
    </row>
    <row r="651" spans="1:61" ht="20.25" hidden="1" customHeight="1" outlineLevel="1" x14ac:dyDescent="0.2">
      <c r="B651" s="89"/>
      <c r="C651" s="77" t="s">
        <v>4</v>
      </c>
      <c r="D651" s="77"/>
      <c r="E651" s="78"/>
      <c r="F651" s="78"/>
      <c r="G651" s="78"/>
      <c r="H651" s="78"/>
      <c r="I651" s="78"/>
      <c r="J651" s="78"/>
      <c r="K651" s="78"/>
      <c r="L651" s="78"/>
      <c r="M651" s="78"/>
      <c r="N651" s="78"/>
      <c r="O651" s="78"/>
      <c r="P651" s="78"/>
      <c r="Q651" s="78"/>
      <c r="S651" s="79"/>
      <c r="T651" s="80" t="s">
        <v>6</v>
      </c>
      <c r="U651" s="81"/>
      <c r="V651" s="81"/>
      <c r="W651" s="81"/>
      <c r="X651" s="81"/>
      <c r="Y651" s="81"/>
      <c r="Z651" s="81"/>
      <c r="AA651" s="81"/>
      <c r="AB651" s="81"/>
      <c r="AC651" s="81"/>
      <c r="AD651" s="81"/>
      <c r="AE651" s="81"/>
      <c r="AF651" s="81"/>
      <c r="AG651" s="81"/>
    </row>
    <row r="652" spans="1:61" ht="20.25" hidden="1" customHeight="1" outlineLevel="1" x14ac:dyDescent="0.2">
      <c r="B652" s="39"/>
      <c r="C652" s="17" t="s">
        <v>5</v>
      </c>
      <c r="D652" s="18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S652" s="55"/>
      <c r="T652" s="19" t="s">
        <v>8</v>
      </c>
      <c r="U652" s="82"/>
      <c r="V652" s="82"/>
      <c r="W652" s="82"/>
      <c r="X652" s="82"/>
      <c r="Y652" s="82"/>
      <c r="Z652" s="82"/>
      <c r="AA652" s="82"/>
      <c r="AB652" s="82"/>
      <c r="AC652" s="82"/>
      <c r="AD652" s="82"/>
      <c r="AE652" s="82"/>
      <c r="AF652" s="82"/>
      <c r="AG652" s="82"/>
    </row>
    <row r="653" spans="1:61" ht="20.25" hidden="1" customHeight="1" outlineLevel="1" x14ac:dyDescent="0.2">
      <c r="B653" s="39"/>
      <c r="C653" s="17" t="s">
        <v>7</v>
      </c>
      <c r="D653" s="18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S653" s="55"/>
      <c r="T653" s="20" t="s">
        <v>9</v>
      </c>
      <c r="U653" s="82"/>
      <c r="V653" s="82"/>
      <c r="W653" s="82"/>
      <c r="X653" s="82"/>
      <c r="Y653" s="82"/>
      <c r="Z653" s="82"/>
      <c r="AA653" s="82"/>
      <c r="AB653" s="82"/>
      <c r="AC653" s="82"/>
      <c r="AD653" s="82"/>
      <c r="AE653" s="82"/>
      <c r="AF653" s="82"/>
      <c r="AG653" s="82"/>
    </row>
    <row r="654" spans="1:61" ht="20.25" hidden="1" customHeight="1" outlineLevel="1" x14ac:dyDescent="0.2">
      <c r="B654" s="39"/>
      <c r="C654" s="17" t="s">
        <v>21</v>
      </c>
      <c r="D654" s="18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S654" s="55"/>
      <c r="T654" s="20" t="s">
        <v>11</v>
      </c>
      <c r="U654" s="82"/>
      <c r="V654" s="82"/>
      <c r="W654" s="82"/>
      <c r="X654" s="82"/>
      <c r="Y654" s="82"/>
      <c r="Z654" s="82"/>
      <c r="AA654" s="82"/>
      <c r="AB654" s="82"/>
      <c r="AC654" s="82"/>
      <c r="AD654" s="82"/>
      <c r="AE654" s="82"/>
      <c r="AF654" s="82"/>
      <c r="AG654" s="82"/>
    </row>
    <row r="655" spans="1:61" ht="20.25" hidden="1" customHeight="1" outlineLevel="1" x14ac:dyDescent="0.2">
      <c r="B655" s="40"/>
      <c r="C655" s="21"/>
      <c r="D655" s="21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S655" s="56"/>
      <c r="T655" s="23" t="s">
        <v>12</v>
      </c>
      <c r="U655" s="83"/>
      <c r="V655" s="83"/>
      <c r="W655" s="83"/>
      <c r="X655" s="83"/>
      <c r="Y655" s="83"/>
      <c r="Z655" s="83"/>
      <c r="AA655" s="83"/>
      <c r="AB655" s="83"/>
      <c r="AC655" s="83"/>
      <c r="AD655" s="83"/>
      <c r="AE655" s="83"/>
      <c r="AF655" s="83"/>
      <c r="AG655" s="83"/>
    </row>
    <row r="656" spans="1:61" ht="20.25" hidden="1" customHeight="1" outlineLevel="1" x14ac:dyDescent="0.2">
      <c r="B656" s="38"/>
      <c r="C656" s="63" t="s">
        <v>10</v>
      </c>
      <c r="D656" s="8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S656" s="74" t="s">
        <v>13</v>
      </c>
      <c r="T656" s="75"/>
      <c r="U656" s="90">
        <f t="shared" ref="U656:Y656" si="1455">SUM(U657:U659)</f>
        <v>0</v>
      </c>
      <c r="V656" s="90">
        <f t="shared" si="1455"/>
        <v>0</v>
      </c>
      <c r="W656" s="90">
        <f t="shared" si="1455"/>
        <v>0</v>
      </c>
      <c r="X656" s="90">
        <f t="shared" si="1455"/>
        <v>0</v>
      </c>
      <c r="Y656" s="90">
        <f t="shared" si="1455"/>
        <v>0</v>
      </c>
      <c r="Z656" s="90">
        <f t="shared" ref="Z656:AA656" si="1456">SUM(Z657:Z659)</f>
        <v>0</v>
      </c>
      <c r="AA656" s="90">
        <f t="shared" si="1456"/>
        <v>0</v>
      </c>
      <c r="AB656" s="90">
        <f t="shared" ref="AB656:AC656" si="1457">SUM(AB657:AB659)</f>
        <v>0</v>
      </c>
      <c r="AC656" s="90">
        <f t="shared" si="1457"/>
        <v>0</v>
      </c>
      <c r="AD656" s="90">
        <f t="shared" ref="AD656:AE656" si="1458">SUM(AD657:AD659)</f>
        <v>0</v>
      </c>
      <c r="AE656" s="90">
        <f t="shared" si="1458"/>
        <v>0</v>
      </c>
      <c r="AF656" s="90">
        <f t="shared" ref="AF656:AG656" si="1459">SUM(AF657:AF659)</f>
        <v>0</v>
      </c>
      <c r="AG656" s="90">
        <f t="shared" si="1459"/>
        <v>0</v>
      </c>
    </row>
    <row r="657" spans="1:38" ht="20.25" hidden="1" customHeight="1" outlineLevel="1" x14ac:dyDescent="0.2">
      <c r="B657" s="38"/>
      <c r="C657" s="63" t="s">
        <v>23</v>
      </c>
      <c r="D657" s="8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S657" s="79"/>
      <c r="T657" s="80" t="s">
        <v>15</v>
      </c>
      <c r="U657" s="81"/>
      <c r="V657" s="81"/>
      <c r="W657" s="81"/>
      <c r="X657" s="81"/>
      <c r="Y657" s="81"/>
      <c r="Z657" s="81"/>
      <c r="AA657" s="81"/>
      <c r="AB657" s="81"/>
      <c r="AC657" s="81"/>
      <c r="AD657" s="81"/>
      <c r="AE657" s="81"/>
      <c r="AF657" s="81"/>
      <c r="AG657" s="81"/>
    </row>
    <row r="658" spans="1:38" ht="20.25" hidden="1" customHeight="1" outlineLevel="1" x14ac:dyDescent="0.2">
      <c r="B658" s="38"/>
      <c r="C658" s="63" t="s">
        <v>22</v>
      </c>
      <c r="D658" s="8"/>
      <c r="E658" s="60"/>
      <c r="F658" s="60"/>
      <c r="G658" s="60"/>
      <c r="H658" s="60"/>
      <c r="I658" s="60"/>
      <c r="J658" s="60"/>
      <c r="K658" s="60"/>
      <c r="L658" s="60"/>
      <c r="M658" s="60"/>
      <c r="N658" s="60"/>
      <c r="O658" s="60"/>
      <c r="P658" s="60"/>
      <c r="Q658" s="60"/>
      <c r="S658" s="55"/>
      <c r="T658" s="20" t="s">
        <v>16</v>
      </c>
      <c r="U658" s="82"/>
      <c r="V658" s="82"/>
      <c r="W658" s="82"/>
      <c r="X658" s="82"/>
      <c r="Y658" s="82"/>
      <c r="Z658" s="82"/>
      <c r="AA658" s="82"/>
      <c r="AB658" s="82"/>
      <c r="AC658" s="82"/>
      <c r="AD658" s="82"/>
      <c r="AE658" s="82"/>
      <c r="AF658" s="82"/>
      <c r="AG658" s="82"/>
    </row>
    <row r="659" spans="1:38" ht="20.25" hidden="1" customHeight="1" outlineLevel="1" x14ac:dyDescent="0.2">
      <c r="B659" s="38"/>
      <c r="C659" s="63"/>
      <c r="D659" s="8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S659" s="55"/>
      <c r="T659" s="20" t="s">
        <v>17</v>
      </c>
      <c r="U659" s="84"/>
      <c r="V659" s="84"/>
      <c r="W659" s="84"/>
      <c r="X659" s="84"/>
      <c r="Y659" s="84"/>
      <c r="Z659" s="84"/>
      <c r="AA659" s="84"/>
      <c r="AB659" s="84"/>
      <c r="AC659" s="84"/>
      <c r="AD659" s="84"/>
      <c r="AE659" s="84"/>
      <c r="AF659" s="84"/>
      <c r="AG659" s="84"/>
    </row>
    <row r="660" spans="1:38" ht="20.25" hidden="1" customHeight="1" outlineLevel="1" thickBot="1" x14ac:dyDescent="0.25">
      <c r="B660" s="41"/>
      <c r="C660" s="37"/>
      <c r="D660" s="27"/>
      <c r="E660" s="61"/>
      <c r="F660" s="61"/>
      <c r="G660" s="61"/>
      <c r="H660" s="61"/>
      <c r="I660" s="61"/>
      <c r="J660" s="61"/>
      <c r="K660" s="61"/>
      <c r="L660" s="61"/>
      <c r="M660" s="61"/>
      <c r="N660" s="61"/>
      <c r="O660" s="61"/>
      <c r="P660" s="61"/>
      <c r="Q660" s="61"/>
      <c r="S660" s="74" t="s">
        <v>38</v>
      </c>
      <c r="T660" s="75"/>
      <c r="U660" s="62"/>
      <c r="V660" s="62"/>
      <c r="W660" s="62"/>
      <c r="X660" s="62"/>
      <c r="Y660" s="62"/>
      <c r="Z660" s="62"/>
      <c r="AA660" s="62"/>
      <c r="AB660" s="62"/>
      <c r="AC660" s="62"/>
      <c r="AD660" s="62"/>
      <c r="AE660" s="62"/>
      <c r="AF660" s="62"/>
      <c r="AG660" s="62"/>
    </row>
    <row r="661" spans="1:38" ht="20.25" hidden="1" customHeight="1" outlineLevel="1" thickBot="1" x14ac:dyDescent="0.25">
      <c r="B661" s="42" t="s">
        <v>14</v>
      </c>
      <c r="C661" s="63"/>
      <c r="D661" s="8"/>
      <c r="E661" s="11">
        <f t="shared" ref="E661:I661" si="1460">SUM(E656:E660)+E650</f>
        <v>0</v>
      </c>
      <c r="F661" s="11">
        <f t="shared" si="1460"/>
        <v>0</v>
      </c>
      <c r="G661" s="11">
        <f t="shared" si="1460"/>
        <v>0</v>
      </c>
      <c r="H661" s="11">
        <f t="shared" si="1460"/>
        <v>0</v>
      </c>
      <c r="I661" s="11">
        <f t="shared" si="1460"/>
        <v>0</v>
      </c>
      <c r="J661" s="11">
        <f t="shared" ref="J661:K661" si="1461">SUM(J656:J660)+J650</f>
        <v>0</v>
      </c>
      <c r="K661" s="11">
        <f t="shared" si="1461"/>
        <v>0</v>
      </c>
      <c r="L661" s="11">
        <f t="shared" ref="L661:M661" si="1462">SUM(L656:L660)+L650</f>
        <v>0</v>
      </c>
      <c r="M661" s="11">
        <f t="shared" si="1462"/>
        <v>0</v>
      </c>
      <c r="N661" s="11">
        <f t="shared" ref="N661:O661" si="1463">SUM(N656:N660)+N650</f>
        <v>0</v>
      </c>
      <c r="O661" s="11">
        <f t="shared" si="1463"/>
        <v>0</v>
      </c>
      <c r="P661" s="11">
        <f t="shared" ref="P661:Q661" si="1464">SUM(P656:P660)+P650</f>
        <v>0</v>
      </c>
      <c r="Q661" s="11">
        <f t="shared" si="1464"/>
        <v>0</v>
      </c>
      <c r="S661" s="85" t="s">
        <v>18</v>
      </c>
      <c r="T661" s="86"/>
      <c r="U661" s="43">
        <f t="shared" ref="U661:Y661" si="1465">+U660+U656+U650</f>
        <v>0</v>
      </c>
      <c r="V661" s="43">
        <f t="shared" si="1465"/>
        <v>0</v>
      </c>
      <c r="W661" s="43">
        <f t="shared" si="1465"/>
        <v>0</v>
      </c>
      <c r="X661" s="43">
        <f t="shared" si="1465"/>
        <v>0</v>
      </c>
      <c r="Y661" s="43">
        <f t="shared" si="1465"/>
        <v>0</v>
      </c>
      <c r="Z661" s="43">
        <f t="shared" ref="Z661:AA661" si="1466">+Z660+Z656+Z650</f>
        <v>0</v>
      </c>
      <c r="AA661" s="43">
        <f t="shared" si="1466"/>
        <v>0</v>
      </c>
      <c r="AB661" s="43">
        <f t="shared" ref="AB661:AC661" si="1467">+AB660+AB656+AB650</f>
        <v>0</v>
      </c>
      <c r="AC661" s="43">
        <f t="shared" si="1467"/>
        <v>0</v>
      </c>
      <c r="AD661" s="43">
        <f t="shared" ref="AD661:AE661" si="1468">+AD660+AD656+AD650</f>
        <v>0</v>
      </c>
      <c r="AE661" s="43">
        <f t="shared" si="1468"/>
        <v>0</v>
      </c>
      <c r="AF661" s="43">
        <f t="shared" ref="AF661:AG661" si="1469">+AF660+AF656+AF650</f>
        <v>0</v>
      </c>
      <c r="AG661" s="43">
        <f t="shared" si="1469"/>
        <v>0</v>
      </c>
      <c r="AJ661" s="250">
        <f>+AE661-O661</f>
        <v>0</v>
      </c>
    </row>
    <row r="662" spans="1:38" s="3" customFormat="1" ht="25.5" hidden="1" customHeight="1" outlineLevel="1" collapsed="1" x14ac:dyDescent="0.2">
      <c r="B662" s="159" t="s">
        <v>98</v>
      </c>
      <c r="C662" s="128" t="s">
        <v>26</v>
      </c>
      <c r="D662" s="129"/>
      <c r="E662" s="128"/>
      <c r="F662" s="128"/>
      <c r="G662" s="128"/>
      <c r="H662" s="128"/>
      <c r="I662" s="128"/>
      <c r="J662" s="128"/>
      <c r="K662" s="128"/>
      <c r="L662" s="128"/>
      <c r="M662" s="128"/>
      <c r="N662" s="128"/>
      <c r="O662" s="128"/>
      <c r="P662" s="128"/>
      <c r="Q662" s="128"/>
      <c r="R662" s="128"/>
      <c r="S662" s="129"/>
      <c r="T662" s="185"/>
      <c r="U662" s="185"/>
      <c r="V662" s="185"/>
      <c r="W662" s="185"/>
      <c r="X662" s="185"/>
      <c r="Y662" s="185"/>
      <c r="Z662" s="185"/>
      <c r="AA662" s="185"/>
      <c r="AB662" s="185"/>
      <c r="AC662" s="185"/>
      <c r="AD662" s="185"/>
      <c r="AE662" s="185"/>
      <c r="AF662" s="185"/>
      <c r="AG662" s="185"/>
    </row>
    <row r="663" spans="1:38" ht="40.5" hidden="1" customHeight="1" outlineLevel="1" x14ac:dyDescent="0.2">
      <c r="B663" s="100" t="s">
        <v>0</v>
      </c>
      <c r="C663" s="26"/>
      <c r="D663" s="101"/>
      <c r="E663" s="36" t="str">
        <f t="shared" ref="E663:Q663" si="1470">+E$6</f>
        <v>Eredeti előirányzat
2024. év</v>
      </c>
      <c r="F663" s="36" t="str">
        <f t="shared" si="1470"/>
        <v>1 Módosítás</v>
      </c>
      <c r="G663" s="36" t="str">
        <f t="shared" si="1470"/>
        <v>Módosított előirányzat 1
2024. év</v>
      </c>
      <c r="H663" s="36" t="str">
        <f t="shared" si="1470"/>
        <v>2 Módosítás</v>
      </c>
      <c r="I663" s="36" t="str">
        <f t="shared" si="1470"/>
        <v>Módosított előirányzat</v>
      </c>
      <c r="J663" s="36" t="str">
        <f t="shared" si="1470"/>
        <v>3 Módosítás</v>
      </c>
      <c r="K663" s="36" t="str">
        <f t="shared" si="1470"/>
        <v>Módosított előirányzat</v>
      </c>
      <c r="L663" s="36" t="str">
        <f t="shared" si="1470"/>
        <v>4 Módosítás</v>
      </c>
      <c r="M663" s="36" t="str">
        <f t="shared" si="1470"/>
        <v>4. Módosított előirányzat</v>
      </c>
      <c r="N663" s="36" t="str">
        <f t="shared" si="1470"/>
        <v>5 Módosítás</v>
      </c>
      <c r="O663" s="36" t="str">
        <f t="shared" si="1470"/>
        <v>Módosított előirányzat 5.</v>
      </c>
      <c r="P663" s="36" t="str">
        <f t="shared" si="1470"/>
        <v>6 Módosítás</v>
      </c>
      <c r="Q663" s="36" t="str">
        <f t="shared" si="1470"/>
        <v>Módosított előirányzat</v>
      </c>
      <c r="R663" s="51"/>
      <c r="S663" s="57" t="s">
        <v>1</v>
      </c>
      <c r="T663" s="102"/>
      <c r="U663" s="36" t="str">
        <f t="shared" ref="U663:AG663" si="1471">+U$6</f>
        <v>Eredeti előirányzat
2024. év</v>
      </c>
      <c r="V663" s="36" t="str">
        <f t="shared" si="1471"/>
        <v>1 Módosítás</v>
      </c>
      <c r="W663" s="36" t="str">
        <f t="shared" si="1471"/>
        <v>Módosított előirányzat 1
2024. év</v>
      </c>
      <c r="X663" s="36" t="str">
        <f t="shared" si="1471"/>
        <v>2 Módosítás</v>
      </c>
      <c r="Y663" s="36" t="str">
        <f t="shared" si="1471"/>
        <v>Módosított előirányzat</v>
      </c>
      <c r="Z663" s="36" t="str">
        <f t="shared" si="1471"/>
        <v>3 Módosítás</v>
      </c>
      <c r="AA663" s="36" t="str">
        <f t="shared" si="1471"/>
        <v>Módosított előirányzat</v>
      </c>
      <c r="AB663" s="36" t="str">
        <f t="shared" si="1471"/>
        <v>4 Módosítás</v>
      </c>
      <c r="AC663" s="36" t="str">
        <f t="shared" si="1471"/>
        <v>4. Módosított előirányzat</v>
      </c>
      <c r="AD663" s="36" t="str">
        <f t="shared" si="1471"/>
        <v>5 Módosítás</v>
      </c>
      <c r="AE663" s="36" t="str">
        <f t="shared" si="1471"/>
        <v>Módosított előirányzat 5</v>
      </c>
      <c r="AF663" s="36" t="str">
        <f t="shared" si="1471"/>
        <v>6 Módosítás</v>
      </c>
      <c r="AG663" s="36" t="str">
        <f t="shared" si="1471"/>
        <v>Módosított előirányzat</v>
      </c>
      <c r="AJ663" s="1" t="s">
        <v>86</v>
      </c>
    </row>
    <row r="664" spans="1:38" ht="19.5" hidden="1" customHeight="1" outlineLevel="1" x14ac:dyDescent="0.2">
      <c r="B664" s="140"/>
      <c r="C664" s="141" t="s">
        <v>2</v>
      </c>
      <c r="D664" s="142"/>
      <c r="E664" s="143">
        <f t="shared" ref="E664:I664" si="1472">+E665+E666+E667+E668</f>
        <v>0</v>
      </c>
      <c r="F664" s="143">
        <f t="shared" si="1472"/>
        <v>0</v>
      </c>
      <c r="G664" s="143">
        <f t="shared" si="1472"/>
        <v>0</v>
      </c>
      <c r="H664" s="143">
        <f t="shared" si="1472"/>
        <v>0</v>
      </c>
      <c r="I664" s="143">
        <f t="shared" si="1472"/>
        <v>0</v>
      </c>
      <c r="J664" s="143">
        <f t="shared" ref="J664:K664" si="1473">+J665+J666+J667+J668</f>
        <v>0</v>
      </c>
      <c r="K664" s="143">
        <f t="shared" si="1473"/>
        <v>0</v>
      </c>
      <c r="L664" s="143">
        <f t="shared" ref="L664:M664" si="1474">+L665+L666+L667+L668</f>
        <v>0</v>
      </c>
      <c r="M664" s="143">
        <f t="shared" si="1474"/>
        <v>0</v>
      </c>
      <c r="N664" s="143">
        <f t="shared" ref="N664:O664" si="1475">+N665+N666+N667+N668</f>
        <v>0</v>
      </c>
      <c r="O664" s="143">
        <f t="shared" si="1475"/>
        <v>0</v>
      </c>
      <c r="P664" s="143">
        <f t="shared" ref="P664:Q664" si="1476">+P665+P666+P667+P668</f>
        <v>0</v>
      </c>
      <c r="Q664" s="143">
        <f t="shared" si="1476"/>
        <v>0</v>
      </c>
      <c r="R664" s="46"/>
      <c r="S664" s="144" t="s">
        <v>3</v>
      </c>
      <c r="T664" s="145"/>
      <c r="U664" s="76">
        <f t="shared" ref="U664:V664" si="1477">SUM(U665:U669)</f>
        <v>0</v>
      </c>
      <c r="V664" s="76">
        <f t="shared" si="1477"/>
        <v>0</v>
      </c>
      <c r="W664" s="76">
        <f>+U664+V664</f>
        <v>0</v>
      </c>
      <c r="X664" s="76">
        <f t="shared" ref="X664" si="1478">SUM(X665:X669)</f>
        <v>0</v>
      </c>
      <c r="Y664" s="76">
        <f>+W664+X664</f>
        <v>0</v>
      </c>
      <c r="Z664" s="76">
        <f t="shared" ref="Z664:AB664" si="1479">SUM(Z665:Z669)</f>
        <v>0</v>
      </c>
      <c r="AA664" s="76">
        <f>SUM(AA665:AA669)</f>
        <v>0</v>
      </c>
      <c r="AB664" s="76">
        <f t="shared" si="1479"/>
        <v>0</v>
      </c>
      <c r="AC664" s="76">
        <f>SUM(AC665:AC669)</f>
        <v>0</v>
      </c>
      <c r="AD664" s="76">
        <f t="shared" ref="AD664:AF664" si="1480">SUM(AD665:AD669)</f>
        <v>0</v>
      </c>
      <c r="AE664" s="76">
        <f>SUM(AE665:AE669)</f>
        <v>0</v>
      </c>
      <c r="AF664" s="76">
        <f t="shared" si="1480"/>
        <v>0</v>
      </c>
      <c r="AG664" s="76">
        <f>SUM(AG665:AG669)</f>
        <v>0</v>
      </c>
      <c r="AJ664" s="76">
        <f>SUM(AJ665:AJ669)</f>
        <v>0</v>
      </c>
    </row>
    <row r="665" spans="1:38" ht="19.5" hidden="1" customHeight="1" outlineLevel="1" x14ac:dyDescent="0.2">
      <c r="B665" s="146"/>
      <c r="C665" s="147" t="s">
        <v>4</v>
      </c>
      <c r="D665" s="147"/>
      <c r="E665" s="148"/>
      <c r="F665" s="148"/>
      <c r="G665" s="148"/>
      <c r="H665" s="148"/>
      <c r="I665" s="148"/>
      <c r="J665" s="148"/>
      <c r="K665" s="148"/>
      <c r="L665" s="148"/>
      <c r="M665" s="148"/>
      <c r="N665" s="148"/>
      <c r="O665" s="148"/>
      <c r="P665" s="148"/>
      <c r="Q665" s="148"/>
      <c r="R665" s="48"/>
      <c r="S665" s="149"/>
      <c r="T665" s="150" t="s">
        <v>6</v>
      </c>
      <c r="U665" s="151">
        <v>0</v>
      </c>
      <c r="V665" s="151">
        <v>0</v>
      </c>
      <c r="W665" s="151">
        <f t="shared" ref="W665:W677" si="1481">+U665+V665</f>
        <v>0</v>
      </c>
      <c r="X665" s="151">
        <v>0</v>
      </c>
      <c r="Y665" s="151">
        <f t="shared" ref="Y665:Y677" si="1482">+W665+X665</f>
        <v>0</v>
      </c>
      <c r="Z665" s="151">
        <v>0</v>
      </c>
      <c r="AA665" s="151">
        <f>+Y665+Z665</f>
        <v>0</v>
      </c>
      <c r="AB665" s="151">
        <v>0</v>
      </c>
      <c r="AC665" s="151">
        <f>+AA665+AB665</f>
        <v>0</v>
      </c>
      <c r="AD665" s="151">
        <v>0</v>
      </c>
      <c r="AE665" s="151">
        <f>+AC665+AD665</f>
        <v>0</v>
      </c>
      <c r="AF665" s="151">
        <v>0</v>
      </c>
      <c r="AG665" s="151">
        <f>+AE665+AF665</f>
        <v>0</v>
      </c>
      <c r="AJ665" s="151"/>
      <c r="AL665" s="14">
        <f>+AJ665-AA665</f>
        <v>0</v>
      </c>
    </row>
    <row r="666" spans="1:38" ht="23.25" hidden="1" customHeight="1" outlineLevel="1" x14ac:dyDescent="0.2">
      <c r="A666" s="249"/>
      <c r="B666" s="104"/>
      <c r="C666" s="17" t="s">
        <v>5</v>
      </c>
      <c r="D666" s="18"/>
      <c r="E666" s="5">
        <v>0</v>
      </c>
      <c r="F666" s="5">
        <v>0</v>
      </c>
      <c r="G666" s="5">
        <v>0</v>
      </c>
      <c r="H666" s="5">
        <v>0</v>
      </c>
      <c r="I666" s="5">
        <v>0</v>
      </c>
      <c r="J666" s="5">
        <v>0</v>
      </c>
      <c r="K666" s="5">
        <v>0</v>
      </c>
      <c r="L666" s="5">
        <v>0</v>
      </c>
      <c r="M666" s="5">
        <v>0</v>
      </c>
      <c r="N666" s="5">
        <v>0</v>
      </c>
      <c r="O666" s="5">
        <v>0</v>
      </c>
      <c r="P666" s="5">
        <v>0</v>
      </c>
      <c r="Q666" s="5">
        <v>0</v>
      </c>
      <c r="R666" s="48"/>
      <c r="S666" s="55"/>
      <c r="T666" s="19" t="s">
        <v>8</v>
      </c>
      <c r="U666" s="82">
        <v>0</v>
      </c>
      <c r="V666" s="82">
        <v>0</v>
      </c>
      <c r="W666" s="82">
        <f t="shared" si="1481"/>
        <v>0</v>
      </c>
      <c r="X666" s="82">
        <v>0</v>
      </c>
      <c r="Y666" s="82">
        <f t="shared" si="1482"/>
        <v>0</v>
      </c>
      <c r="Z666" s="82">
        <v>0</v>
      </c>
      <c r="AA666" s="82">
        <f>+Y666+Z666</f>
        <v>0</v>
      </c>
      <c r="AB666" s="82">
        <v>0</v>
      </c>
      <c r="AC666" s="82">
        <f>+AA666+AB666</f>
        <v>0</v>
      </c>
      <c r="AD666" s="82">
        <v>0</v>
      </c>
      <c r="AE666" s="82">
        <f>+AC666+AD666</f>
        <v>0</v>
      </c>
      <c r="AF666" s="82">
        <v>0</v>
      </c>
      <c r="AG666" s="82">
        <f>+AE666+AF666</f>
        <v>0</v>
      </c>
      <c r="AJ666" s="82"/>
      <c r="AL666" s="14">
        <f t="shared" ref="AL666:AL677" si="1483">+AJ666-AA666</f>
        <v>0</v>
      </c>
    </row>
    <row r="667" spans="1:38" ht="19.5" hidden="1" customHeight="1" outlineLevel="1" x14ac:dyDescent="0.2">
      <c r="A667" s="249"/>
      <c r="B667" s="104"/>
      <c r="C667" s="17" t="s">
        <v>7</v>
      </c>
      <c r="D667" s="18"/>
      <c r="E667" s="5"/>
      <c r="F667" s="5">
        <v>0</v>
      </c>
      <c r="G667" s="5">
        <v>0</v>
      </c>
      <c r="H667" s="5">
        <v>0</v>
      </c>
      <c r="I667" s="5">
        <v>0</v>
      </c>
      <c r="J667" s="5">
        <v>0</v>
      </c>
      <c r="K667" s="5">
        <v>0</v>
      </c>
      <c r="L667" s="5">
        <v>0</v>
      </c>
      <c r="M667" s="5">
        <v>0</v>
      </c>
      <c r="N667" s="5">
        <v>0</v>
      </c>
      <c r="O667" s="5">
        <v>0</v>
      </c>
      <c r="P667" s="5">
        <v>0</v>
      </c>
      <c r="Q667" s="5">
        <v>0</v>
      </c>
      <c r="R667" s="48"/>
      <c r="S667" s="55"/>
      <c r="T667" s="20" t="s">
        <v>9</v>
      </c>
      <c r="U667" s="82">
        <v>0</v>
      </c>
      <c r="V667" s="82">
        <v>0</v>
      </c>
      <c r="W667" s="82">
        <f t="shared" si="1481"/>
        <v>0</v>
      </c>
      <c r="X667" s="82">
        <v>0</v>
      </c>
      <c r="Y667" s="82">
        <f t="shared" si="1482"/>
        <v>0</v>
      </c>
      <c r="Z667" s="82">
        <v>0</v>
      </c>
      <c r="AA667" s="82">
        <f>+Y667+Z667</f>
        <v>0</v>
      </c>
      <c r="AB667" s="82">
        <v>0</v>
      </c>
      <c r="AC667" s="82">
        <f>+AA667+AB667</f>
        <v>0</v>
      </c>
      <c r="AD667" s="82">
        <v>0</v>
      </c>
      <c r="AE667" s="82">
        <f>+AC667+AD667</f>
        <v>0</v>
      </c>
      <c r="AF667" s="82">
        <v>0</v>
      </c>
      <c r="AG667" s="82">
        <f>+AE667+AF667</f>
        <v>0</v>
      </c>
      <c r="AJ667" s="82"/>
      <c r="AL667" s="14">
        <f t="shared" si="1483"/>
        <v>0</v>
      </c>
    </row>
    <row r="668" spans="1:38" ht="19.5" hidden="1" customHeight="1" outlineLevel="1" x14ac:dyDescent="0.2">
      <c r="A668" s="249"/>
      <c r="B668" s="104"/>
      <c r="C668" s="17" t="s">
        <v>21</v>
      </c>
      <c r="D668" s="18"/>
      <c r="E668" s="5"/>
      <c r="F668" s="5">
        <v>0</v>
      </c>
      <c r="G668" s="5">
        <v>0</v>
      </c>
      <c r="H668" s="5">
        <v>0</v>
      </c>
      <c r="I668" s="5">
        <v>0</v>
      </c>
      <c r="J668" s="5">
        <v>0</v>
      </c>
      <c r="K668" s="5">
        <v>0</v>
      </c>
      <c r="L668" s="5">
        <v>0</v>
      </c>
      <c r="M668" s="5">
        <v>0</v>
      </c>
      <c r="N668" s="5">
        <v>0</v>
      </c>
      <c r="O668" s="5">
        <v>0</v>
      </c>
      <c r="P668" s="5">
        <v>0</v>
      </c>
      <c r="Q668" s="5">
        <v>0</v>
      </c>
      <c r="R668" s="48"/>
      <c r="S668" s="55"/>
      <c r="T668" s="20" t="s">
        <v>11</v>
      </c>
      <c r="U668" s="82"/>
      <c r="V668" s="82">
        <v>0</v>
      </c>
      <c r="W668" s="82">
        <f t="shared" si="1481"/>
        <v>0</v>
      </c>
      <c r="X668" s="82">
        <v>0</v>
      </c>
      <c r="Y668" s="82">
        <f t="shared" si="1482"/>
        <v>0</v>
      </c>
      <c r="Z668" s="82">
        <v>0</v>
      </c>
      <c r="AA668" s="82">
        <f>+Y668+Z668</f>
        <v>0</v>
      </c>
      <c r="AB668" s="82">
        <v>0</v>
      </c>
      <c r="AC668" s="82">
        <f>+AA668+AB668</f>
        <v>0</v>
      </c>
      <c r="AD668" s="82">
        <v>0</v>
      </c>
      <c r="AE668" s="82">
        <f>+AC668+AD668</f>
        <v>0</v>
      </c>
      <c r="AF668" s="82">
        <v>0</v>
      </c>
      <c r="AG668" s="82">
        <f>+AE668+AF668</f>
        <v>0</v>
      </c>
      <c r="AJ668" s="82"/>
      <c r="AL668" s="14">
        <f t="shared" si="1483"/>
        <v>0</v>
      </c>
    </row>
    <row r="669" spans="1:38" ht="19.5" hidden="1" customHeight="1" outlineLevel="1" x14ac:dyDescent="0.2">
      <c r="A669" s="249"/>
      <c r="B669" s="105"/>
      <c r="C669" s="21"/>
      <c r="D669" s="21"/>
      <c r="E669" s="106"/>
      <c r="F669" s="106">
        <v>0</v>
      </c>
      <c r="G669" s="106">
        <v>0</v>
      </c>
      <c r="H669" s="106">
        <v>0</v>
      </c>
      <c r="I669" s="106">
        <v>0</v>
      </c>
      <c r="J669" s="106">
        <v>0</v>
      </c>
      <c r="K669" s="106">
        <v>0</v>
      </c>
      <c r="L669" s="106">
        <v>0</v>
      </c>
      <c r="M669" s="106">
        <v>0</v>
      </c>
      <c r="N669" s="106">
        <v>0</v>
      </c>
      <c r="O669" s="106">
        <v>0</v>
      </c>
      <c r="P669" s="106">
        <v>0</v>
      </c>
      <c r="Q669" s="106">
        <v>0</v>
      </c>
      <c r="R669" s="52"/>
      <c r="S669" s="56"/>
      <c r="T669" s="23" t="s">
        <v>12</v>
      </c>
      <c r="U669" s="83"/>
      <c r="V669" s="83">
        <v>0</v>
      </c>
      <c r="W669" s="83">
        <f t="shared" si="1481"/>
        <v>0</v>
      </c>
      <c r="X669" s="83">
        <v>0</v>
      </c>
      <c r="Y669" s="83">
        <f t="shared" si="1482"/>
        <v>0</v>
      </c>
      <c r="Z669" s="83">
        <v>0</v>
      </c>
      <c r="AA669" s="83">
        <f>+Y669+Z669</f>
        <v>0</v>
      </c>
      <c r="AB669" s="83">
        <v>0</v>
      </c>
      <c r="AC669" s="83">
        <f>+AA669+AB669</f>
        <v>0</v>
      </c>
      <c r="AD669" s="83">
        <v>0</v>
      </c>
      <c r="AE669" s="83">
        <f>+AC669+AD669</f>
        <v>0</v>
      </c>
      <c r="AF669" s="83">
        <v>0</v>
      </c>
      <c r="AG669" s="83">
        <f>+AE669+AF669</f>
        <v>0</v>
      </c>
      <c r="AJ669" s="83"/>
      <c r="AL669" s="14">
        <f t="shared" si="1483"/>
        <v>0</v>
      </c>
    </row>
    <row r="670" spans="1:38" ht="19.5" hidden="1" customHeight="1" outlineLevel="1" x14ac:dyDescent="0.2">
      <c r="A670" s="249"/>
      <c r="B670" s="105"/>
      <c r="C670" s="21"/>
      <c r="D670" s="21"/>
      <c r="E670" s="106"/>
      <c r="F670" s="106">
        <v>0</v>
      </c>
      <c r="G670" s="106">
        <v>0</v>
      </c>
      <c r="H670" s="106">
        <v>0</v>
      </c>
      <c r="I670" s="106">
        <v>0</v>
      </c>
      <c r="J670" s="106">
        <v>0</v>
      </c>
      <c r="K670" s="106">
        <v>0</v>
      </c>
      <c r="L670" s="106">
        <v>0</v>
      </c>
      <c r="M670" s="106">
        <v>0</v>
      </c>
      <c r="N670" s="106">
        <v>0</v>
      </c>
      <c r="O670" s="106">
        <v>0</v>
      </c>
      <c r="P670" s="106">
        <v>0</v>
      </c>
      <c r="Q670" s="106">
        <v>0</v>
      </c>
      <c r="R670" s="29"/>
      <c r="S670" s="144" t="s">
        <v>13</v>
      </c>
      <c r="T670" s="145"/>
      <c r="U670" s="62">
        <f t="shared" ref="U670:V670" si="1484">SUM(U671:U673)</f>
        <v>0</v>
      </c>
      <c r="V670" s="62">
        <f t="shared" si="1484"/>
        <v>0</v>
      </c>
      <c r="W670" s="62">
        <f t="shared" si="1481"/>
        <v>0</v>
      </c>
      <c r="X670" s="62">
        <f t="shared" ref="X670" si="1485">SUM(X671:X673)</f>
        <v>0</v>
      </c>
      <c r="Y670" s="62">
        <f t="shared" si="1482"/>
        <v>0</v>
      </c>
      <c r="Z670" s="62">
        <f t="shared" ref="Z670:AB670" si="1486">SUM(Z671:Z673)</f>
        <v>0</v>
      </c>
      <c r="AA670" s="76">
        <f>SUM(AA671:AA673)</f>
        <v>0</v>
      </c>
      <c r="AB670" s="62">
        <f t="shared" si="1486"/>
        <v>0</v>
      </c>
      <c r="AC670" s="76">
        <f>SUM(AC671:AC673)</f>
        <v>0</v>
      </c>
      <c r="AD670" s="62">
        <f t="shared" ref="AD670:AF670" si="1487">SUM(AD671:AD673)</f>
        <v>0</v>
      </c>
      <c r="AE670" s="76">
        <f>SUM(AE671:AE673)</f>
        <v>0</v>
      </c>
      <c r="AF670" s="62">
        <f t="shared" si="1487"/>
        <v>0</v>
      </c>
      <c r="AG670" s="76">
        <f>SUM(AG671:AG673)</f>
        <v>0</v>
      </c>
      <c r="AJ670" s="62">
        <f>SUM(AJ671:AJ673)</f>
        <v>0</v>
      </c>
      <c r="AL670" s="14">
        <f t="shared" si="1483"/>
        <v>0</v>
      </c>
    </row>
    <row r="671" spans="1:38" ht="19.5" hidden="1" customHeight="1" outlineLevel="1" x14ac:dyDescent="0.2">
      <c r="A671" s="249"/>
      <c r="B671" s="140"/>
      <c r="C671" s="141" t="s">
        <v>10</v>
      </c>
      <c r="D671" s="8"/>
      <c r="E671" s="9">
        <f>149-149</f>
        <v>0</v>
      </c>
      <c r="F671" s="9">
        <v>0</v>
      </c>
      <c r="G671" s="9">
        <v>0</v>
      </c>
      <c r="H671" s="9">
        <v>0</v>
      </c>
      <c r="I671" s="9">
        <v>0</v>
      </c>
      <c r="J671" s="9">
        <v>0</v>
      </c>
      <c r="K671" s="9">
        <v>0</v>
      </c>
      <c r="L671" s="9">
        <v>0</v>
      </c>
      <c r="M671" s="9">
        <v>0</v>
      </c>
      <c r="N671" s="9">
        <v>0</v>
      </c>
      <c r="O671" s="9">
        <v>0</v>
      </c>
      <c r="P671" s="9">
        <v>0</v>
      </c>
      <c r="Q671" s="9">
        <v>0</v>
      </c>
      <c r="R671" s="46"/>
      <c r="S671" s="149"/>
      <c r="T671" s="150" t="s">
        <v>15</v>
      </c>
      <c r="U671" s="151"/>
      <c r="V671" s="151">
        <v>0</v>
      </c>
      <c r="W671" s="151">
        <f t="shared" si="1481"/>
        <v>0</v>
      </c>
      <c r="X671" s="151">
        <v>0</v>
      </c>
      <c r="Y671" s="151">
        <f t="shared" si="1482"/>
        <v>0</v>
      </c>
      <c r="Z671" s="151">
        <v>0</v>
      </c>
      <c r="AA671" s="151">
        <f t="shared" ref="AA671:AA676" si="1488">+Y671+Z671</f>
        <v>0</v>
      </c>
      <c r="AB671" s="151">
        <v>0</v>
      </c>
      <c r="AC671" s="151">
        <f t="shared" ref="AC671:AC676" si="1489">+AA671+AB671</f>
        <v>0</v>
      </c>
      <c r="AD671" s="151">
        <v>0</v>
      </c>
      <c r="AE671" s="151">
        <f t="shared" ref="AE671:AE676" si="1490">+AC671+AD671</f>
        <v>0</v>
      </c>
      <c r="AF671" s="151">
        <v>0</v>
      </c>
      <c r="AG671" s="151">
        <f t="shared" ref="AG671:AG676" si="1491">+AE671+AF671</f>
        <v>0</v>
      </c>
      <c r="AJ671" s="151"/>
      <c r="AL671" s="14">
        <f t="shared" si="1483"/>
        <v>0</v>
      </c>
    </row>
    <row r="672" spans="1:38" ht="19.5" hidden="1" customHeight="1" outlineLevel="1" x14ac:dyDescent="0.2">
      <c r="A672" s="249"/>
      <c r="B672" s="140"/>
      <c r="C672" s="141" t="s">
        <v>23</v>
      </c>
      <c r="D672" s="8"/>
      <c r="E672" s="11">
        <v>0</v>
      </c>
      <c r="F672" s="11">
        <v>0</v>
      </c>
      <c r="G672" s="11">
        <v>0</v>
      </c>
      <c r="H672" s="11">
        <v>0</v>
      </c>
      <c r="I672" s="11">
        <v>0</v>
      </c>
      <c r="J672" s="11">
        <v>0</v>
      </c>
      <c r="K672" s="11">
        <v>0</v>
      </c>
      <c r="L672" s="11">
        <v>0</v>
      </c>
      <c r="M672" s="11">
        <v>0</v>
      </c>
      <c r="N672" s="11">
        <v>0</v>
      </c>
      <c r="O672" s="11">
        <v>0</v>
      </c>
      <c r="P672" s="11">
        <v>0</v>
      </c>
      <c r="Q672" s="11">
        <v>0</v>
      </c>
      <c r="R672" s="47"/>
      <c r="S672" s="55"/>
      <c r="T672" s="20" t="s">
        <v>16</v>
      </c>
      <c r="U672" s="82"/>
      <c r="V672" s="82">
        <v>0</v>
      </c>
      <c r="W672" s="82">
        <f t="shared" si="1481"/>
        <v>0</v>
      </c>
      <c r="X672" s="82">
        <v>0</v>
      </c>
      <c r="Y672" s="82">
        <f t="shared" si="1482"/>
        <v>0</v>
      </c>
      <c r="Z672" s="82">
        <v>0</v>
      </c>
      <c r="AA672" s="82">
        <f t="shared" si="1488"/>
        <v>0</v>
      </c>
      <c r="AB672" s="82">
        <v>0</v>
      </c>
      <c r="AC672" s="82">
        <f t="shared" si="1489"/>
        <v>0</v>
      </c>
      <c r="AD672" s="82">
        <v>0</v>
      </c>
      <c r="AE672" s="82">
        <f t="shared" si="1490"/>
        <v>0</v>
      </c>
      <c r="AF672" s="82">
        <v>0</v>
      </c>
      <c r="AG672" s="82">
        <f t="shared" si="1491"/>
        <v>0</v>
      </c>
      <c r="AJ672" s="82"/>
      <c r="AL672" s="14">
        <f t="shared" si="1483"/>
        <v>0</v>
      </c>
    </row>
    <row r="673" spans="1:61" ht="19.5" hidden="1" customHeight="1" outlineLevel="1" x14ac:dyDescent="0.2">
      <c r="A673" s="249"/>
      <c r="B673" s="140"/>
      <c r="C673" s="141" t="s">
        <v>22</v>
      </c>
      <c r="D673" s="8"/>
      <c r="E673" s="60"/>
      <c r="F673" s="60">
        <v>0</v>
      </c>
      <c r="G673" s="60">
        <v>0</v>
      </c>
      <c r="H673" s="60">
        <v>0</v>
      </c>
      <c r="I673" s="60">
        <v>0</v>
      </c>
      <c r="J673" s="60">
        <v>0</v>
      </c>
      <c r="K673" s="60">
        <v>0</v>
      </c>
      <c r="L673" s="60">
        <v>0</v>
      </c>
      <c r="M673" s="60">
        <v>0</v>
      </c>
      <c r="N673" s="60">
        <v>0</v>
      </c>
      <c r="O673" s="60">
        <v>0</v>
      </c>
      <c r="P673" s="60">
        <v>0</v>
      </c>
      <c r="Q673" s="60">
        <v>0</v>
      </c>
      <c r="S673" s="107"/>
      <c r="T673" s="108" t="s">
        <v>17</v>
      </c>
      <c r="U673" s="84"/>
      <c r="V673" s="84">
        <v>0</v>
      </c>
      <c r="W673" s="84">
        <f t="shared" si="1481"/>
        <v>0</v>
      </c>
      <c r="X673" s="84">
        <v>0</v>
      </c>
      <c r="Y673" s="84">
        <f t="shared" si="1482"/>
        <v>0</v>
      </c>
      <c r="Z673" s="84">
        <v>0</v>
      </c>
      <c r="AA673" s="84">
        <f t="shared" si="1488"/>
        <v>0</v>
      </c>
      <c r="AB673" s="84">
        <v>0</v>
      </c>
      <c r="AC673" s="84">
        <f t="shared" si="1489"/>
        <v>0</v>
      </c>
      <c r="AD673" s="84">
        <v>0</v>
      </c>
      <c r="AE673" s="84">
        <f t="shared" si="1490"/>
        <v>0</v>
      </c>
      <c r="AF673" s="84">
        <v>0</v>
      </c>
      <c r="AG673" s="84">
        <f t="shared" si="1491"/>
        <v>0</v>
      </c>
      <c r="AJ673" s="84"/>
      <c r="AL673" s="14">
        <f>+AJ673-AA673</f>
        <v>0</v>
      </c>
    </row>
    <row r="674" spans="1:61" ht="19.5" hidden="1" customHeight="1" outlineLevel="1" x14ac:dyDescent="0.2">
      <c r="A674" s="249"/>
      <c r="B674" s="140"/>
      <c r="C674" s="141" t="s">
        <v>46</v>
      </c>
      <c r="D674" s="8"/>
      <c r="E674" s="11"/>
      <c r="F674" s="11"/>
      <c r="G674" s="11">
        <v>0</v>
      </c>
      <c r="H674" s="11">
        <v>0</v>
      </c>
      <c r="I674" s="11">
        <v>0</v>
      </c>
      <c r="J674" s="11">
        <v>0</v>
      </c>
      <c r="K674" s="11">
        <v>0</v>
      </c>
      <c r="L674" s="11">
        <v>0</v>
      </c>
      <c r="M674" s="11">
        <v>0</v>
      </c>
      <c r="N674" s="11">
        <v>0</v>
      </c>
      <c r="O674" s="11">
        <v>0</v>
      </c>
      <c r="P674" s="11">
        <v>0</v>
      </c>
      <c r="Q674" s="11">
        <v>0</v>
      </c>
      <c r="R674" s="47"/>
      <c r="S674" s="153" t="s">
        <v>43</v>
      </c>
      <c r="T674" s="10"/>
      <c r="U674" s="62"/>
      <c r="V674" s="62">
        <v>0</v>
      </c>
      <c r="W674" s="62">
        <f t="shared" si="1481"/>
        <v>0</v>
      </c>
      <c r="X674" s="62">
        <v>0</v>
      </c>
      <c r="Y674" s="62">
        <f t="shared" si="1482"/>
        <v>0</v>
      </c>
      <c r="Z674" s="62">
        <v>0</v>
      </c>
      <c r="AA674" s="62">
        <f t="shared" si="1488"/>
        <v>0</v>
      </c>
      <c r="AB674" s="62">
        <v>0</v>
      </c>
      <c r="AC674" s="62">
        <f t="shared" si="1489"/>
        <v>0</v>
      </c>
      <c r="AD674" s="62">
        <v>0</v>
      </c>
      <c r="AE674" s="62">
        <f t="shared" si="1490"/>
        <v>0</v>
      </c>
      <c r="AF674" s="62">
        <v>0</v>
      </c>
      <c r="AG674" s="62">
        <f t="shared" si="1491"/>
        <v>0</v>
      </c>
      <c r="AJ674" s="62"/>
      <c r="AL674" s="14">
        <f t="shared" si="1483"/>
        <v>0</v>
      </c>
    </row>
    <row r="675" spans="1:61" ht="19.5" hidden="1" customHeight="1" outlineLevel="1" x14ac:dyDescent="0.2">
      <c r="B675" s="140"/>
      <c r="C675" s="141" t="s">
        <v>52</v>
      </c>
      <c r="D675" s="8"/>
      <c r="E675" s="60"/>
      <c r="F675" s="60">
        <v>0</v>
      </c>
      <c r="G675" s="60">
        <v>0</v>
      </c>
      <c r="H675" s="60">
        <v>0</v>
      </c>
      <c r="I675" s="60">
        <v>0</v>
      </c>
      <c r="J675" s="60">
        <v>0</v>
      </c>
      <c r="K675" s="60">
        <v>0</v>
      </c>
      <c r="L675" s="60">
        <v>0</v>
      </c>
      <c r="M675" s="60">
        <v>0</v>
      </c>
      <c r="N675" s="60">
        <v>0</v>
      </c>
      <c r="O675" s="60">
        <v>0</v>
      </c>
      <c r="P675" s="60">
        <v>0</v>
      </c>
      <c r="Q675" s="60">
        <v>0</v>
      </c>
      <c r="R675" s="29"/>
      <c r="S675" s="57" t="s">
        <v>38</v>
      </c>
      <c r="T675" s="28"/>
      <c r="U675" s="62"/>
      <c r="V675" s="62">
        <v>0</v>
      </c>
      <c r="W675" s="62">
        <f t="shared" si="1481"/>
        <v>0</v>
      </c>
      <c r="X675" s="62">
        <v>0</v>
      </c>
      <c r="Y675" s="62">
        <f t="shared" si="1482"/>
        <v>0</v>
      </c>
      <c r="Z675" s="62">
        <v>0</v>
      </c>
      <c r="AA675" s="62">
        <f t="shared" si="1488"/>
        <v>0</v>
      </c>
      <c r="AB675" s="62">
        <v>0</v>
      </c>
      <c r="AC675" s="62">
        <f t="shared" si="1489"/>
        <v>0</v>
      </c>
      <c r="AD675" s="62">
        <v>0</v>
      </c>
      <c r="AE675" s="62">
        <f t="shared" si="1490"/>
        <v>0</v>
      </c>
      <c r="AF675" s="62">
        <v>0</v>
      </c>
      <c r="AG675" s="62">
        <f t="shared" si="1491"/>
        <v>0</v>
      </c>
      <c r="AJ675" s="62"/>
      <c r="AL675" s="14">
        <f t="shared" si="1483"/>
        <v>0</v>
      </c>
    </row>
    <row r="676" spans="1:61" ht="19.5" hidden="1" customHeight="1" outlineLevel="1" x14ac:dyDescent="0.2">
      <c r="B676" s="109"/>
      <c r="C676" s="37" t="s">
        <v>149</v>
      </c>
      <c r="D676" s="37"/>
      <c r="E676" s="61"/>
      <c r="F676" s="61"/>
      <c r="G676" s="61">
        <v>0</v>
      </c>
      <c r="H676" s="61">
        <v>0</v>
      </c>
      <c r="I676" s="61">
        <v>0</v>
      </c>
      <c r="J676" s="61">
        <v>0</v>
      </c>
      <c r="K676" s="61">
        <v>0</v>
      </c>
      <c r="L676" s="61">
        <v>0</v>
      </c>
      <c r="M676" s="61">
        <v>0</v>
      </c>
      <c r="N676" s="61">
        <v>0</v>
      </c>
      <c r="O676" s="61">
        <v>0</v>
      </c>
      <c r="P676" s="61">
        <v>0</v>
      </c>
      <c r="Q676" s="61">
        <v>0</v>
      </c>
      <c r="R676" s="29"/>
      <c r="S676" s="154" t="s">
        <v>149</v>
      </c>
      <c r="T676" s="138"/>
      <c r="U676" s="93"/>
      <c r="V676" s="93">
        <v>0</v>
      </c>
      <c r="W676" s="93">
        <f t="shared" si="1481"/>
        <v>0</v>
      </c>
      <c r="X676" s="93">
        <v>0</v>
      </c>
      <c r="Y676" s="93">
        <f t="shared" si="1482"/>
        <v>0</v>
      </c>
      <c r="Z676" s="93">
        <v>0</v>
      </c>
      <c r="AA676" s="93">
        <f t="shared" si="1488"/>
        <v>0</v>
      </c>
      <c r="AB676" s="93">
        <v>0</v>
      </c>
      <c r="AC676" s="93">
        <f t="shared" si="1489"/>
        <v>0</v>
      </c>
      <c r="AD676" s="93">
        <v>0</v>
      </c>
      <c r="AE676" s="93">
        <f t="shared" si="1490"/>
        <v>0</v>
      </c>
      <c r="AF676" s="93">
        <v>0</v>
      </c>
      <c r="AG676" s="93">
        <f t="shared" si="1491"/>
        <v>0</v>
      </c>
      <c r="AJ676" s="62"/>
      <c r="AL676" s="14">
        <f t="shared" si="1483"/>
        <v>0</v>
      </c>
    </row>
    <row r="677" spans="1:61" s="3" customFormat="1" ht="19.5" hidden="1" customHeight="1" outlineLevel="1" thickBot="1" x14ac:dyDescent="0.25">
      <c r="B677" s="155" t="s">
        <v>14</v>
      </c>
      <c r="C677" s="141"/>
      <c r="D677" s="8"/>
      <c r="E677" s="11">
        <f t="shared" ref="E677" si="1492">SUM(E671:E676)+E664</f>
        <v>0</v>
      </c>
      <c r="F677" s="11">
        <f t="shared" ref="F677" si="1493">SUM(F671:F676)+F664</f>
        <v>0</v>
      </c>
      <c r="G677" s="11">
        <f t="shared" ref="G677:I677" si="1494">SUM(G671:G676)+G664</f>
        <v>0</v>
      </c>
      <c r="H677" s="11">
        <f t="shared" si="1494"/>
        <v>0</v>
      </c>
      <c r="I677" s="11">
        <f t="shared" si="1494"/>
        <v>0</v>
      </c>
      <c r="J677" s="11">
        <f t="shared" ref="J677:K677" si="1495">SUM(J671:J676)+J664</f>
        <v>0</v>
      </c>
      <c r="K677" s="11">
        <f t="shared" si="1495"/>
        <v>0</v>
      </c>
      <c r="L677" s="11">
        <f t="shared" ref="L677:M677" si="1496">SUM(L671:L676)+L664</f>
        <v>0</v>
      </c>
      <c r="M677" s="11">
        <f t="shared" si="1496"/>
        <v>0</v>
      </c>
      <c r="N677" s="11">
        <f t="shared" ref="N677:O677" si="1497">SUM(N671:N676)+N664</f>
        <v>0</v>
      </c>
      <c r="O677" s="11">
        <f t="shared" si="1497"/>
        <v>0</v>
      </c>
      <c r="P677" s="11">
        <f t="shared" ref="P677:Q677" si="1498">SUM(P671:P676)+P664</f>
        <v>0</v>
      </c>
      <c r="Q677" s="11">
        <f t="shared" si="1498"/>
        <v>0</v>
      </c>
      <c r="R677" s="69"/>
      <c r="S677" s="156" t="s">
        <v>18</v>
      </c>
      <c r="T677" s="157"/>
      <c r="U677" s="62">
        <f t="shared" ref="U677:V677" si="1499">+U675+U670+U664+U674+U676</f>
        <v>0</v>
      </c>
      <c r="V677" s="62">
        <f t="shared" si="1499"/>
        <v>0</v>
      </c>
      <c r="W677" s="62">
        <f t="shared" si="1481"/>
        <v>0</v>
      </c>
      <c r="X677" s="62">
        <f t="shared" ref="X677" si="1500">+X675+X670+X664+X674+X676</f>
        <v>0</v>
      </c>
      <c r="Y677" s="62">
        <f t="shared" si="1482"/>
        <v>0</v>
      </c>
      <c r="Z677" s="62">
        <f t="shared" ref="Z677:AB677" si="1501">+Z675+Z670+Z664+Z674+Z676</f>
        <v>0</v>
      </c>
      <c r="AA677" s="62">
        <f>+AA676+AA675+AA674+AA670+AA664</f>
        <v>0</v>
      </c>
      <c r="AB677" s="62">
        <f t="shared" si="1501"/>
        <v>0</v>
      </c>
      <c r="AC677" s="62">
        <f>+AC676+AC675+AC674+AC670+AC664</f>
        <v>0</v>
      </c>
      <c r="AD677" s="62">
        <f t="shared" ref="AD677:AF677" si="1502">+AD675+AD670+AD664+AD674+AD676</f>
        <v>0</v>
      </c>
      <c r="AE677" s="62">
        <f>+AE676+AE675+AE674+AE670+AE664</f>
        <v>0</v>
      </c>
      <c r="AF677" s="62">
        <f t="shared" si="1502"/>
        <v>0</v>
      </c>
      <c r="AG677" s="62">
        <f>+AG676+AG675+AG674+AG670+AG664</f>
        <v>0</v>
      </c>
      <c r="AH677" s="14"/>
      <c r="AJ677" s="62">
        <f>+AJ670+AJ664</f>
        <v>0</v>
      </c>
      <c r="AK677" s="14"/>
      <c r="AL677" s="14">
        <f t="shared" si="1483"/>
        <v>0</v>
      </c>
      <c r="AM677" s="14"/>
      <c r="AN677" s="14"/>
      <c r="AO677" s="14"/>
      <c r="AP677" s="14"/>
      <c r="AQ677" s="14"/>
      <c r="AR677" s="14"/>
      <c r="AS677" s="14"/>
      <c r="AT677" s="14"/>
      <c r="AU677" s="14"/>
      <c r="AV677" s="14"/>
      <c r="AW677" s="14"/>
      <c r="AX677" s="14"/>
      <c r="AY677" s="14"/>
      <c r="AZ677" s="14"/>
      <c r="BA677" s="14"/>
      <c r="BB677" s="14"/>
      <c r="BC677" s="14"/>
      <c r="BD677" s="14"/>
      <c r="BE677" s="14"/>
      <c r="BF677" s="14"/>
      <c r="BG677" s="14"/>
      <c r="BH677" s="14"/>
      <c r="BI677" s="14"/>
    </row>
    <row r="678" spans="1:61" s="3" customFormat="1" ht="25.5" hidden="1" customHeight="1" outlineLevel="1" thickBot="1" x14ac:dyDescent="0.25">
      <c r="B678" s="159" t="s">
        <v>97</v>
      </c>
      <c r="C678" s="128" t="s">
        <v>44</v>
      </c>
      <c r="D678" s="129"/>
      <c r="E678" s="128"/>
      <c r="F678" s="128"/>
      <c r="G678" s="128"/>
      <c r="H678" s="128"/>
      <c r="I678" s="128"/>
      <c r="J678" s="128"/>
      <c r="K678" s="128"/>
      <c r="L678" s="128"/>
      <c r="M678" s="128"/>
      <c r="N678" s="128"/>
      <c r="O678" s="128"/>
      <c r="P678" s="128"/>
      <c r="Q678" s="128"/>
      <c r="R678" s="128"/>
      <c r="S678" s="129"/>
      <c r="T678" s="185"/>
      <c r="U678" s="185"/>
      <c r="V678" s="185"/>
      <c r="W678" s="185"/>
      <c r="X678" s="185"/>
      <c r="Y678" s="185"/>
      <c r="Z678" s="185"/>
      <c r="AA678" s="185"/>
      <c r="AB678" s="185"/>
      <c r="AC678" s="185"/>
      <c r="AD678" s="185"/>
      <c r="AE678" s="185"/>
      <c r="AF678" s="185"/>
      <c r="AG678" s="185"/>
      <c r="AJ678" s="250">
        <f>+AE677-O677</f>
        <v>0</v>
      </c>
    </row>
    <row r="679" spans="1:61" ht="40.5" hidden="1" customHeight="1" outlineLevel="1" x14ac:dyDescent="0.2">
      <c r="B679" s="100" t="s">
        <v>0</v>
      </c>
      <c r="C679" s="26"/>
      <c r="D679" s="101"/>
      <c r="E679" s="36" t="str">
        <f t="shared" ref="E679:Q679" si="1503">+E$6</f>
        <v>Eredeti előirányzat
2024. év</v>
      </c>
      <c r="F679" s="36" t="str">
        <f t="shared" si="1503"/>
        <v>1 Módosítás</v>
      </c>
      <c r="G679" s="36" t="str">
        <f t="shared" si="1503"/>
        <v>Módosított előirányzat 1
2024. év</v>
      </c>
      <c r="H679" s="36" t="str">
        <f t="shared" si="1503"/>
        <v>2 Módosítás</v>
      </c>
      <c r="I679" s="36" t="str">
        <f t="shared" si="1503"/>
        <v>Módosított előirányzat</v>
      </c>
      <c r="J679" s="36" t="str">
        <f t="shared" si="1503"/>
        <v>3 Módosítás</v>
      </c>
      <c r="K679" s="36" t="str">
        <f t="shared" si="1503"/>
        <v>Módosított előirányzat</v>
      </c>
      <c r="L679" s="36" t="str">
        <f t="shared" si="1503"/>
        <v>4 Módosítás</v>
      </c>
      <c r="M679" s="36" t="str">
        <f t="shared" si="1503"/>
        <v>4. Módosított előirányzat</v>
      </c>
      <c r="N679" s="36" t="str">
        <f t="shared" si="1503"/>
        <v>5 Módosítás</v>
      </c>
      <c r="O679" s="36" t="str">
        <f t="shared" si="1503"/>
        <v>Módosított előirányzat 5.</v>
      </c>
      <c r="P679" s="36" t="str">
        <f t="shared" si="1503"/>
        <v>6 Módosítás</v>
      </c>
      <c r="Q679" s="36" t="str">
        <f t="shared" si="1503"/>
        <v>Módosított előirányzat</v>
      </c>
      <c r="R679" s="51"/>
      <c r="S679" s="57" t="s">
        <v>1</v>
      </c>
      <c r="T679" s="102"/>
      <c r="U679" s="36" t="str">
        <f t="shared" ref="U679:AG679" si="1504">+U$6</f>
        <v>Eredeti előirányzat
2024. év</v>
      </c>
      <c r="V679" s="36" t="str">
        <f t="shared" si="1504"/>
        <v>1 Módosítás</v>
      </c>
      <c r="W679" s="36" t="str">
        <f t="shared" si="1504"/>
        <v>Módosított előirányzat 1
2024. év</v>
      </c>
      <c r="X679" s="36" t="str">
        <f t="shared" si="1504"/>
        <v>2 Módosítás</v>
      </c>
      <c r="Y679" s="36" t="str">
        <f t="shared" si="1504"/>
        <v>Módosított előirányzat</v>
      </c>
      <c r="Z679" s="36" t="str">
        <f t="shared" si="1504"/>
        <v>3 Módosítás</v>
      </c>
      <c r="AA679" s="36" t="str">
        <f t="shared" si="1504"/>
        <v>Módosított előirányzat</v>
      </c>
      <c r="AB679" s="36" t="str">
        <f t="shared" si="1504"/>
        <v>4 Módosítás</v>
      </c>
      <c r="AC679" s="36" t="str">
        <f t="shared" si="1504"/>
        <v>4. Módosított előirányzat</v>
      </c>
      <c r="AD679" s="36" t="str">
        <f t="shared" si="1504"/>
        <v>5 Módosítás</v>
      </c>
      <c r="AE679" s="36" t="str">
        <f t="shared" si="1504"/>
        <v>Módosított előirányzat 5</v>
      </c>
      <c r="AF679" s="36" t="str">
        <f t="shared" si="1504"/>
        <v>6 Módosítás</v>
      </c>
      <c r="AG679" s="36" t="str">
        <f t="shared" si="1504"/>
        <v>Módosított előirányzat</v>
      </c>
      <c r="AJ679" s="1" t="s">
        <v>87</v>
      </c>
    </row>
    <row r="680" spans="1:61" ht="19.5" hidden="1" customHeight="1" outlineLevel="1" x14ac:dyDescent="0.2">
      <c r="B680" s="140"/>
      <c r="C680" s="141" t="s">
        <v>2</v>
      </c>
      <c r="D680" s="142"/>
      <c r="E680" s="143">
        <f t="shared" ref="E680:I680" si="1505">+E681+E682+E683+E684</f>
        <v>0</v>
      </c>
      <c r="F680" s="143">
        <f t="shared" si="1505"/>
        <v>0</v>
      </c>
      <c r="G680" s="143">
        <f t="shared" si="1505"/>
        <v>0</v>
      </c>
      <c r="H680" s="143">
        <f t="shared" si="1505"/>
        <v>0</v>
      </c>
      <c r="I680" s="143">
        <f t="shared" si="1505"/>
        <v>0</v>
      </c>
      <c r="J680" s="143">
        <f t="shared" ref="J680:K680" si="1506">+J681+J682+J683+J684</f>
        <v>0</v>
      </c>
      <c r="K680" s="143">
        <f t="shared" si="1506"/>
        <v>0</v>
      </c>
      <c r="L680" s="143">
        <f t="shared" ref="L680:M680" si="1507">+L681+L682+L683+L684</f>
        <v>0</v>
      </c>
      <c r="M680" s="143">
        <f t="shared" si="1507"/>
        <v>0</v>
      </c>
      <c r="N680" s="143">
        <f t="shared" ref="N680:O680" si="1508">+N681+N682+N683+N684</f>
        <v>0</v>
      </c>
      <c r="O680" s="143">
        <f t="shared" si="1508"/>
        <v>0</v>
      </c>
      <c r="P680" s="143">
        <f t="shared" ref="P680:Q680" si="1509">+P681+P682+P683+P684</f>
        <v>0</v>
      </c>
      <c r="Q680" s="143">
        <f t="shared" si="1509"/>
        <v>0</v>
      </c>
      <c r="R680" s="46"/>
      <c r="S680" s="144" t="s">
        <v>3</v>
      </c>
      <c r="T680" s="145"/>
      <c r="U680" s="76">
        <f t="shared" ref="U680:V680" si="1510">SUM(U681:U685)</f>
        <v>0</v>
      </c>
      <c r="V680" s="76">
        <f t="shared" si="1510"/>
        <v>0</v>
      </c>
      <c r="W680" s="76">
        <f>+U680+V680</f>
        <v>0</v>
      </c>
      <c r="X680" s="76">
        <f t="shared" ref="X680" si="1511">SUM(X681:X685)</f>
        <v>0</v>
      </c>
      <c r="Y680" s="76">
        <f>+W680+X680</f>
        <v>0</v>
      </c>
      <c r="Z680" s="76">
        <f t="shared" ref="Z680:AB680" si="1512">SUM(Z681:Z685)</f>
        <v>0</v>
      </c>
      <c r="AA680" s="76">
        <f>SUM(AA681:AA685)</f>
        <v>0</v>
      </c>
      <c r="AB680" s="76">
        <f t="shared" si="1512"/>
        <v>0</v>
      </c>
      <c r="AC680" s="76">
        <f>SUM(AC681:AC685)</f>
        <v>0</v>
      </c>
      <c r="AD680" s="76">
        <f t="shared" ref="AD680:AF680" si="1513">SUM(AD681:AD685)</f>
        <v>0</v>
      </c>
      <c r="AE680" s="76">
        <f>SUM(AE681:AE685)</f>
        <v>0</v>
      </c>
      <c r="AF680" s="76">
        <f t="shared" si="1513"/>
        <v>0</v>
      </c>
      <c r="AG680" s="76">
        <f>SUM(AG681:AG685)</f>
        <v>0</v>
      </c>
      <c r="AJ680" s="76">
        <f>SUM(AJ681:AJ685)</f>
        <v>0</v>
      </c>
    </row>
    <row r="681" spans="1:61" ht="19.5" hidden="1" customHeight="1" outlineLevel="1" x14ac:dyDescent="0.2">
      <c r="B681" s="146"/>
      <c r="C681" s="147" t="s">
        <v>4</v>
      </c>
      <c r="D681" s="147"/>
      <c r="E681" s="148"/>
      <c r="F681" s="148">
        <v>0</v>
      </c>
      <c r="G681" s="148"/>
      <c r="H681" s="148"/>
      <c r="I681" s="148"/>
      <c r="J681" s="148"/>
      <c r="K681" s="148"/>
      <c r="L681" s="148"/>
      <c r="M681" s="148"/>
      <c r="N681" s="148"/>
      <c r="O681" s="148"/>
      <c r="P681" s="148"/>
      <c r="Q681" s="148"/>
      <c r="R681" s="48"/>
      <c r="S681" s="149"/>
      <c r="T681" s="150" t="s">
        <v>6</v>
      </c>
      <c r="U681" s="151">
        <v>0</v>
      </c>
      <c r="V681" s="151">
        <v>0</v>
      </c>
      <c r="W681" s="151">
        <f t="shared" ref="W681:W693" si="1514">+U681+V681</f>
        <v>0</v>
      </c>
      <c r="X681" s="151">
        <v>0</v>
      </c>
      <c r="Y681" s="151">
        <f t="shared" ref="Y681:Y693" si="1515">+W681+X681</f>
        <v>0</v>
      </c>
      <c r="Z681" s="151">
        <v>0</v>
      </c>
      <c r="AA681" s="151">
        <f>+Y681+Z681</f>
        <v>0</v>
      </c>
      <c r="AB681" s="151">
        <v>0</v>
      </c>
      <c r="AC681" s="151">
        <f>+AA681+AB681</f>
        <v>0</v>
      </c>
      <c r="AD681" s="151">
        <v>0</v>
      </c>
      <c r="AE681" s="151">
        <f>+AC681+AD681</f>
        <v>0</v>
      </c>
      <c r="AF681" s="151">
        <v>0</v>
      </c>
      <c r="AG681" s="151">
        <f>+AE681+AF681</f>
        <v>0</v>
      </c>
      <c r="AJ681" s="151"/>
      <c r="AL681" s="14">
        <f>+AJ681-AA681</f>
        <v>0</v>
      </c>
    </row>
    <row r="682" spans="1:61" ht="23.25" hidden="1" customHeight="1" outlineLevel="1" x14ac:dyDescent="0.2">
      <c r="A682" s="249"/>
      <c r="B682" s="104"/>
      <c r="C682" s="17" t="s">
        <v>5</v>
      </c>
      <c r="D682" s="18"/>
      <c r="E682" s="5">
        <v>0</v>
      </c>
      <c r="F682" s="5">
        <v>0</v>
      </c>
      <c r="G682" s="5">
        <f>+E682+F682</f>
        <v>0</v>
      </c>
      <c r="H682" s="5">
        <v>0</v>
      </c>
      <c r="I682" s="5">
        <f>+G682+H682</f>
        <v>0</v>
      </c>
      <c r="J682" s="5">
        <v>0</v>
      </c>
      <c r="K682" s="5">
        <f>+I682+J682</f>
        <v>0</v>
      </c>
      <c r="L682" s="5">
        <v>0</v>
      </c>
      <c r="M682" s="5">
        <f>+K682+L682</f>
        <v>0</v>
      </c>
      <c r="N682" s="5">
        <v>0</v>
      </c>
      <c r="O682" s="5">
        <f>+M682+N682</f>
        <v>0</v>
      </c>
      <c r="P682" s="5">
        <v>0</v>
      </c>
      <c r="Q682" s="5">
        <f>+O682+P682</f>
        <v>0</v>
      </c>
      <c r="R682" s="48"/>
      <c r="S682" s="55"/>
      <c r="T682" s="19" t="s">
        <v>8</v>
      </c>
      <c r="U682" s="82">
        <v>0</v>
      </c>
      <c r="V682" s="82">
        <v>0</v>
      </c>
      <c r="W682" s="82">
        <f t="shared" si="1514"/>
        <v>0</v>
      </c>
      <c r="X682" s="82">
        <v>0</v>
      </c>
      <c r="Y682" s="82">
        <f t="shared" si="1515"/>
        <v>0</v>
      </c>
      <c r="Z682" s="82">
        <v>0</v>
      </c>
      <c r="AA682" s="82">
        <f>+Y682+Z682</f>
        <v>0</v>
      </c>
      <c r="AB682" s="82">
        <v>0</v>
      </c>
      <c r="AC682" s="82">
        <f>+AA682+AB682</f>
        <v>0</v>
      </c>
      <c r="AD682" s="82">
        <v>0</v>
      </c>
      <c r="AE682" s="82">
        <f>+AC682+AD682</f>
        <v>0</v>
      </c>
      <c r="AF682" s="82">
        <v>0</v>
      </c>
      <c r="AG682" s="82">
        <f>+AE682+AF682</f>
        <v>0</v>
      </c>
      <c r="AJ682" s="82"/>
      <c r="AL682" s="14">
        <f t="shared" ref="AL682:AL693" si="1516">+AJ682-AA682</f>
        <v>0</v>
      </c>
    </row>
    <row r="683" spans="1:61" ht="19.5" hidden="1" customHeight="1" outlineLevel="1" x14ac:dyDescent="0.2">
      <c r="A683" s="249"/>
      <c r="B683" s="104"/>
      <c r="C683" s="17" t="s">
        <v>7</v>
      </c>
      <c r="D683" s="18"/>
      <c r="E683" s="5"/>
      <c r="F683" s="5">
        <v>0</v>
      </c>
      <c r="G683" s="5">
        <f t="shared" ref="G683:G693" si="1517">+E683+F683</f>
        <v>0</v>
      </c>
      <c r="H683" s="5">
        <v>0</v>
      </c>
      <c r="I683" s="5">
        <f t="shared" ref="I683:I693" si="1518">+G683+H683</f>
        <v>0</v>
      </c>
      <c r="J683" s="5">
        <v>0</v>
      </c>
      <c r="K683" s="5">
        <f t="shared" ref="K683:K693" si="1519">+I683+J683</f>
        <v>0</v>
      </c>
      <c r="L683" s="5">
        <v>0</v>
      </c>
      <c r="M683" s="5">
        <f t="shared" ref="M683:M693" si="1520">+K683+L683</f>
        <v>0</v>
      </c>
      <c r="N683" s="5">
        <v>0</v>
      </c>
      <c r="O683" s="5">
        <f t="shared" ref="O683:O693" si="1521">+M683+N683</f>
        <v>0</v>
      </c>
      <c r="P683" s="5">
        <v>0</v>
      </c>
      <c r="Q683" s="5">
        <f t="shared" ref="Q683:Q693" si="1522">+O683+P683</f>
        <v>0</v>
      </c>
      <c r="R683" s="48"/>
      <c r="S683" s="55"/>
      <c r="T683" s="20" t="s">
        <v>9</v>
      </c>
      <c r="U683" s="82">
        <v>0</v>
      </c>
      <c r="V683" s="82">
        <v>0</v>
      </c>
      <c r="W683" s="82">
        <f t="shared" si="1514"/>
        <v>0</v>
      </c>
      <c r="X683" s="82">
        <v>0</v>
      </c>
      <c r="Y683" s="82">
        <f t="shared" si="1515"/>
        <v>0</v>
      </c>
      <c r="Z683" s="82">
        <v>0</v>
      </c>
      <c r="AA683" s="82">
        <f>+Y683+Z683</f>
        <v>0</v>
      </c>
      <c r="AB683" s="82">
        <v>0</v>
      </c>
      <c r="AC683" s="82">
        <f>+AA683+AB683</f>
        <v>0</v>
      </c>
      <c r="AD683" s="82">
        <v>0</v>
      </c>
      <c r="AE683" s="82">
        <f>+AC683+AD683</f>
        <v>0</v>
      </c>
      <c r="AF683" s="82">
        <v>0</v>
      </c>
      <c r="AG683" s="82">
        <f>+AE683+AF683</f>
        <v>0</v>
      </c>
      <c r="AJ683" s="82"/>
      <c r="AL683" s="14">
        <f t="shared" si="1516"/>
        <v>0</v>
      </c>
    </row>
    <row r="684" spans="1:61" ht="19.5" hidden="1" customHeight="1" outlineLevel="1" x14ac:dyDescent="0.2">
      <c r="A684" s="249"/>
      <c r="B684" s="104"/>
      <c r="C684" s="17" t="s">
        <v>21</v>
      </c>
      <c r="D684" s="18"/>
      <c r="E684" s="5"/>
      <c r="F684" s="5">
        <v>0</v>
      </c>
      <c r="G684" s="5">
        <f t="shared" si="1517"/>
        <v>0</v>
      </c>
      <c r="H684" s="5">
        <v>0</v>
      </c>
      <c r="I684" s="5">
        <f t="shared" si="1518"/>
        <v>0</v>
      </c>
      <c r="J684" s="5">
        <v>0</v>
      </c>
      <c r="K684" s="5">
        <f t="shared" si="1519"/>
        <v>0</v>
      </c>
      <c r="L684" s="5">
        <v>0</v>
      </c>
      <c r="M684" s="5">
        <f t="shared" si="1520"/>
        <v>0</v>
      </c>
      <c r="N684" s="5">
        <v>0</v>
      </c>
      <c r="O684" s="5">
        <f t="shared" si="1521"/>
        <v>0</v>
      </c>
      <c r="P684" s="5">
        <v>0</v>
      </c>
      <c r="Q684" s="5">
        <f t="shared" si="1522"/>
        <v>0</v>
      </c>
      <c r="R684" s="48"/>
      <c r="S684" s="55"/>
      <c r="T684" s="20" t="s">
        <v>11</v>
      </c>
      <c r="U684" s="82"/>
      <c r="V684" s="82">
        <v>0</v>
      </c>
      <c r="W684" s="82">
        <f t="shared" si="1514"/>
        <v>0</v>
      </c>
      <c r="X684" s="82">
        <v>0</v>
      </c>
      <c r="Y684" s="82">
        <f t="shared" si="1515"/>
        <v>0</v>
      </c>
      <c r="Z684" s="82">
        <v>0</v>
      </c>
      <c r="AA684" s="82">
        <f>+Y684+Z684</f>
        <v>0</v>
      </c>
      <c r="AB684" s="82">
        <v>0</v>
      </c>
      <c r="AC684" s="82">
        <f>+AA684+AB684</f>
        <v>0</v>
      </c>
      <c r="AD684" s="82">
        <v>0</v>
      </c>
      <c r="AE684" s="82">
        <f>+AC684+AD684</f>
        <v>0</v>
      </c>
      <c r="AF684" s="82">
        <v>0</v>
      </c>
      <c r="AG684" s="82">
        <f>+AE684+AF684</f>
        <v>0</v>
      </c>
      <c r="AJ684" s="82"/>
      <c r="AL684" s="14">
        <f t="shared" si="1516"/>
        <v>0</v>
      </c>
    </row>
    <row r="685" spans="1:61" ht="19.5" hidden="1" customHeight="1" outlineLevel="1" x14ac:dyDescent="0.2">
      <c r="A685" s="249"/>
      <c r="B685" s="105"/>
      <c r="C685" s="21"/>
      <c r="D685" s="21"/>
      <c r="E685" s="106"/>
      <c r="F685" s="106">
        <v>0</v>
      </c>
      <c r="G685" s="5">
        <f t="shared" si="1517"/>
        <v>0</v>
      </c>
      <c r="H685" s="106">
        <v>0</v>
      </c>
      <c r="I685" s="5">
        <f t="shared" si="1518"/>
        <v>0</v>
      </c>
      <c r="J685" s="106">
        <v>0</v>
      </c>
      <c r="K685" s="5">
        <f t="shared" si="1519"/>
        <v>0</v>
      </c>
      <c r="L685" s="106">
        <v>0</v>
      </c>
      <c r="M685" s="5">
        <f t="shared" si="1520"/>
        <v>0</v>
      </c>
      <c r="N685" s="106">
        <v>0</v>
      </c>
      <c r="O685" s="5">
        <f t="shared" si="1521"/>
        <v>0</v>
      </c>
      <c r="P685" s="106">
        <v>0</v>
      </c>
      <c r="Q685" s="5">
        <f t="shared" si="1522"/>
        <v>0</v>
      </c>
      <c r="R685" s="52"/>
      <c r="S685" s="56"/>
      <c r="T685" s="23" t="s">
        <v>12</v>
      </c>
      <c r="U685" s="83"/>
      <c r="V685" s="83">
        <v>0</v>
      </c>
      <c r="W685" s="83">
        <f t="shared" si="1514"/>
        <v>0</v>
      </c>
      <c r="X685" s="83">
        <v>0</v>
      </c>
      <c r="Y685" s="83">
        <f t="shared" si="1515"/>
        <v>0</v>
      </c>
      <c r="Z685" s="83">
        <v>0</v>
      </c>
      <c r="AA685" s="83">
        <f>+Y685+Z685</f>
        <v>0</v>
      </c>
      <c r="AB685" s="83">
        <v>0</v>
      </c>
      <c r="AC685" s="83">
        <f>+AA685+AB685</f>
        <v>0</v>
      </c>
      <c r="AD685" s="83">
        <v>0</v>
      </c>
      <c r="AE685" s="83">
        <f>+AC685+AD685</f>
        <v>0</v>
      </c>
      <c r="AF685" s="83">
        <v>0</v>
      </c>
      <c r="AG685" s="83">
        <f>+AE685+AF685</f>
        <v>0</v>
      </c>
      <c r="AJ685" s="83"/>
      <c r="AL685" s="14">
        <f t="shared" si="1516"/>
        <v>0</v>
      </c>
    </row>
    <row r="686" spans="1:61" ht="19.5" hidden="1" customHeight="1" outlineLevel="1" x14ac:dyDescent="0.2">
      <c r="A686" s="249"/>
      <c r="B686" s="105"/>
      <c r="C686" s="21"/>
      <c r="D686" s="21"/>
      <c r="E686" s="106"/>
      <c r="F686" s="106">
        <v>0</v>
      </c>
      <c r="G686" s="5">
        <f t="shared" si="1517"/>
        <v>0</v>
      </c>
      <c r="H686" s="106">
        <v>0</v>
      </c>
      <c r="I686" s="5">
        <f t="shared" si="1518"/>
        <v>0</v>
      </c>
      <c r="J686" s="106">
        <v>0</v>
      </c>
      <c r="K686" s="5">
        <f t="shared" si="1519"/>
        <v>0</v>
      </c>
      <c r="L686" s="106">
        <v>0</v>
      </c>
      <c r="M686" s="5">
        <f t="shared" si="1520"/>
        <v>0</v>
      </c>
      <c r="N686" s="106">
        <v>0</v>
      </c>
      <c r="O686" s="5">
        <f t="shared" si="1521"/>
        <v>0</v>
      </c>
      <c r="P686" s="106">
        <v>0</v>
      </c>
      <c r="Q686" s="5">
        <f t="shared" si="1522"/>
        <v>0</v>
      </c>
      <c r="R686" s="29"/>
      <c r="S686" s="144" t="s">
        <v>13</v>
      </c>
      <c r="T686" s="145"/>
      <c r="U686" s="62">
        <f t="shared" ref="U686:V686" si="1523">SUM(U687:U689)</f>
        <v>0</v>
      </c>
      <c r="V686" s="62">
        <f t="shared" si="1523"/>
        <v>0</v>
      </c>
      <c r="W686" s="62">
        <f t="shared" si="1514"/>
        <v>0</v>
      </c>
      <c r="X686" s="62">
        <f t="shared" ref="X686" si="1524">SUM(X687:X689)</f>
        <v>0</v>
      </c>
      <c r="Y686" s="62">
        <f t="shared" si="1515"/>
        <v>0</v>
      </c>
      <c r="Z686" s="62">
        <f t="shared" ref="Z686:AB686" si="1525">SUM(Z687:Z689)</f>
        <v>0</v>
      </c>
      <c r="AA686" s="76">
        <f>SUM(AA687:AA689)</f>
        <v>0</v>
      </c>
      <c r="AB686" s="62">
        <f t="shared" si="1525"/>
        <v>0</v>
      </c>
      <c r="AC686" s="76">
        <f>SUM(AC687:AC689)</f>
        <v>0</v>
      </c>
      <c r="AD686" s="62">
        <f t="shared" ref="AD686:AF686" si="1526">SUM(AD687:AD689)</f>
        <v>0</v>
      </c>
      <c r="AE686" s="76">
        <f>SUM(AE687:AE689)</f>
        <v>0</v>
      </c>
      <c r="AF686" s="62">
        <f t="shared" si="1526"/>
        <v>0</v>
      </c>
      <c r="AG686" s="76">
        <f>SUM(AG687:AG689)</f>
        <v>0</v>
      </c>
      <c r="AJ686" s="62">
        <f>SUM(AJ687:AJ689)</f>
        <v>0</v>
      </c>
      <c r="AL686" s="14">
        <f t="shared" si="1516"/>
        <v>0</v>
      </c>
    </row>
    <row r="687" spans="1:61" ht="19.5" hidden="1" customHeight="1" outlineLevel="1" x14ac:dyDescent="0.2">
      <c r="A687" s="249"/>
      <c r="B687" s="140"/>
      <c r="C687" s="141" t="s">
        <v>10</v>
      </c>
      <c r="D687" s="8"/>
      <c r="E687" s="9">
        <f>149-149</f>
        <v>0</v>
      </c>
      <c r="F687" s="9">
        <v>0</v>
      </c>
      <c r="G687" s="9">
        <f t="shared" si="1517"/>
        <v>0</v>
      </c>
      <c r="H687" s="9">
        <v>0</v>
      </c>
      <c r="I687" s="9">
        <f t="shared" si="1518"/>
        <v>0</v>
      </c>
      <c r="J687" s="9">
        <v>0</v>
      </c>
      <c r="K687" s="9">
        <f t="shared" si="1519"/>
        <v>0</v>
      </c>
      <c r="L687" s="9">
        <v>0</v>
      </c>
      <c r="M687" s="9">
        <f t="shared" si="1520"/>
        <v>0</v>
      </c>
      <c r="N687" s="9">
        <v>0</v>
      </c>
      <c r="O687" s="9">
        <f t="shared" si="1521"/>
        <v>0</v>
      </c>
      <c r="P687" s="9">
        <v>0</v>
      </c>
      <c r="Q687" s="9">
        <f t="shared" si="1522"/>
        <v>0</v>
      </c>
      <c r="R687" s="46"/>
      <c r="S687" s="149"/>
      <c r="T687" s="150" t="s">
        <v>15</v>
      </c>
      <c r="U687" s="151"/>
      <c r="V687" s="151">
        <v>0</v>
      </c>
      <c r="W687" s="151">
        <f t="shared" si="1514"/>
        <v>0</v>
      </c>
      <c r="X687" s="151">
        <v>0</v>
      </c>
      <c r="Y687" s="151">
        <f t="shared" si="1515"/>
        <v>0</v>
      </c>
      <c r="Z687" s="151">
        <v>0</v>
      </c>
      <c r="AA687" s="151">
        <f t="shared" ref="AA687:AA692" si="1527">+Y687+Z687</f>
        <v>0</v>
      </c>
      <c r="AB687" s="151">
        <v>0</v>
      </c>
      <c r="AC687" s="151">
        <f t="shared" ref="AC687:AC692" si="1528">+AA687+AB687</f>
        <v>0</v>
      </c>
      <c r="AD687" s="151">
        <v>0</v>
      </c>
      <c r="AE687" s="151">
        <f t="shared" ref="AE687:AE692" si="1529">+AC687+AD687</f>
        <v>0</v>
      </c>
      <c r="AF687" s="151">
        <v>0</v>
      </c>
      <c r="AG687" s="151">
        <f t="shared" ref="AG687:AG692" si="1530">+AE687+AF687</f>
        <v>0</v>
      </c>
      <c r="AJ687" s="151"/>
      <c r="AL687" s="14">
        <f t="shared" si="1516"/>
        <v>0</v>
      </c>
    </row>
    <row r="688" spans="1:61" ht="19.5" hidden="1" customHeight="1" outlineLevel="1" x14ac:dyDescent="0.2">
      <c r="A688" s="249"/>
      <c r="B688" s="140"/>
      <c r="C688" s="141" t="s">
        <v>23</v>
      </c>
      <c r="D688" s="8"/>
      <c r="E688" s="11">
        <v>0</v>
      </c>
      <c r="F688" s="11">
        <v>0</v>
      </c>
      <c r="G688" s="11">
        <f t="shared" si="1517"/>
        <v>0</v>
      </c>
      <c r="H688" s="11">
        <v>0</v>
      </c>
      <c r="I688" s="11">
        <f t="shared" si="1518"/>
        <v>0</v>
      </c>
      <c r="J688" s="11">
        <v>0</v>
      </c>
      <c r="K688" s="11">
        <f t="shared" si="1519"/>
        <v>0</v>
      </c>
      <c r="L688" s="11">
        <v>0</v>
      </c>
      <c r="M688" s="11">
        <f t="shared" si="1520"/>
        <v>0</v>
      </c>
      <c r="N688" s="11">
        <v>0</v>
      </c>
      <c r="O688" s="11">
        <f t="shared" si="1521"/>
        <v>0</v>
      </c>
      <c r="P688" s="11">
        <v>0</v>
      </c>
      <c r="Q688" s="11">
        <f t="shared" si="1522"/>
        <v>0</v>
      </c>
      <c r="R688" s="47"/>
      <c r="S688" s="55"/>
      <c r="T688" s="20" t="s">
        <v>16</v>
      </c>
      <c r="U688" s="82"/>
      <c r="V688" s="82">
        <v>0</v>
      </c>
      <c r="W688" s="82">
        <f t="shared" si="1514"/>
        <v>0</v>
      </c>
      <c r="X688" s="82">
        <v>0</v>
      </c>
      <c r="Y688" s="82">
        <f t="shared" si="1515"/>
        <v>0</v>
      </c>
      <c r="Z688" s="82">
        <v>0</v>
      </c>
      <c r="AA688" s="82">
        <f t="shared" si="1527"/>
        <v>0</v>
      </c>
      <c r="AB688" s="82">
        <v>0</v>
      </c>
      <c r="AC688" s="82">
        <f t="shared" si="1528"/>
        <v>0</v>
      </c>
      <c r="AD688" s="82">
        <v>0</v>
      </c>
      <c r="AE688" s="82">
        <f t="shared" si="1529"/>
        <v>0</v>
      </c>
      <c r="AF688" s="82">
        <v>0</v>
      </c>
      <c r="AG688" s="82">
        <f t="shared" si="1530"/>
        <v>0</v>
      </c>
      <c r="AJ688" s="82"/>
      <c r="AL688" s="14">
        <f t="shared" si="1516"/>
        <v>0</v>
      </c>
    </row>
    <row r="689" spans="1:61" ht="19.5" hidden="1" customHeight="1" outlineLevel="1" x14ac:dyDescent="0.2">
      <c r="A689" s="249"/>
      <c r="B689" s="140"/>
      <c r="C689" s="141" t="s">
        <v>22</v>
      </c>
      <c r="D689" s="8"/>
      <c r="E689" s="60">
        <v>0</v>
      </c>
      <c r="F689" s="60">
        <v>0</v>
      </c>
      <c r="G689" s="60">
        <f t="shared" si="1517"/>
        <v>0</v>
      </c>
      <c r="H689" s="60">
        <v>0</v>
      </c>
      <c r="I689" s="60">
        <f t="shared" si="1518"/>
        <v>0</v>
      </c>
      <c r="J689" s="60">
        <v>0</v>
      </c>
      <c r="K689" s="60">
        <f t="shared" si="1519"/>
        <v>0</v>
      </c>
      <c r="L689" s="60">
        <v>0</v>
      </c>
      <c r="M689" s="60">
        <f t="shared" si="1520"/>
        <v>0</v>
      </c>
      <c r="N689" s="60">
        <v>0</v>
      </c>
      <c r="O689" s="60">
        <f t="shared" si="1521"/>
        <v>0</v>
      </c>
      <c r="P689" s="60">
        <v>0</v>
      </c>
      <c r="Q689" s="60">
        <f t="shared" si="1522"/>
        <v>0</v>
      </c>
      <c r="S689" s="107"/>
      <c r="T689" s="108" t="s">
        <v>17</v>
      </c>
      <c r="U689" s="84"/>
      <c r="V689" s="84">
        <v>0</v>
      </c>
      <c r="W689" s="84">
        <f t="shared" si="1514"/>
        <v>0</v>
      </c>
      <c r="X689" s="84">
        <v>0</v>
      </c>
      <c r="Y689" s="84">
        <f t="shared" si="1515"/>
        <v>0</v>
      </c>
      <c r="Z689" s="84">
        <v>0</v>
      </c>
      <c r="AA689" s="84">
        <f t="shared" si="1527"/>
        <v>0</v>
      </c>
      <c r="AB689" s="84">
        <v>0</v>
      </c>
      <c r="AC689" s="84">
        <f t="shared" si="1528"/>
        <v>0</v>
      </c>
      <c r="AD689" s="84">
        <v>0</v>
      </c>
      <c r="AE689" s="84">
        <f t="shared" si="1529"/>
        <v>0</v>
      </c>
      <c r="AF689" s="84">
        <v>0</v>
      </c>
      <c r="AG689" s="84">
        <f t="shared" si="1530"/>
        <v>0</v>
      </c>
      <c r="AJ689" s="84"/>
      <c r="AL689" s="14">
        <f t="shared" si="1516"/>
        <v>0</v>
      </c>
    </row>
    <row r="690" spans="1:61" ht="19.5" hidden="1" customHeight="1" outlineLevel="1" x14ac:dyDescent="0.2">
      <c r="A690" s="249"/>
      <c r="B690" s="140"/>
      <c r="C690" s="141" t="s">
        <v>46</v>
      </c>
      <c r="D690" s="8"/>
      <c r="E690" s="11">
        <v>0</v>
      </c>
      <c r="F690" s="11">
        <v>0</v>
      </c>
      <c r="G690" s="11">
        <f t="shared" si="1517"/>
        <v>0</v>
      </c>
      <c r="H690" s="11">
        <v>0</v>
      </c>
      <c r="I690" s="11">
        <f t="shared" si="1518"/>
        <v>0</v>
      </c>
      <c r="J690" s="11">
        <v>0</v>
      </c>
      <c r="K690" s="11">
        <f t="shared" si="1519"/>
        <v>0</v>
      </c>
      <c r="L690" s="11">
        <v>0</v>
      </c>
      <c r="M690" s="11">
        <f t="shared" si="1520"/>
        <v>0</v>
      </c>
      <c r="N690" s="11">
        <v>0</v>
      </c>
      <c r="O690" s="11">
        <f t="shared" si="1521"/>
        <v>0</v>
      </c>
      <c r="P690" s="11">
        <v>0</v>
      </c>
      <c r="Q690" s="11">
        <f t="shared" si="1522"/>
        <v>0</v>
      </c>
      <c r="R690" s="47"/>
      <c r="S690" s="153" t="s">
        <v>43</v>
      </c>
      <c r="T690" s="10"/>
      <c r="U690" s="62"/>
      <c r="V690" s="62">
        <v>0</v>
      </c>
      <c r="W690" s="62">
        <f t="shared" si="1514"/>
        <v>0</v>
      </c>
      <c r="X690" s="62">
        <v>0</v>
      </c>
      <c r="Y690" s="62">
        <f t="shared" si="1515"/>
        <v>0</v>
      </c>
      <c r="Z690" s="62">
        <v>0</v>
      </c>
      <c r="AA690" s="62">
        <f t="shared" si="1527"/>
        <v>0</v>
      </c>
      <c r="AB690" s="62">
        <v>0</v>
      </c>
      <c r="AC690" s="62">
        <f t="shared" si="1528"/>
        <v>0</v>
      </c>
      <c r="AD690" s="62">
        <v>0</v>
      </c>
      <c r="AE690" s="62">
        <f t="shared" si="1529"/>
        <v>0</v>
      </c>
      <c r="AF690" s="62">
        <v>0</v>
      </c>
      <c r="AG690" s="62">
        <f t="shared" si="1530"/>
        <v>0</v>
      </c>
      <c r="AJ690" s="62"/>
      <c r="AL690" s="14">
        <f t="shared" si="1516"/>
        <v>0</v>
      </c>
    </row>
    <row r="691" spans="1:61" ht="19.5" hidden="1" customHeight="1" outlineLevel="1" x14ac:dyDescent="0.2">
      <c r="B691" s="140"/>
      <c r="C691" s="141" t="s">
        <v>52</v>
      </c>
      <c r="D691" s="8"/>
      <c r="E691" s="60">
        <v>0</v>
      </c>
      <c r="F691" s="60">
        <v>0</v>
      </c>
      <c r="G691" s="60">
        <f t="shared" si="1517"/>
        <v>0</v>
      </c>
      <c r="H691" s="60">
        <v>0</v>
      </c>
      <c r="I691" s="60">
        <f t="shared" si="1518"/>
        <v>0</v>
      </c>
      <c r="J691" s="60">
        <v>0</v>
      </c>
      <c r="K691" s="60">
        <f t="shared" si="1519"/>
        <v>0</v>
      </c>
      <c r="L691" s="60">
        <v>0</v>
      </c>
      <c r="M691" s="60">
        <f t="shared" si="1520"/>
        <v>0</v>
      </c>
      <c r="N691" s="60">
        <v>0</v>
      </c>
      <c r="O691" s="60">
        <f t="shared" si="1521"/>
        <v>0</v>
      </c>
      <c r="P691" s="60">
        <v>0</v>
      </c>
      <c r="Q691" s="60">
        <f t="shared" si="1522"/>
        <v>0</v>
      </c>
      <c r="R691" s="29"/>
      <c r="S691" s="57" t="s">
        <v>38</v>
      </c>
      <c r="T691" s="28"/>
      <c r="U691" s="62"/>
      <c r="V691" s="62">
        <v>0</v>
      </c>
      <c r="W691" s="62">
        <f t="shared" si="1514"/>
        <v>0</v>
      </c>
      <c r="X691" s="62">
        <v>0</v>
      </c>
      <c r="Y691" s="62">
        <f t="shared" si="1515"/>
        <v>0</v>
      </c>
      <c r="Z691" s="62">
        <v>0</v>
      </c>
      <c r="AA691" s="62">
        <f t="shared" si="1527"/>
        <v>0</v>
      </c>
      <c r="AB691" s="62">
        <v>0</v>
      </c>
      <c r="AC691" s="62">
        <f t="shared" si="1528"/>
        <v>0</v>
      </c>
      <c r="AD691" s="62">
        <v>0</v>
      </c>
      <c r="AE691" s="62">
        <f t="shared" si="1529"/>
        <v>0</v>
      </c>
      <c r="AF691" s="62">
        <v>0</v>
      </c>
      <c r="AG691" s="62">
        <f t="shared" si="1530"/>
        <v>0</v>
      </c>
      <c r="AJ691" s="62"/>
      <c r="AL691" s="14">
        <f t="shared" si="1516"/>
        <v>0</v>
      </c>
    </row>
    <row r="692" spans="1:61" ht="19.5" hidden="1" customHeight="1" outlineLevel="1" x14ac:dyDescent="0.2">
      <c r="B692" s="109"/>
      <c r="C692" s="37" t="s">
        <v>149</v>
      </c>
      <c r="D692" s="37"/>
      <c r="E692" s="61">
        <v>0</v>
      </c>
      <c r="F692" s="61">
        <v>0</v>
      </c>
      <c r="G692" s="61">
        <f t="shared" si="1517"/>
        <v>0</v>
      </c>
      <c r="H692" s="61">
        <v>0</v>
      </c>
      <c r="I692" s="61">
        <f t="shared" si="1518"/>
        <v>0</v>
      </c>
      <c r="J692" s="61">
        <v>0</v>
      </c>
      <c r="K692" s="61">
        <f t="shared" si="1519"/>
        <v>0</v>
      </c>
      <c r="L692" s="61">
        <v>0</v>
      </c>
      <c r="M692" s="61">
        <f t="shared" si="1520"/>
        <v>0</v>
      </c>
      <c r="N692" s="61">
        <v>0</v>
      </c>
      <c r="O692" s="61">
        <f t="shared" si="1521"/>
        <v>0</v>
      </c>
      <c r="P692" s="61">
        <v>0</v>
      </c>
      <c r="Q692" s="61">
        <f t="shared" si="1522"/>
        <v>0</v>
      </c>
      <c r="R692" s="29"/>
      <c r="S692" s="154" t="s">
        <v>149</v>
      </c>
      <c r="T692" s="138"/>
      <c r="U692" s="93"/>
      <c r="V692" s="93">
        <v>0</v>
      </c>
      <c r="W692" s="93">
        <f t="shared" si="1514"/>
        <v>0</v>
      </c>
      <c r="X692" s="93">
        <v>0</v>
      </c>
      <c r="Y692" s="93">
        <f t="shared" si="1515"/>
        <v>0</v>
      </c>
      <c r="Z692" s="93">
        <v>0</v>
      </c>
      <c r="AA692" s="93">
        <f t="shared" si="1527"/>
        <v>0</v>
      </c>
      <c r="AB692" s="93">
        <v>0</v>
      </c>
      <c r="AC692" s="93">
        <f t="shared" si="1528"/>
        <v>0</v>
      </c>
      <c r="AD692" s="93">
        <v>0</v>
      </c>
      <c r="AE692" s="93">
        <f t="shared" si="1529"/>
        <v>0</v>
      </c>
      <c r="AF692" s="93">
        <v>0</v>
      </c>
      <c r="AG692" s="93">
        <f t="shared" si="1530"/>
        <v>0</v>
      </c>
      <c r="AJ692" s="62"/>
      <c r="AL692" s="14">
        <f t="shared" si="1516"/>
        <v>0</v>
      </c>
    </row>
    <row r="693" spans="1:61" s="3" customFormat="1" ht="19.5" hidden="1" customHeight="1" outlineLevel="1" thickBot="1" x14ac:dyDescent="0.25">
      <c r="B693" s="155" t="s">
        <v>14</v>
      </c>
      <c r="C693" s="141"/>
      <c r="D693" s="8"/>
      <c r="E693" s="11">
        <f t="shared" ref="E693:F693" si="1531">SUM(E687:E692)+E680</f>
        <v>0</v>
      </c>
      <c r="F693" s="11">
        <f t="shared" si="1531"/>
        <v>0</v>
      </c>
      <c r="G693" s="11">
        <f t="shared" si="1517"/>
        <v>0</v>
      </c>
      <c r="H693" s="11">
        <f t="shared" ref="H693:J693" si="1532">SUM(H687:H692)+H680</f>
        <v>0</v>
      </c>
      <c r="I693" s="11">
        <f t="shared" si="1518"/>
        <v>0</v>
      </c>
      <c r="J693" s="11">
        <f t="shared" si="1532"/>
        <v>0</v>
      </c>
      <c r="K693" s="11">
        <f t="shared" si="1519"/>
        <v>0</v>
      </c>
      <c r="L693" s="11">
        <f t="shared" ref="L693:N693" si="1533">SUM(L687:L692)+L680</f>
        <v>0</v>
      </c>
      <c r="M693" s="11">
        <f t="shared" si="1520"/>
        <v>0</v>
      </c>
      <c r="N693" s="11">
        <f t="shared" si="1533"/>
        <v>0</v>
      </c>
      <c r="O693" s="11">
        <f t="shared" si="1521"/>
        <v>0</v>
      </c>
      <c r="P693" s="11">
        <f t="shared" ref="P693" si="1534">SUM(P687:P692)+P680</f>
        <v>0</v>
      </c>
      <c r="Q693" s="11">
        <f t="shared" si="1522"/>
        <v>0</v>
      </c>
      <c r="R693" s="69"/>
      <c r="S693" s="156" t="s">
        <v>18</v>
      </c>
      <c r="T693" s="157"/>
      <c r="U693" s="62">
        <f t="shared" ref="U693:V693" si="1535">+U691+U686+U680+U690+U692</f>
        <v>0</v>
      </c>
      <c r="V693" s="62">
        <f t="shared" si="1535"/>
        <v>0</v>
      </c>
      <c r="W693" s="62">
        <f t="shared" si="1514"/>
        <v>0</v>
      </c>
      <c r="X693" s="62">
        <f t="shared" ref="X693" si="1536">+X691+X686+X680+X690+X692</f>
        <v>0</v>
      </c>
      <c r="Y693" s="62">
        <f t="shared" si="1515"/>
        <v>0</v>
      </c>
      <c r="Z693" s="62">
        <f t="shared" ref="Z693:AB693" si="1537">+Z691+Z686+Z680+Z690+Z692</f>
        <v>0</v>
      </c>
      <c r="AA693" s="62">
        <f>+AA692+AA691+AA690+AA686+AA680</f>
        <v>0</v>
      </c>
      <c r="AB693" s="62">
        <f t="shared" si="1537"/>
        <v>0</v>
      </c>
      <c r="AC693" s="62">
        <f>+AC692+AC691+AC690+AC686+AC680</f>
        <v>0</v>
      </c>
      <c r="AD693" s="62">
        <f t="shared" ref="AD693:AF693" si="1538">+AD691+AD686+AD680+AD690+AD692</f>
        <v>0</v>
      </c>
      <c r="AE693" s="62">
        <f>+AE692+AE691+AE690+AE686+AE680</f>
        <v>0</v>
      </c>
      <c r="AF693" s="62">
        <f t="shared" si="1538"/>
        <v>0</v>
      </c>
      <c r="AG693" s="62">
        <f>+AG692+AG691+AG690+AG686+AG680</f>
        <v>0</v>
      </c>
      <c r="AH693" s="14"/>
      <c r="AJ693" s="62">
        <f>+AJ686+AJ680</f>
        <v>0</v>
      </c>
      <c r="AK693" s="14"/>
      <c r="AL693" s="14">
        <f t="shared" si="1516"/>
        <v>0</v>
      </c>
      <c r="AM693" s="14"/>
      <c r="AN693" s="14"/>
      <c r="AO693" s="14"/>
      <c r="AP693" s="14"/>
      <c r="AQ693" s="14"/>
      <c r="AR693" s="14"/>
      <c r="AS693" s="14"/>
      <c r="AT693" s="14"/>
      <c r="AU693" s="14"/>
      <c r="AV693" s="14"/>
      <c r="AW693" s="14"/>
      <c r="AX693" s="14"/>
      <c r="AY693" s="14"/>
      <c r="AZ693" s="14"/>
      <c r="BA693" s="14"/>
      <c r="BB693" s="14"/>
      <c r="BC693" s="14"/>
      <c r="BD693" s="14"/>
      <c r="BE693" s="14"/>
      <c r="BF693" s="14"/>
      <c r="BG693" s="14"/>
      <c r="BH693" s="14"/>
      <c r="BI693" s="14"/>
    </row>
    <row r="694" spans="1:61" ht="23.25" hidden="1" customHeight="1" outlineLevel="1" thickBot="1" x14ac:dyDescent="0.25">
      <c r="A694" s="251"/>
      <c r="B694" s="159" t="s">
        <v>96</v>
      </c>
      <c r="C694" s="128" t="s">
        <v>93</v>
      </c>
      <c r="D694" s="129"/>
      <c r="E694" s="128"/>
      <c r="F694" s="128"/>
      <c r="G694" s="128"/>
      <c r="H694" s="128"/>
      <c r="I694" s="128"/>
      <c r="J694" s="128"/>
      <c r="K694" s="128"/>
      <c r="L694" s="128"/>
      <c r="M694" s="128"/>
      <c r="N694" s="128"/>
      <c r="O694" s="128"/>
      <c r="P694" s="128"/>
      <c r="Q694" s="128"/>
      <c r="R694" s="128"/>
      <c r="S694" s="129"/>
      <c r="T694" s="185"/>
      <c r="U694" s="185"/>
      <c r="V694" s="185"/>
      <c r="W694" s="185"/>
      <c r="X694" s="185"/>
      <c r="Y694" s="185"/>
      <c r="Z694" s="185"/>
      <c r="AA694" s="185"/>
      <c r="AB694" s="185"/>
      <c r="AC694" s="185"/>
      <c r="AD694" s="185"/>
      <c r="AE694" s="185"/>
      <c r="AF694" s="185"/>
      <c r="AG694" s="185"/>
      <c r="AJ694" s="250">
        <f>+AE693-O693</f>
        <v>0</v>
      </c>
    </row>
    <row r="695" spans="1:61" ht="38.25" hidden="1" customHeight="1" outlineLevel="1" x14ac:dyDescent="0.2">
      <c r="A695" s="251"/>
      <c r="B695" s="7" t="s">
        <v>0</v>
      </c>
      <c r="C695" s="63"/>
      <c r="D695" s="8"/>
      <c r="E695" s="24" t="str">
        <f t="shared" ref="E695:Q695" si="1539">+E$6</f>
        <v>Eredeti előirányzat
2024. év</v>
      </c>
      <c r="F695" s="24" t="str">
        <f t="shared" si="1539"/>
        <v>1 Módosítás</v>
      </c>
      <c r="G695" s="24" t="str">
        <f t="shared" si="1539"/>
        <v>Módosított előirányzat 1
2024. év</v>
      </c>
      <c r="H695" s="24" t="str">
        <f t="shared" si="1539"/>
        <v>2 Módosítás</v>
      </c>
      <c r="I695" s="24" t="str">
        <f t="shared" si="1539"/>
        <v>Módosított előirányzat</v>
      </c>
      <c r="J695" s="24" t="str">
        <f t="shared" si="1539"/>
        <v>3 Módosítás</v>
      </c>
      <c r="K695" s="24" t="str">
        <f t="shared" si="1539"/>
        <v>Módosított előirányzat</v>
      </c>
      <c r="L695" s="24" t="str">
        <f t="shared" si="1539"/>
        <v>4 Módosítás</v>
      </c>
      <c r="M695" s="24" t="str">
        <f t="shared" si="1539"/>
        <v>4. Módosított előirányzat</v>
      </c>
      <c r="N695" s="24" t="str">
        <f t="shared" si="1539"/>
        <v>5 Módosítás</v>
      </c>
      <c r="O695" s="24" t="str">
        <f t="shared" si="1539"/>
        <v>Módosított előirányzat 5.</v>
      </c>
      <c r="P695" s="24" t="str">
        <f t="shared" si="1539"/>
        <v>6 Módosítás</v>
      </c>
      <c r="Q695" s="24" t="str">
        <f t="shared" si="1539"/>
        <v>Módosított előirányzat</v>
      </c>
      <c r="R695" s="53"/>
      <c r="S695" s="88" t="s">
        <v>1</v>
      </c>
      <c r="T695" s="58"/>
      <c r="U695" s="25" t="str">
        <f t="shared" ref="U695:AG695" si="1540">+U$6</f>
        <v>Eredeti előirányzat
2024. év</v>
      </c>
      <c r="V695" s="25" t="str">
        <f t="shared" si="1540"/>
        <v>1 Módosítás</v>
      </c>
      <c r="W695" s="25" t="str">
        <f t="shared" si="1540"/>
        <v>Módosított előirányzat 1
2024. év</v>
      </c>
      <c r="X695" s="25" t="str">
        <f t="shared" si="1540"/>
        <v>2 Módosítás</v>
      </c>
      <c r="Y695" s="25" t="str">
        <f t="shared" si="1540"/>
        <v>Módosított előirányzat</v>
      </c>
      <c r="Z695" s="25" t="str">
        <f t="shared" si="1540"/>
        <v>3 Módosítás</v>
      </c>
      <c r="AA695" s="25" t="str">
        <f t="shared" si="1540"/>
        <v>Módosított előirányzat</v>
      </c>
      <c r="AB695" s="25" t="str">
        <f t="shared" si="1540"/>
        <v>4 Módosítás</v>
      </c>
      <c r="AC695" s="25" t="str">
        <f t="shared" si="1540"/>
        <v>4. Módosított előirányzat</v>
      </c>
      <c r="AD695" s="25" t="str">
        <f t="shared" si="1540"/>
        <v>5 Módosítás</v>
      </c>
      <c r="AE695" s="25" t="str">
        <f t="shared" si="1540"/>
        <v>Módosított előirányzat 5</v>
      </c>
      <c r="AF695" s="25" t="str">
        <f t="shared" si="1540"/>
        <v>6 Módosítás</v>
      </c>
      <c r="AG695" s="25" t="str">
        <f t="shared" si="1540"/>
        <v>Módosított előirányzat</v>
      </c>
      <c r="AJ695" s="1" t="s">
        <v>108</v>
      </c>
    </row>
    <row r="696" spans="1:61" ht="20.25" hidden="1" customHeight="1" outlineLevel="1" x14ac:dyDescent="0.2">
      <c r="A696" s="251"/>
      <c r="B696" s="38"/>
      <c r="C696" s="63" t="s">
        <v>2</v>
      </c>
      <c r="D696" s="73"/>
      <c r="E696" s="143">
        <f t="shared" ref="E696:I696" si="1541">+E697+E698+E699+E700</f>
        <v>0</v>
      </c>
      <c r="F696" s="143">
        <f t="shared" si="1541"/>
        <v>0</v>
      </c>
      <c r="G696" s="143">
        <f t="shared" si="1541"/>
        <v>0</v>
      </c>
      <c r="H696" s="143">
        <f t="shared" si="1541"/>
        <v>0</v>
      </c>
      <c r="I696" s="143">
        <f t="shared" si="1541"/>
        <v>0</v>
      </c>
      <c r="J696" s="143">
        <f t="shared" ref="J696:K696" si="1542">+J697+J698+J699+J700</f>
        <v>0</v>
      </c>
      <c r="K696" s="143">
        <f t="shared" si="1542"/>
        <v>0</v>
      </c>
      <c r="L696" s="143">
        <f t="shared" ref="L696:M696" si="1543">+L697+L698+L699+L700</f>
        <v>0</v>
      </c>
      <c r="M696" s="143">
        <f t="shared" si="1543"/>
        <v>0</v>
      </c>
      <c r="N696" s="143">
        <f t="shared" ref="N696:O696" si="1544">+N697+N698+N699+N700</f>
        <v>0</v>
      </c>
      <c r="O696" s="143">
        <f t="shared" si="1544"/>
        <v>0</v>
      </c>
      <c r="P696" s="143">
        <f t="shared" ref="P696:Q696" si="1545">+P697+P698+P699+P700</f>
        <v>0</v>
      </c>
      <c r="Q696" s="143">
        <f t="shared" si="1545"/>
        <v>0</v>
      </c>
      <c r="R696" s="46"/>
      <c r="S696" s="144" t="s">
        <v>3</v>
      </c>
      <c r="T696" s="145"/>
      <c r="U696" s="76">
        <f t="shared" ref="U696:V696" si="1546">SUM(U697:U701)</f>
        <v>0</v>
      </c>
      <c r="V696" s="76">
        <f t="shared" si="1546"/>
        <v>0</v>
      </c>
      <c r="W696" s="76">
        <f>+U696+V696</f>
        <v>0</v>
      </c>
      <c r="X696" s="76">
        <f t="shared" ref="X696" si="1547">SUM(X697:X701)</f>
        <v>0</v>
      </c>
      <c r="Y696" s="76">
        <f>+W696+X696</f>
        <v>0</v>
      </c>
      <c r="Z696" s="76">
        <f t="shared" ref="Z696:AB696" si="1548">SUM(Z697:Z701)</f>
        <v>0</v>
      </c>
      <c r="AA696" s="76">
        <f>SUM(AA697:AA701)</f>
        <v>0</v>
      </c>
      <c r="AB696" s="76">
        <f t="shared" si="1548"/>
        <v>0</v>
      </c>
      <c r="AC696" s="76">
        <f>SUM(AC697:AC701)</f>
        <v>0</v>
      </c>
      <c r="AD696" s="76">
        <f t="shared" ref="AD696:AF696" si="1549">SUM(AD697:AD701)</f>
        <v>0</v>
      </c>
      <c r="AE696" s="76">
        <f>SUM(AE697:AE701)</f>
        <v>0</v>
      </c>
      <c r="AF696" s="76">
        <f t="shared" si="1549"/>
        <v>0</v>
      </c>
      <c r="AG696" s="76">
        <f>SUM(AG697:AG701)</f>
        <v>0</v>
      </c>
      <c r="AJ696" s="76">
        <f>SUM(AJ697:AJ701)</f>
        <v>0</v>
      </c>
    </row>
    <row r="697" spans="1:61" ht="20.25" hidden="1" customHeight="1" outlineLevel="1" x14ac:dyDescent="0.2">
      <c r="A697" s="251"/>
      <c r="B697" s="89"/>
      <c r="C697" s="77" t="s">
        <v>4</v>
      </c>
      <c r="D697" s="77"/>
      <c r="E697" s="148"/>
      <c r="F697" s="148">
        <v>0</v>
      </c>
      <c r="G697" s="148"/>
      <c r="H697" s="148"/>
      <c r="I697" s="148"/>
      <c r="J697" s="148"/>
      <c r="K697" s="148"/>
      <c r="L697" s="148"/>
      <c r="M697" s="148"/>
      <c r="N697" s="148"/>
      <c r="O697" s="148"/>
      <c r="P697" s="148"/>
      <c r="Q697" s="148"/>
      <c r="R697" s="48"/>
      <c r="S697" s="149"/>
      <c r="T697" s="150" t="s">
        <v>6</v>
      </c>
      <c r="U697" s="151">
        <v>0</v>
      </c>
      <c r="V697" s="151">
        <v>0</v>
      </c>
      <c r="W697" s="151">
        <f t="shared" ref="W697:W709" si="1550">+U697+V697</f>
        <v>0</v>
      </c>
      <c r="X697" s="151">
        <v>0</v>
      </c>
      <c r="Y697" s="151">
        <f t="shared" ref="Y697:Y709" si="1551">+W697+X697</f>
        <v>0</v>
      </c>
      <c r="Z697" s="151">
        <v>0</v>
      </c>
      <c r="AA697" s="151">
        <f>+Y697+Z697</f>
        <v>0</v>
      </c>
      <c r="AB697" s="151">
        <v>0</v>
      </c>
      <c r="AC697" s="151">
        <f>+AA697+AB697</f>
        <v>0</v>
      </c>
      <c r="AD697" s="151">
        <v>0</v>
      </c>
      <c r="AE697" s="151">
        <f>+AC697+AD697</f>
        <v>0</v>
      </c>
      <c r="AF697" s="151">
        <v>0</v>
      </c>
      <c r="AG697" s="151">
        <f>+AE697+AF697</f>
        <v>0</v>
      </c>
      <c r="AJ697" s="151"/>
      <c r="AL697" s="14">
        <f>+AJ697-AA697</f>
        <v>0</v>
      </c>
    </row>
    <row r="698" spans="1:61" ht="20.25" hidden="1" customHeight="1" outlineLevel="1" x14ac:dyDescent="0.2">
      <c r="A698" s="251"/>
      <c r="B698" s="39"/>
      <c r="C698" s="17" t="s">
        <v>5</v>
      </c>
      <c r="D698" s="18"/>
      <c r="E698" s="5">
        <v>0</v>
      </c>
      <c r="F698" s="5">
        <v>0</v>
      </c>
      <c r="G698" s="5">
        <f>+E698+F698</f>
        <v>0</v>
      </c>
      <c r="H698" s="5">
        <v>0</v>
      </c>
      <c r="I698" s="5">
        <f>+G698+H698</f>
        <v>0</v>
      </c>
      <c r="J698" s="5">
        <v>0</v>
      </c>
      <c r="K698" s="5">
        <f>+I698+J698</f>
        <v>0</v>
      </c>
      <c r="L698" s="5">
        <v>0</v>
      </c>
      <c r="M698" s="5">
        <f>+K698+L698</f>
        <v>0</v>
      </c>
      <c r="N698" s="5">
        <v>0</v>
      </c>
      <c r="O698" s="5">
        <f>+M698+N698</f>
        <v>0</v>
      </c>
      <c r="P698" s="5">
        <v>0</v>
      </c>
      <c r="Q698" s="5">
        <f>+O698+P698</f>
        <v>0</v>
      </c>
      <c r="R698" s="48"/>
      <c r="S698" s="55"/>
      <c r="T698" s="19" t="s">
        <v>8</v>
      </c>
      <c r="U698" s="82">
        <v>0</v>
      </c>
      <c r="V698" s="82">
        <v>0</v>
      </c>
      <c r="W698" s="82">
        <f t="shared" si="1550"/>
        <v>0</v>
      </c>
      <c r="X698" s="82">
        <v>0</v>
      </c>
      <c r="Y698" s="82">
        <f t="shared" si="1551"/>
        <v>0</v>
      </c>
      <c r="Z698" s="82">
        <v>0</v>
      </c>
      <c r="AA698" s="82">
        <f>+Y698+Z698</f>
        <v>0</v>
      </c>
      <c r="AB698" s="82">
        <v>0</v>
      </c>
      <c r="AC698" s="82">
        <f>+AA698+AB698</f>
        <v>0</v>
      </c>
      <c r="AD698" s="82">
        <v>0</v>
      </c>
      <c r="AE698" s="82">
        <f>+AC698+AD698</f>
        <v>0</v>
      </c>
      <c r="AF698" s="82">
        <v>0</v>
      </c>
      <c r="AG698" s="82">
        <f>+AE698+AF698</f>
        <v>0</v>
      </c>
      <c r="AJ698" s="82"/>
      <c r="AL698" s="14">
        <f t="shared" ref="AL698:AL709" si="1552">+AJ698-AA698</f>
        <v>0</v>
      </c>
    </row>
    <row r="699" spans="1:61" ht="20.25" hidden="1" customHeight="1" outlineLevel="1" x14ac:dyDescent="0.2">
      <c r="A699" s="251"/>
      <c r="B699" s="39"/>
      <c r="C699" s="17" t="s">
        <v>7</v>
      </c>
      <c r="D699" s="18"/>
      <c r="E699" s="5"/>
      <c r="F699" s="5">
        <v>0</v>
      </c>
      <c r="G699" s="5">
        <f t="shared" ref="G699:G709" si="1553">+E699+F699</f>
        <v>0</v>
      </c>
      <c r="H699" s="5">
        <v>0</v>
      </c>
      <c r="I699" s="5">
        <f t="shared" ref="I699:I709" si="1554">+G699+H699</f>
        <v>0</v>
      </c>
      <c r="J699" s="5">
        <v>0</v>
      </c>
      <c r="K699" s="5">
        <f t="shared" ref="K699:K709" si="1555">+I699+J699</f>
        <v>0</v>
      </c>
      <c r="L699" s="5">
        <v>0</v>
      </c>
      <c r="M699" s="5">
        <f t="shared" ref="M699:M709" si="1556">+K699+L699</f>
        <v>0</v>
      </c>
      <c r="N699" s="5">
        <v>0</v>
      </c>
      <c r="O699" s="5">
        <f t="shared" ref="O699:O709" si="1557">+M699+N699</f>
        <v>0</v>
      </c>
      <c r="P699" s="5">
        <v>0</v>
      </c>
      <c r="Q699" s="5">
        <f t="shared" ref="Q699:Q709" si="1558">+O699+P699</f>
        <v>0</v>
      </c>
      <c r="R699" s="48"/>
      <c r="S699" s="55"/>
      <c r="T699" s="20" t="s">
        <v>9</v>
      </c>
      <c r="U699" s="82">
        <v>0</v>
      </c>
      <c r="V699" s="82">
        <v>0</v>
      </c>
      <c r="W699" s="82">
        <f t="shared" si="1550"/>
        <v>0</v>
      </c>
      <c r="X699" s="82">
        <v>0</v>
      </c>
      <c r="Y699" s="82">
        <f t="shared" si="1551"/>
        <v>0</v>
      </c>
      <c r="Z699" s="82">
        <v>0</v>
      </c>
      <c r="AA699" s="82">
        <f>+Y699+Z699</f>
        <v>0</v>
      </c>
      <c r="AB699" s="82">
        <v>0</v>
      </c>
      <c r="AC699" s="82">
        <f>+AA699+AB699</f>
        <v>0</v>
      </c>
      <c r="AD699" s="82">
        <v>0</v>
      </c>
      <c r="AE699" s="82">
        <f>+AC699+AD699</f>
        <v>0</v>
      </c>
      <c r="AF699" s="82">
        <v>0</v>
      </c>
      <c r="AG699" s="82">
        <f>+AE699+AF699</f>
        <v>0</v>
      </c>
      <c r="AJ699" s="82"/>
      <c r="AL699" s="14">
        <f t="shared" si="1552"/>
        <v>0</v>
      </c>
    </row>
    <row r="700" spans="1:61" ht="20.25" hidden="1" customHeight="1" outlineLevel="1" x14ac:dyDescent="0.2">
      <c r="A700" s="251"/>
      <c r="B700" s="39"/>
      <c r="C700" s="17" t="s">
        <v>21</v>
      </c>
      <c r="D700" s="18"/>
      <c r="E700" s="5"/>
      <c r="F700" s="5">
        <v>0</v>
      </c>
      <c r="G700" s="5">
        <f t="shared" si="1553"/>
        <v>0</v>
      </c>
      <c r="H700" s="5">
        <v>0</v>
      </c>
      <c r="I700" s="5">
        <f t="shared" si="1554"/>
        <v>0</v>
      </c>
      <c r="J700" s="5">
        <v>0</v>
      </c>
      <c r="K700" s="5">
        <f t="shared" si="1555"/>
        <v>0</v>
      </c>
      <c r="L700" s="5">
        <v>0</v>
      </c>
      <c r="M700" s="5">
        <f t="shared" si="1556"/>
        <v>0</v>
      </c>
      <c r="N700" s="5">
        <v>0</v>
      </c>
      <c r="O700" s="5">
        <f t="shared" si="1557"/>
        <v>0</v>
      </c>
      <c r="P700" s="5">
        <v>0</v>
      </c>
      <c r="Q700" s="5">
        <f t="shared" si="1558"/>
        <v>0</v>
      </c>
      <c r="R700" s="48"/>
      <c r="S700" s="55"/>
      <c r="T700" s="20" t="s">
        <v>11</v>
      </c>
      <c r="U700" s="82"/>
      <c r="V700" s="82">
        <v>0</v>
      </c>
      <c r="W700" s="82">
        <f t="shared" si="1550"/>
        <v>0</v>
      </c>
      <c r="X700" s="82">
        <v>0</v>
      </c>
      <c r="Y700" s="82">
        <f t="shared" si="1551"/>
        <v>0</v>
      </c>
      <c r="Z700" s="82">
        <v>0</v>
      </c>
      <c r="AA700" s="82">
        <f>+Y700+Z700</f>
        <v>0</v>
      </c>
      <c r="AB700" s="82">
        <v>0</v>
      </c>
      <c r="AC700" s="82">
        <f>+AA700+AB700</f>
        <v>0</v>
      </c>
      <c r="AD700" s="82">
        <v>0</v>
      </c>
      <c r="AE700" s="82">
        <f>+AC700+AD700</f>
        <v>0</v>
      </c>
      <c r="AF700" s="82">
        <v>0</v>
      </c>
      <c r="AG700" s="82">
        <f>+AE700+AF700</f>
        <v>0</v>
      </c>
      <c r="AJ700" s="82"/>
      <c r="AL700" s="14">
        <f t="shared" si="1552"/>
        <v>0</v>
      </c>
    </row>
    <row r="701" spans="1:61" ht="20.25" hidden="1" customHeight="1" outlineLevel="1" x14ac:dyDescent="0.2">
      <c r="A701" s="251"/>
      <c r="B701" s="165"/>
      <c r="C701" s="166"/>
      <c r="D701" s="166"/>
      <c r="E701" s="106"/>
      <c r="F701" s="106">
        <v>0</v>
      </c>
      <c r="G701" s="5">
        <f t="shared" si="1553"/>
        <v>0</v>
      </c>
      <c r="H701" s="106">
        <v>0</v>
      </c>
      <c r="I701" s="5">
        <f t="shared" si="1554"/>
        <v>0</v>
      </c>
      <c r="J701" s="106">
        <v>0</v>
      </c>
      <c r="K701" s="5">
        <f t="shared" si="1555"/>
        <v>0</v>
      </c>
      <c r="L701" s="106">
        <v>0</v>
      </c>
      <c r="M701" s="5">
        <f t="shared" si="1556"/>
        <v>0</v>
      </c>
      <c r="N701" s="106">
        <v>0</v>
      </c>
      <c r="O701" s="5">
        <f t="shared" si="1557"/>
        <v>0</v>
      </c>
      <c r="P701" s="106">
        <v>0</v>
      </c>
      <c r="Q701" s="5">
        <f t="shared" si="1558"/>
        <v>0</v>
      </c>
      <c r="R701" s="52"/>
      <c r="S701" s="56"/>
      <c r="T701" s="23" t="s">
        <v>12</v>
      </c>
      <c r="U701" s="83"/>
      <c r="V701" s="83">
        <v>0</v>
      </c>
      <c r="W701" s="83">
        <f t="shared" si="1550"/>
        <v>0</v>
      </c>
      <c r="X701" s="83">
        <v>0</v>
      </c>
      <c r="Y701" s="83">
        <f t="shared" si="1551"/>
        <v>0</v>
      </c>
      <c r="Z701" s="83">
        <v>0</v>
      </c>
      <c r="AA701" s="83">
        <f>+Y701+Z701</f>
        <v>0</v>
      </c>
      <c r="AB701" s="83">
        <v>0</v>
      </c>
      <c r="AC701" s="83">
        <f>+AA701+AB701</f>
        <v>0</v>
      </c>
      <c r="AD701" s="83">
        <v>0</v>
      </c>
      <c r="AE701" s="83">
        <f>+AC701+AD701</f>
        <v>0</v>
      </c>
      <c r="AF701" s="83">
        <v>0</v>
      </c>
      <c r="AG701" s="83">
        <f>+AE701+AF701</f>
        <v>0</v>
      </c>
      <c r="AJ701" s="83"/>
      <c r="AL701" s="14">
        <f t="shared" si="1552"/>
        <v>0</v>
      </c>
    </row>
    <row r="702" spans="1:61" ht="20.25" hidden="1" customHeight="1" outlineLevel="1" x14ac:dyDescent="0.2">
      <c r="A702" s="251"/>
      <c r="B702" s="167"/>
      <c r="C702" s="168"/>
      <c r="D702" s="169"/>
      <c r="E702" s="106"/>
      <c r="F702" s="106">
        <v>0</v>
      </c>
      <c r="G702" s="5">
        <f t="shared" si="1553"/>
        <v>0</v>
      </c>
      <c r="H702" s="106">
        <v>0</v>
      </c>
      <c r="I702" s="5">
        <f t="shared" si="1554"/>
        <v>0</v>
      </c>
      <c r="J702" s="106">
        <v>0</v>
      </c>
      <c r="K702" s="5">
        <f t="shared" si="1555"/>
        <v>0</v>
      </c>
      <c r="L702" s="106">
        <v>0</v>
      </c>
      <c r="M702" s="5">
        <f t="shared" si="1556"/>
        <v>0</v>
      </c>
      <c r="N702" s="106">
        <v>0</v>
      </c>
      <c r="O702" s="5">
        <f t="shared" si="1557"/>
        <v>0</v>
      </c>
      <c r="P702" s="106">
        <v>0</v>
      </c>
      <c r="Q702" s="5">
        <f t="shared" si="1558"/>
        <v>0</v>
      </c>
      <c r="R702" s="29"/>
      <c r="S702" s="144" t="s">
        <v>13</v>
      </c>
      <c r="T702" s="145"/>
      <c r="U702" s="62">
        <f t="shared" ref="U702:V702" si="1559">SUM(U703:U705)</f>
        <v>0</v>
      </c>
      <c r="V702" s="62">
        <f t="shared" si="1559"/>
        <v>0</v>
      </c>
      <c r="W702" s="62">
        <f t="shared" si="1550"/>
        <v>0</v>
      </c>
      <c r="X702" s="62">
        <f t="shared" ref="X702" si="1560">SUM(X703:X705)</f>
        <v>0</v>
      </c>
      <c r="Y702" s="62">
        <f t="shared" si="1551"/>
        <v>0</v>
      </c>
      <c r="Z702" s="62">
        <f t="shared" ref="Z702:AB702" si="1561">SUM(Z703:Z705)</f>
        <v>0</v>
      </c>
      <c r="AA702" s="76">
        <f>SUM(AA703:AA705)</f>
        <v>0</v>
      </c>
      <c r="AB702" s="62">
        <f t="shared" si="1561"/>
        <v>0</v>
      </c>
      <c r="AC702" s="76">
        <f>SUM(AC703:AC705)</f>
        <v>0</v>
      </c>
      <c r="AD702" s="62">
        <f t="shared" ref="AD702:AF702" si="1562">SUM(AD703:AD705)</f>
        <v>0</v>
      </c>
      <c r="AE702" s="76">
        <f>SUM(AE703:AE705)</f>
        <v>0</v>
      </c>
      <c r="AF702" s="62">
        <f t="shared" si="1562"/>
        <v>0</v>
      </c>
      <c r="AG702" s="76">
        <f>SUM(AG703:AG705)</f>
        <v>0</v>
      </c>
      <c r="AJ702" s="62">
        <f>SUM(AJ703:AJ705)</f>
        <v>0</v>
      </c>
      <c r="AL702" s="14">
        <f t="shared" si="1552"/>
        <v>0</v>
      </c>
    </row>
    <row r="703" spans="1:61" ht="20.25" hidden="1" customHeight="1" outlineLevel="1" x14ac:dyDescent="0.2">
      <c r="A703" s="251"/>
      <c r="B703" s="38"/>
      <c r="C703" s="63" t="s">
        <v>10</v>
      </c>
      <c r="D703" s="8"/>
      <c r="E703" s="9">
        <f>149-149</f>
        <v>0</v>
      </c>
      <c r="F703" s="9">
        <v>0</v>
      </c>
      <c r="G703" s="9">
        <f t="shared" si="1553"/>
        <v>0</v>
      </c>
      <c r="H703" s="9">
        <v>0</v>
      </c>
      <c r="I703" s="9">
        <f t="shared" si="1554"/>
        <v>0</v>
      </c>
      <c r="J703" s="9">
        <v>0</v>
      </c>
      <c r="K703" s="9">
        <f t="shared" si="1555"/>
        <v>0</v>
      </c>
      <c r="L703" s="9">
        <v>0</v>
      </c>
      <c r="M703" s="9">
        <f t="shared" si="1556"/>
        <v>0</v>
      </c>
      <c r="N703" s="9">
        <v>0</v>
      </c>
      <c r="O703" s="9">
        <f t="shared" si="1557"/>
        <v>0</v>
      </c>
      <c r="P703" s="9">
        <v>0</v>
      </c>
      <c r="Q703" s="9">
        <f t="shared" si="1558"/>
        <v>0</v>
      </c>
      <c r="R703" s="46"/>
      <c r="S703" s="149"/>
      <c r="T703" s="150" t="s">
        <v>15</v>
      </c>
      <c r="U703" s="151"/>
      <c r="V703" s="151">
        <v>0</v>
      </c>
      <c r="W703" s="151">
        <f t="shared" si="1550"/>
        <v>0</v>
      </c>
      <c r="X703" s="151">
        <v>0</v>
      </c>
      <c r="Y703" s="151">
        <f t="shared" si="1551"/>
        <v>0</v>
      </c>
      <c r="Z703" s="151">
        <v>0</v>
      </c>
      <c r="AA703" s="151">
        <f t="shared" ref="AA703:AA708" si="1563">+Y703+Z703</f>
        <v>0</v>
      </c>
      <c r="AB703" s="151">
        <v>0</v>
      </c>
      <c r="AC703" s="151">
        <f t="shared" ref="AC703:AC708" si="1564">+AA703+AB703</f>
        <v>0</v>
      </c>
      <c r="AD703" s="151">
        <v>0</v>
      </c>
      <c r="AE703" s="151">
        <f t="shared" ref="AE703:AE708" si="1565">+AC703+AD703</f>
        <v>0</v>
      </c>
      <c r="AF703" s="151">
        <v>0</v>
      </c>
      <c r="AG703" s="151">
        <f t="shared" ref="AG703:AG708" si="1566">+AE703+AF703</f>
        <v>0</v>
      </c>
      <c r="AJ703" s="151"/>
      <c r="AL703" s="14">
        <f t="shared" si="1552"/>
        <v>0</v>
      </c>
    </row>
    <row r="704" spans="1:61" ht="20.25" hidden="1" customHeight="1" outlineLevel="1" x14ac:dyDescent="0.2">
      <c r="A704" s="251"/>
      <c r="B704" s="38"/>
      <c r="C704" s="63" t="s">
        <v>23</v>
      </c>
      <c r="D704" s="8"/>
      <c r="E704" s="11">
        <v>0</v>
      </c>
      <c r="F704" s="11">
        <v>0</v>
      </c>
      <c r="G704" s="11">
        <f t="shared" si="1553"/>
        <v>0</v>
      </c>
      <c r="H704" s="11">
        <v>0</v>
      </c>
      <c r="I704" s="11">
        <f t="shared" si="1554"/>
        <v>0</v>
      </c>
      <c r="J704" s="11">
        <v>0</v>
      </c>
      <c r="K704" s="11">
        <f t="shared" si="1555"/>
        <v>0</v>
      </c>
      <c r="L704" s="11">
        <v>0</v>
      </c>
      <c r="M704" s="11">
        <f t="shared" si="1556"/>
        <v>0</v>
      </c>
      <c r="N704" s="11">
        <v>0</v>
      </c>
      <c r="O704" s="11">
        <f t="shared" si="1557"/>
        <v>0</v>
      </c>
      <c r="P704" s="11">
        <v>0</v>
      </c>
      <c r="Q704" s="11">
        <f t="shared" si="1558"/>
        <v>0</v>
      </c>
      <c r="R704" s="47"/>
      <c r="S704" s="55"/>
      <c r="T704" s="20" t="s">
        <v>16</v>
      </c>
      <c r="U704" s="82"/>
      <c r="V704" s="82">
        <v>0</v>
      </c>
      <c r="W704" s="82">
        <f t="shared" si="1550"/>
        <v>0</v>
      </c>
      <c r="X704" s="82">
        <v>0</v>
      </c>
      <c r="Y704" s="82">
        <f t="shared" si="1551"/>
        <v>0</v>
      </c>
      <c r="Z704" s="82">
        <v>0</v>
      </c>
      <c r="AA704" s="82">
        <f t="shared" si="1563"/>
        <v>0</v>
      </c>
      <c r="AB704" s="82">
        <v>0</v>
      </c>
      <c r="AC704" s="82">
        <f t="shared" si="1564"/>
        <v>0</v>
      </c>
      <c r="AD704" s="82">
        <v>0</v>
      </c>
      <c r="AE704" s="82">
        <f t="shared" si="1565"/>
        <v>0</v>
      </c>
      <c r="AF704" s="82">
        <v>0</v>
      </c>
      <c r="AG704" s="82">
        <f t="shared" si="1566"/>
        <v>0</v>
      </c>
      <c r="AJ704" s="82"/>
      <c r="AL704" s="14">
        <f t="shared" si="1552"/>
        <v>0</v>
      </c>
    </row>
    <row r="705" spans="1:38" ht="20.25" hidden="1" customHeight="1" outlineLevel="1" x14ac:dyDescent="0.2">
      <c r="A705" s="251"/>
      <c r="B705" s="38"/>
      <c r="C705" s="63" t="s">
        <v>22</v>
      </c>
      <c r="D705" s="8"/>
      <c r="E705" s="60"/>
      <c r="F705" s="60">
        <v>0</v>
      </c>
      <c r="G705" s="60">
        <f t="shared" si="1553"/>
        <v>0</v>
      </c>
      <c r="H705" s="60">
        <v>0</v>
      </c>
      <c r="I705" s="60">
        <f t="shared" si="1554"/>
        <v>0</v>
      </c>
      <c r="J705" s="60">
        <v>0</v>
      </c>
      <c r="K705" s="60">
        <f t="shared" si="1555"/>
        <v>0</v>
      </c>
      <c r="L705" s="60">
        <v>0</v>
      </c>
      <c r="M705" s="60">
        <f t="shared" si="1556"/>
        <v>0</v>
      </c>
      <c r="N705" s="60">
        <v>0</v>
      </c>
      <c r="O705" s="60">
        <f t="shared" si="1557"/>
        <v>0</v>
      </c>
      <c r="P705" s="60">
        <v>0</v>
      </c>
      <c r="Q705" s="60">
        <f t="shared" si="1558"/>
        <v>0</v>
      </c>
      <c r="S705" s="107"/>
      <c r="T705" s="108" t="s">
        <v>17</v>
      </c>
      <c r="U705" s="84"/>
      <c r="V705" s="84">
        <v>0</v>
      </c>
      <c r="W705" s="84">
        <f t="shared" si="1550"/>
        <v>0</v>
      </c>
      <c r="X705" s="84">
        <v>0</v>
      </c>
      <c r="Y705" s="84">
        <f t="shared" si="1551"/>
        <v>0</v>
      </c>
      <c r="Z705" s="84">
        <v>0</v>
      </c>
      <c r="AA705" s="84">
        <f t="shared" si="1563"/>
        <v>0</v>
      </c>
      <c r="AB705" s="84">
        <v>0</v>
      </c>
      <c r="AC705" s="84">
        <f t="shared" si="1564"/>
        <v>0</v>
      </c>
      <c r="AD705" s="84">
        <v>0</v>
      </c>
      <c r="AE705" s="84">
        <f t="shared" si="1565"/>
        <v>0</v>
      </c>
      <c r="AF705" s="84">
        <v>0</v>
      </c>
      <c r="AG705" s="84">
        <f t="shared" si="1566"/>
        <v>0</v>
      </c>
      <c r="AJ705" s="84"/>
      <c r="AL705" s="14">
        <f t="shared" si="1552"/>
        <v>0</v>
      </c>
    </row>
    <row r="706" spans="1:38" ht="20.25" hidden="1" customHeight="1" outlineLevel="1" x14ac:dyDescent="0.2">
      <c r="A706" s="251"/>
      <c r="B706" s="41"/>
      <c r="C706" s="141" t="s">
        <v>46</v>
      </c>
      <c r="D706" s="8"/>
      <c r="E706" s="11"/>
      <c r="F706" s="11">
        <v>0</v>
      </c>
      <c r="G706" s="11">
        <f t="shared" si="1553"/>
        <v>0</v>
      </c>
      <c r="H706" s="11">
        <v>0</v>
      </c>
      <c r="I706" s="11">
        <f t="shared" si="1554"/>
        <v>0</v>
      </c>
      <c r="J706" s="11">
        <v>0</v>
      </c>
      <c r="K706" s="11">
        <f t="shared" si="1555"/>
        <v>0</v>
      </c>
      <c r="L706" s="11">
        <v>0</v>
      </c>
      <c r="M706" s="11">
        <f t="shared" si="1556"/>
        <v>0</v>
      </c>
      <c r="N706" s="11">
        <v>0</v>
      </c>
      <c r="O706" s="11">
        <f t="shared" si="1557"/>
        <v>0</v>
      </c>
      <c r="P706" s="11">
        <v>0</v>
      </c>
      <c r="Q706" s="11">
        <f t="shared" si="1558"/>
        <v>0</v>
      </c>
      <c r="R706" s="47"/>
      <c r="S706" s="153" t="s">
        <v>43</v>
      </c>
      <c r="T706" s="10"/>
      <c r="U706" s="62"/>
      <c r="V706" s="62">
        <v>0</v>
      </c>
      <c r="W706" s="62">
        <f t="shared" si="1550"/>
        <v>0</v>
      </c>
      <c r="X706" s="62">
        <v>0</v>
      </c>
      <c r="Y706" s="62">
        <f t="shared" si="1551"/>
        <v>0</v>
      </c>
      <c r="Z706" s="62">
        <v>0</v>
      </c>
      <c r="AA706" s="62">
        <f t="shared" si="1563"/>
        <v>0</v>
      </c>
      <c r="AB706" s="62">
        <v>0</v>
      </c>
      <c r="AC706" s="62">
        <f t="shared" si="1564"/>
        <v>0</v>
      </c>
      <c r="AD706" s="62">
        <v>0</v>
      </c>
      <c r="AE706" s="62">
        <f t="shared" si="1565"/>
        <v>0</v>
      </c>
      <c r="AF706" s="62">
        <v>0</v>
      </c>
      <c r="AG706" s="62">
        <f t="shared" si="1566"/>
        <v>0</v>
      </c>
      <c r="AJ706" s="62"/>
      <c r="AL706" s="14">
        <f t="shared" si="1552"/>
        <v>0</v>
      </c>
    </row>
    <row r="707" spans="1:38" ht="20.25" hidden="1" customHeight="1" outlineLevel="1" x14ac:dyDescent="0.2">
      <c r="A707" s="251"/>
      <c r="B707" s="140"/>
      <c r="C707" s="141" t="s">
        <v>52</v>
      </c>
      <c r="D707" s="8"/>
      <c r="E707" s="60"/>
      <c r="F707" s="60">
        <v>0</v>
      </c>
      <c r="G707" s="60">
        <f t="shared" si="1553"/>
        <v>0</v>
      </c>
      <c r="H707" s="60">
        <v>0</v>
      </c>
      <c r="I707" s="60">
        <f t="shared" si="1554"/>
        <v>0</v>
      </c>
      <c r="J707" s="60">
        <v>0</v>
      </c>
      <c r="K707" s="60">
        <f t="shared" si="1555"/>
        <v>0</v>
      </c>
      <c r="L707" s="60">
        <v>0</v>
      </c>
      <c r="M707" s="60">
        <f t="shared" si="1556"/>
        <v>0</v>
      </c>
      <c r="N707" s="60">
        <v>0</v>
      </c>
      <c r="O707" s="60">
        <f t="shared" si="1557"/>
        <v>0</v>
      </c>
      <c r="P707" s="60">
        <v>0</v>
      </c>
      <c r="Q707" s="60">
        <f t="shared" si="1558"/>
        <v>0</v>
      </c>
      <c r="R707" s="29"/>
      <c r="S707" s="57" t="s">
        <v>38</v>
      </c>
      <c r="T707" s="28"/>
      <c r="U707" s="62"/>
      <c r="V707" s="62">
        <v>0</v>
      </c>
      <c r="W707" s="62">
        <f t="shared" si="1550"/>
        <v>0</v>
      </c>
      <c r="X707" s="62">
        <v>0</v>
      </c>
      <c r="Y707" s="62">
        <f t="shared" si="1551"/>
        <v>0</v>
      </c>
      <c r="Z707" s="62">
        <v>0</v>
      </c>
      <c r="AA707" s="62">
        <f t="shared" si="1563"/>
        <v>0</v>
      </c>
      <c r="AB707" s="62">
        <v>0</v>
      </c>
      <c r="AC707" s="62">
        <f t="shared" si="1564"/>
        <v>0</v>
      </c>
      <c r="AD707" s="62">
        <v>0</v>
      </c>
      <c r="AE707" s="62">
        <f t="shared" si="1565"/>
        <v>0</v>
      </c>
      <c r="AF707" s="62">
        <v>0</v>
      </c>
      <c r="AG707" s="62">
        <f t="shared" si="1566"/>
        <v>0</v>
      </c>
      <c r="AJ707" s="62"/>
      <c r="AL707" s="14">
        <f t="shared" si="1552"/>
        <v>0</v>
      </c>
    </row>
    <row r="708" spans="1:38" ht="20.25" hidden="1" customHeight="1" outlineLevel="1" x14ac:dyDescent="0.2">
      <c r="A708" s="251"/>
      <c r="B708" s="109"/>
      <c r="C708" s="37" t="s">
        <v>149</v>
      </c>
      <c r="D708" s="37"/>
      <c r="E708" s="61"/>
      <c r="F708" s="61">
        <v>0</v>
      </c>
      <c r="G708" s="61">
        <f t="shared" si="1553"/>
        <v>0</v>
      </c>
      <c r="H708" s="61">
        <v>0</v>
      </c>
      <c r="I708" s="61">
        <f t="shared" si="1554"/>
        <v>0</v>
      </c>
      <c r="J708" s="61">
        <v>0</v>
      </c>
      <c r="K708" s="61">
        <f t="shared" si="1555"/>
        <v>0</v>
      </c>
      <c r="L708" s="61">
        <v>0</v>
      </c>
      <c r="M708" s="61">
        <f t="shared" si="1556"/>
        <v>0</v>
      </c>
      <c r="N708" s="61">
        <v>0</v>
      </c>
      <c r="O708" s="61">
        <f t="shared" si="1557"/>
        <v>0</v>
      </c>
      <c r="P708" s="61">
        <v>0</v>
      </c>
      <c r="Q708" s="61">
        <f t="shared" si="1558"/>
        <v>0</v>
      </c>
      <c r="R708" s="29"/>
      <c r="S708" s="154" t="s">
        <v>149</v>
      </c>
      <c r="T708" s="138"/>
      <c r="U708" s="93"/>
      <c r="V708" s="93">
        <v>0</v>
      </c>
      <c r="W708" s="93">
        <f t="shared" si="1550"/>
        <v>0</v>
      </c>
      <c r="X708" s="93">
        <v>0</v>
      </c>
      <c r="Y708" s="93">
        <f t="shared" si="1551"/>
        <v>0</v>
      </c>
      <c r="Z708" s="93">
        <v>0</v>
      </c>
      <c r="AA708" s="93">
        <f t="shared" si="1563"/>
        <v>0</v>
      </c>
      <c r="AB708" s="93">
        <v>0</v>
      </c>
      <c r="AC708" s="93">
        <f t="shared" si="1564"/>
        <v>0</v>
      </c>
      <c r="AD708" s="93">
        <v>0</v>
      </c>
      <c r="AE708" s="93">
        <f t="shared" si="1565"/>
        <v>0</v>
      </c>
      <c r="AF708" s="93">
        <v>0</v>
      </c>
      <c r="AG708" s="93">
        <f t="shared" si="1566"/>
        <v>0</v>
      </c>
      <c r="AJ708" s="62"/>
      <c r="AL708" s="14">
        <f t="shared" si="1552"/>
        <v>0</v>
      </c>
    </row>
    <row r="709" spans="1:38" ht="20.25" hidden="1" customHeight="1" outlineLevel="1" thickBot="1" x14ac:dyDescent="0.25">
      <c r="A709" s="251"/>
      <c r="B709" s="155" t="s">
        <v>14</v>
      </c>
      <c r="C709" s="141"/>
      <c r="D709" s="8"/>
      <c r="E709" s="11">
        <f t="shared" ref="E709:F709" si="1567">SUM(E703:E708)+E696</f>
        <v>0</v>
      </c>
      <c r="F709" s="11">
        <f t="shared" si="1567"/>
        <v>0</v>
      </c>
      <c r="G709" s="11">
        <f t="shared" si="1553"/>
        <v>0</v>
      </c>
      <c r="H709" s="11">
        <f t="shared" ref="H709:J709" si="1568">SUM(H703:H708)+H696</f>
        <v>0</v>
      </c>
      <c r="I709" s="11">
        <f t="shared" si="1554"/>
        <v>0</v>
      </c>
      <c r="J709" s="11">
        <f t="shared" si="1568"/>
        <v>0</v>
      </c>
      <c r="K709" s="11">
        <f t="shared" si="1555"/>
        <v>0</v>
      </c>
      <c r="L709" s="11">
        <f t="shared" ref="L709:N709" si="1569">SUM(L703:L708)+L696</f>
        <v>0</v>
      </c>
      <c r="M709" s="11">
        <f t="shared" si="1556"/>
        <v>0</v>
      </c>
      <c r="N709" s="11">
        <f t="shared" si="1569"/>
        <v>0</v>
      </c>
      <c r="O709" s="11">
        <f t="shared" si="1557"/>
        <v>0</v>
      </c>
      <c r="P709" s="11">
        <f t="shared" ref="P709" si="1570">SUM(P703:P708)+P696</f>
        <v>0</v>
      </c>
      <c r="Q709" s="11">
        <f t="shared" si="1558"/>
        <v>0</v>
      </c>
      <c r="R709" s="69"/>
      <c r="S709" s="156" t="s">
        <v>18</v>
      </c>
      <c r="T709" s="157"/>
      <c r="U709" s="62">
        <f t="shared" ref="U709:V709" si="1571">+U707+U702+U696+U706+U708</f>
        <v>0</v>
      </c>
      <c r="V709" s="62">
        <f t="shared" si="1571"/>
        <v>0</v>
      </c>
      <c r="W709" s="62">
        <f t="shared" si="1550"/>
        <v>0</v>
      </c>
      <c r="X709" s="62">
        <f t="shared" ref="X709" si="1572">+X707+X702+X696+X706+X708</f>
        <v>0</v>
      </c>
      <c r="Y709" s="62">
        <f t="shared" si="1551"/>
        <v>0</v>
      </c>
      <c r="Z709" s="62">
        <f t="shared" ref="Z709:AB709" si="1573">+Z707+Z702+Z696+Z706+Z708</f>
        <v>0</v>
      </c>
      <c r="AA709" s="62">
        <f>+AA708+AA707+AA706+AA702+AA696</f>
        <v>0</v>
      </c>
      <c r="AB709" s="62">
        <f t="shared" si="1573"/>
        <v>0</v>
      </c>
      <c r="AC709" s="62">
        <f>+AC708+AC707+AC706+AC702+AC696</f>
        <v>0</v>
      </c>
      <c r="AD709" s="62">
        <f t="shared" ref="AD709:AF709" si="1574">+AD707+AD702+AD696+AD706+AD708</f>
        <v>0</v>
      </c>
      <c r="AE709" s="62">
        <f>+AE708+AE707+AE706+AE702+AE696</f>
        <v>0</v>
      </c>
      <c r="AF709" s="62">
        <f t="shared" si="1574"/>
        <v>0</v>
      </c>
      <c r="AG709" s="62">
        <f>+AG708+AG707+AG706+AG702+AG696</f>
        <v>0</v>
      </c>
      <c r="AJ709" s="62">
        <f>+AJ702+AJ696</f>
        <v>0</v>
      </c>
      <c r="AL709" s="14">
        <f t="shared" si="1552"/>
        <v>0</v>
      </c>
    </row>
    <row r="710" spans="1:38" ht="23.25" customHeight="1" collapsed="1" thickBot="1" x14ac:dyDescent="0.25">
      <c r="A710" s="251"/>
      <c r="B710" s="159" t="s">
        <v>125</v>
      </c>
      <c r="C710" s="128" t="s">
        <v>94</v>
      </c>
      <c r="D710" s="129"/>
      <c r="E710" s="128"/>
      <c r="F710" s="128"/>
      <c r="G710" s="128"/>
      <c r="H710" s="128"/>
      <c r="I710" s="128"/>
      <c r="J710" s="128"/>
      <c r="K710" s="128"/>
      <c r="L710" s="128"/>
      <c r="M710" s="128"/>
      <c r="N710" s="128"/>
      <c r="O710" s="128"/>
      <c r="P710" s="128"/>
      <c r="Q710" s="128"/>
      <c r="R710" s="128"/>
      <c r="S710" s="129"/>
      <c r="T710" s="185"/>
      <c r="U710" s="185"/>
      <c r="V710" s="185"/>
      <c r="W710" s="185"/>
      <c r="X710" s="185"/>
      <c r="Y710" s="185"/>
      <c r="Z710" s="185"/>
      <c r="AA710" s="185"/>
      <c r="AB710" s="185"/>
      <c r="AC710" s="185"/>
      <c r="AD710" s="185"/>
      <c r="AE710" s="185"/>
      <c r="AF710" s="185"/>
      <c r="AG710" s="185"/>
      <c r="AJ710" s="250">
        <f>+AE709-O709</f>
        <v>0</v>
      </c>
    </row>
    <row r="711" spans="1:38" ht="41.25" customHeight="1" x14ac:dyDescent="0.2">
      <c r="A711" s="251"/>
      <c r="B711" s="7" t="s">
        <v>0</v>
      </c>
      <c r="C711" s="63"/>
      <c r="D711" s="8"/>
      <c r="E711" s="24" t="str">
        <f t="shared" ref="E711:Q711" si="1575">+E$6</f>
        <v>Eredeti előirányzat
2024. év</v>
      </c>
      <c r="F711" s="24" t="str">
        <f t="shared" si="1575"/>
        <v>1 Módosítás</v>
      </c>
      <c r="G711" s="24" t="str">
        <f t="shared" si="1575"/>
        <v>Módosított előirányzat 1
2024. év</v>
      </c>
      <c r="H711" s="24" t="str">
        <f t="shared" si="1575"/>
        <v>2 Módosítás</v>
      </c>
      <c r="I711" s="24" t="str">
        <f t="shared" si="1575"/>
        <v>Módosított előirányzat</v>
      </c>
      <c r="J711" s="24" t="str">
        <f t="shared" si="1575"/>
        <v>3 Módosítás</v>
      </c>
      <c r="K711" s="24" t="str">
        <f t="shared" si="1575"/>
        <v>Módosított előirányzat</v>
      </c>
      <c r="L711" s="24" t="str">
        <f t="shared" si="1575"/>
        <v>4 Módosítás</v>
      </c>
      <c r="M711" s="24" t="str">
        <f t="shared" si="1575"/>
        <v>4. Módosított előirányzat</v>
      </c>
      <c r="N711" s="24" t="str">
        <f t="shared" si="1575"/>
        <v>5 Módosítás</v>
      </c>
      <c r="O711" s="24" t="str">
        <f t="shared" si="1575"/>
        <v>Módosított előirányzat 5.</v>
      </c>
      <c r="P711" s="24" t="str">
        <f t="shared" si="1575"/>
        <v>6 Módosítás</v>
      </c>
      <c r="Q711" s="24" t="str">
        <f t="shared" si="1575"/>
        <v>Módosított előirányzat</v>
      </c>
      <c r="R711" s="53"/>
      <c r="S711" s="88" t="s">
        <v>1</v>
      </c>
      <c r="T711" s="58"/>
      <c r="U711" s="25" t="str">
        <f t="shared" ref="U711:AG711" si="1576">+U$6</f>
        <v>Eredeti előirányzat
2024. év</v>
      </c>
      <c r="V711" s="25" t="str">
        <f t="shared" si="1576"/>
        <v>1 Módosítás</v>
      </c>
      <c r="W711" s="25" t="str">
        <f t="shared" si="1576"/>
        <v>Módosított előirányzat 1
2024. év</v>
      </c>
      <c r="X711" s="25" t="str">
        <f t="shared" si="1576"/>
        <v>2 Módosítás</v>
      </c>
      <c r="Y711" s="25" t="str">
        <f t="shared" si="1576"/>
        <v>Módosított előirányzat</v>
      </c>
      <c r="Z711" s="25" t="str">
        <f t="shared" si="1576"/>
        <v>3 Módosítás</v>
      </c>
      <c r="AA711" s="25" t="str">
        <f t="shared" si="1576"/>
        <v>Módosított előirányzat</v>
      </c>
      <c r="AB711" s="25" t="str">
        <f t="shared" si="1576"/>
        <v>4 Módosítás</v>
      </c>
      <c r="AC711" s="25" t="str">
        <f t="shared" si="1576"/>
        <v>4. Módosított előirányzat</v>
      </c>
      <c r="AD711" s="25" t="str">
        <f t="shared" si="1576"/>
        <v>5 Módosítás</v>
      </c>
      <c r="AE711" s="25" t="str">
        <f t="shared" si="1576"/>
        <v>Módosított előirányzat 5</v>
      </c>
      <c r="AF711" s="25" t="str">
        <f t="shared" si="1576"/>
        <v>6 Módosítás</v>
      </c>
      <c r="AG711" s="25" t="str">
        <f t="shared" si="1576"/>
        <v>Módosított előirányzat</v>
      </c>
      <c r="AJ711" s="1" t="s">
        <v>109</v>
      </c>
    </row>
    <row r="712" spans="1:38" ht="20.25" customHeight="1" x14ac:dyDescent="0.2">
      <c r="A712" s="251"/>
      <c r="B712" s="38"/>
      <c r="C712" s="63" t="s">
        <v>2</v>
      </c>
      <c r="D712" s="73"/>
      <c r="E712" s="143">
        <f t="shared" ref="E712" si="1577">+E713+E714+E715+E716</f>
        <v>7107</v>
      </c>
      <c r="F712" s="143">
        <f t="shared" ref="F712:I712" si="1578">+F713+F714+F715+F716</f>
        <v>0</v>
      </c>
      <c r="G712" s="143">
        <f t="shared" si="1578"/>
        <v>7107</v>
      </c>
      <c r="H712" s="143">
        <f t="shared" si="1578"/>
        <v>0</v>
      </c>
      <c r="I712" s="143">
        <f t="shared" si="1578"/>
        <v>7107</v>
      </c>
      <c r="J712" s="143">
        <f t="shared" ref="J712:K712" si="1579">+J713+J714+J715+J716</f>
        <v>-187</v>
      </c>
      <c r="K712" s="143">
        <f t="shared" si="1579"/>
        <v>6920</v>
      </c>
      <c r="L712" s="143">
        <f t="shared" ref="L712:M712" si="1580">+L713+L714+L715+L716</f>
        <v>0</v>
      </c>
      <c r="M712" s="143">
        <f t="shared" si="1580"/>
        <v>6920</v>
      </c>
      <c r="N712" s="143">
        <f t="shared" ref="N712:O712" si="1581">+N713+N714+N715+N716</f>
        <v>0</v>
      </c>
      <c r="O712" s="143">
        <f t="shared" si="1581"/>
        <v>6920</v>
      </c>
      <c r="P712" s="143">
        <f t="shared" ref="P712:Q712" si="1582">+P713+P714+P715+P716</f>
        <v>0</v>
      </c>
      <c r="Q712" s="143">
        <f t="shared" si="1582"/>
        <v>6920</v>
      </c>
      <c r="R712" s="46"/>
      <c r="S712" s="144" t="s">
        <v>3</v>
      </c>
      <c r="T712" s="145"/>
      <c r="U712" s="76">
        <f t="shared" ref="U712" si="1583">SUM(U713:U717)</f>
        <v>15144</v>
      </c>
      <c r="V712" s="76">
        <f t="shared" ref="V712" si="1584">SUM(V713:V717)</f>
        <v>0</v>
      </c>
      <c r="W712" s="76">
        <f>+U712+V712</f>
        <v>15144</v>
      </c>
      <c r="X712" s="76">
        <f t="shared" ref="X712" si="1585">SUM(X713:X717)</f>
        <v>0</v>
      </c>
      <c r="Y712" s="76">
        <f>+W712+X712</f>
        <v>15144</v>
      </c>
      <c r="Z712" s="76">
        <f t="shared" ref="Z712:AB712" si="1586">SUM(Z713:Z717)</f>
        <v>-187</v>
      </c>
      <c r="AA712" s="76">
        <f>SUM(AA713:AA717)</f>
        <v>14957</v>
      </c>
      <c r="AB712" s="76">
        <f t="shared" si="1586"/>
        <v>0</v>
      </c>
      <c r="AC712" s="76">
        <f>SUM(AC713:AC717)</f>
        <v>14957</v>
      </c>
      <c r="AD712" s="76">
        <f t="shared" ref="AD712:AF712" si="1587">SUM(AD713:AD717)</f>
        <v>0</v>
      </c>
      <c r="AE712" s="76">
        <f>SUM(AE713:AE717)</f>
        <v>14957</v>
      </c>
      <c r="AF712" s="76">
        <f t="shared" si="1587"/>
        <v>0</v>
      </c>
      <c r="AG712" s="76">
        <f>SUM(AG713:AG717)</f>
        <v>14957</v>
      </c>
      <c r="AJ712" s="76">
        <f>SUM(AJ713:AJ717)</f>
        <v>14957</v>
      </c>
      <c r="AL712" s="14">
        <f>+AJ712-AG712</f>
        <v>0</v>
      </c>
    </row>
    <row r="713" spans="1:38" ht="20.25" customHeight="1" x14ac:dyDescent="0.2">
      <c r="A713" s="251"/>
      <c r="B713" s="89"/>
      <c r="C713" s="77" t="s">
        <v>4</v>
      </c>
      <c r="D713" s="77"/>
      <c r="E713" s="148"/>
      <c r="F713" s="148">
        <v>0</v>
      </c>
      <c r="G713" s="148"/>
      <c r="H713" s="148"/>
      <c r="I713" s="148"/>
      <c r="J713" s="148"/>
      <c r="K713" s="148"/>
      <c r="L713" s="148"/>
      <c r="M713" s="148"/>
      <c r="N713" s="148"/>
      <c r="O713" s="148"/>
      <c r="P713" s="148"/>
      <c r="Q713" s="148"/>
      <c r="R713" s="48"/>
      <c r="S713" s="149"/>
      <c r="T713" s="150" t="s">
        <v>6</v>
      </c>
      <c r="U713" s="151">
        <v>0</v>
      </c>
      <c r="V713" s="151">
        <v>0</v>
      </c>
      <c r="W713" s="151">
        <f t="shared" ref="W713:W725" si="1588">+U713+V713</f>
        <v>0</v>
      </c>
      <c r="X713" s="151">
        <v>0</v>
      </c>
      <c r="Y713" s="151">
        <f t="shared" ref="Y713:Y725" si="1589">+W713+X713</f>
        <v>0</v>
      </c>
      <c r="Z713" s="151">
        <v>300</v>
      </c>
      <c r="AA713" s="151">
        <f>+Y713+Z713</f>
        <v>300</v>
      </c>
      <c r="AB713" s="151">
        <v>0</v>
      </c>
      <c r="AC713" s="151">
        <f>+AA713+AB713</f>
        <v>300</v>
      </c>
      <c r="AD713" s="151">
        <v>0</v>
      </c>
      <c r="AE713" s="151">
        <f>+AC713+AD713</f>
        <v>300</v>
      </c>
      <c r="AF713" s="151">
        <v>0</v>
      </c>
      <c r="AG713" s="151">
        <f>+AE713+AF713</f>
        <v>300</v>
      </c>
      <c r="AJ713" s="151">
        <v>300</v>
      </c>
      <c r="AL713" s="14">
        <f>+AJ713-AG713</f>
        <v>0</v>
      </c>
    </row>
    <row r="714" spans="1:38" ht="20.25" customHeight="1" x14ac:dyDescent="0.2">
      <c r="A714" s="251"/>
      <c r="B714" s="39"/>
      <c r="C714" s="17" t="s">
        <v>5</v>
      </c>
      <c r="D714" s="18"/>
      <c r="E714" s="5">
        <v>7107</v>
      </c>
      <c r="F714" s="5">
        <v>0</v>
      </c>
      <c r="G714" s="5">
        <f>+E714+F714</f>
        <v>7107</v>
      </c>
      <c r="H714" s="5">
        <v>0</v>
      </c>
      <c r="I714" s="5">
        <f>+G714+H714</f>
        <v>7107</v>
      </c>
      <c r="J714" s="5">
        <v>-187</v>
      </c>
      <c r="K714" s="5">
        <f>+I714+J714</f>
        <v>6920</v>
      </c>
      <c r="L714" s="5">
        <v>0</v>
      </c>
      <c r="M714" s="5">
        <f>+K714+L714</f>
        <v>6920</v>
      </c>
      <c r="N714" s="5">
        <v>0</v>
      </c>
      <c r="O714" s="5">
        <f>+M714+N714</f>
        <v>6920</v>
      </c>
      <c r="P714" s="5">
        <v>0</v>
      </c>
      <c r="Q714" s="5">
        <f>+O714+P714</f>
        <v>6920</v>
      </c>
      <c r="R714" s="48"/>
      <c r="S714" s="55"/>
      <c r="T714" s="19" t="s">
        <v>8</v>
      </c>
      <c r="U714" s="82">
        <v>0</v>
      </c>
      <c r="V714" s="82">
        <v>0</v>
      </c>
      <c r="W714" s="82">
        <f t="shared" si="1588"/>
        <v>0</v>
      </c>
      <c r="X714" s="82">
        <v>0</v>
      </c>
      <c r="Y714" s="82">
        <f t="shared" si="1589"/>
        <v>0</v>
      </c>
      <c r="Z714" s="82">
        <v>132</v>
      </c>
      <c r="AA714" s="82">
        <f>+Y714+Z714</f>
        <v>132</v>
      </c>
      <c r="AB714" s="82">
        <v>63</v>
      </c>
      <c r="AC714" s="82">
        <f>+AA714+AB714</f>
        <v>195</v>
      </c>
      <c r="AD714" s="82">
        <v>0</v>
      </c>
      <c r="AE714" s="82">
        <f>+AC714+AD714</f>
        <v>195</v>
      </c>
      <c r="AF714" s="82">
        <v>0</v>
      </c>
      <c r="AG714" s="82">
        <f>+AE714+AF714</f>
        <v>195</v>
      </c>
      <c r="AJ714" s="82">
        <v>195</v>
      </c>
      <c r="AL714" s="14">
        <f t="shared" ref="AL714:AL725" si="1590">+AJ714-AG714</f>
        <v>0</v>
      </c>
    </row>
    <row r="715" spans="1:38" ht="20.25" customHeight="1" x14ac:dyDescent="0.2">
      <c r="A715" s="251"/>
      <c r="B715" s="39"/>
      <c r="C715" s="17" t="s">
        <v>7</v>
      </c>
      <c r="D715" s="18"/>
      <c r="E715" s="5">
        <v>0</v>
      </c>
      <c r="F715" s="5">
        <v>0</v>
      </c>
      <c r="G715" s="5">
        <f t="shared" ref="G715:G725" si="1591">+E715+F715</f>
        <v>0</v>
      </c>
      <c r="H715" s="5">
        <v>0</v>
      </c>
      <c r="I715" s="5">
        <f t="shared" ref="I715:I725" si="1592">+G715+H715</f>
        <v>0</v>
      </c>
      <c r="J715" s="5">
        <v>0</v>
      </c>
      <c r="K715" s="5">
        <f t="shared" ref="K715:K725" si="1593">+I715+J715</f>
        <v>0</v>
      </c>
      <c r="L715" s="5">
        <v>0</v>
      </c>
      <c r="M715" s="5">
        <f t="shared" ref="M715:M725" si="1594">+K715+L715</f>
        <v>0</v>
      </c>
      <c r="N715" s="5">
        <v>0</v>
      </c>
      <c r="O715" s="5">
        <f t="shared" ref="O715:O725" si="1595">+M715+N715</f>
        <v>0</v>
      </c>
      <c r="P715" s="5">
        <v>0</v>
      </c>
      <c r="Q715" s="5">
        <f t="shared" ref="Q715:Q725" si="1596">+O715+P715</f>
        <v>0</v>
      </c>
      <c r="R715" s="48"/>
      <c r="S715" s="55"/>
      <c r="T715" s="20" t="s">
        <v>9</v>
      </c>
      <c r="U715" s="82">
        <v>15144</v>
      </c>
      <c r="V715" s="82">
        <v>0</v>
      </c>
      <c r="W715" s="82">
        <f t="shared" si="1588"/>
        <v>15144</v>
      </c>
      <c r="X715" s="82">
        <v>0</v>
      </c>
      <c r="Y715" s="82">
        <f t="shared" si="1589"/>
        <v>15144</v>
      </c>
      <c r="Z715" s="82">
        <f>-147-40-30+30-300-132</f>
        <v>-619</v>
      </c>
      <c r="AA715" s="82">
        <f>+Y715+Z715</f>
        <v>14525</v>
      </c>
      <c r="AB715" s="82">
        <v>-63</v>
      </c>
      <c r="AC715" s="82">
        <f>+AA715+AB715</f>
        <v>14462</v>
      </c>
      <c r="AD715" s="82">
        <v>0</v>
      </c>
      <c r="AE715" s="82">
        <f>+AC715+AD715</f>
        <v>14462</v>
      </c>
      <c r="AF715" s="82">
        <v>0</v>
      </c>
      <c r="AG715" s="82">
        <f>+AE715+AF715</f>
        <v>14462</v>
      </c>
      <c r="AJ715" s="82">
        <v>14462</v>
      </c>
      <c r="AL715" s="14">
        <f t="shared" si="1590"/>
        <v>0</v>
      </c>
    </row>
    <row r="716" spans="1:38" ht="20.25" customHeight="1" x14ac:dyDescent="0.2">
      <c r="A716" s="251"/>
      <c r="B716" s="39"/>
      <c r="C716" s="17" t="s">
        <v>21</v>
      </c>
      <c r="D716" s="18"/>
      <c r="E716" s="5">
        <v>0</v>
      </c>
      <c r="F716" s="5">
        <v>0</v>
      </c>
      <c r="G716" s="5">
        <f t="shared" si="1591"/>
        <v>0</v>
      </c>
      <c r="H716" s="5">
        <v>0</v>
      </c>
      <c r="I716" s="5">
        <f t="shared" si="1592"/>
        <v>0</v>
      </c>
      <c r="J716" s="5">
        <v>0</v>
      </c>
      <c r="K716" s="5">
        <f t="shared" si="1593"/>
        <v>0</v>
      </c>
      <c r="L716" s="5">
        <v>0</v>
      </c>
      <c r="M716" s="5">
        <f t="shared" si="1594"/>
        <v>0</v>
      </c>
      <c r="N716" s="5">
        <v>0</v>
      </c>
      <c r="O716" s="5">
        <f t="shared" si="1595"/>
        <v>0</v>
      </c>
      <c r="P716" s="5">
        <v>0</v>
      </c>
      <c r="Q716" s="5">
        <f t="shared" si="1596"/>
        <v>0</v>
      </c>
      <c r="R716" s="48"/>
      <c r="S716" s="55"/>
      <c r="T716" s="20" t="s">
        <v>11</v>
      </c>
      <c r="U716" s="82">
        <v>0</v>
      </c>
      <c r="V716" s="82">
        <v>0</v>
      </c>
      <c r="W716" s="82">
        <f t="shared" si="1588"/>
        <v>0</v>
      </c>
      <c r="X716" s="82">
        <v>0</v>
      </c>
      <c r="Y716" s="82">
        <f t="shared" si="1589"/>
        <v>0</v>
      </c>
      <c r="Z716" s="82">
        <v>0</v>
      </c>
      <c r="AA716" s="82">
        <f>+Y716+Z716</f>
        <v>0</v>
      </c>
      <c r="AB716" s="82">
        <v>0</v>
      </c>
      <c r="AC716" s="82">
        <f>+AA716+AB716</f>
        <v>0</v>
      </c>
      <c r="AD716" s="82">
        <v>0</v>
      </c>
      <c r="AE716" s="82">
        <f>+AC716+AD716</f>
        <v>0</v>
      </c>
      <c r="AF716" s="82">
        <v>0</v>
      </c>
      <c r="AG716" s="82">
        <f>+AE716+AF716</f>
        <v>0</v>
      </c>
      <c r="AJ716" s="82">
        <v>0</v>
      </c>
      <c r="AL716" s="14">
        <f t="shared" si="1590"/>
        <v>0</v>
      </c>
    </row>
    <row r="717" spans="1:38" ht="20.25" customHeight="1" x14ac:dyDescent="0.2">
      <c r="A717" s="251"/>
      <c r="B717" s="165"/>
      <c r="C717" s="166"/>
      <c r="D717" s="166"/>
      <c r="E717" s="106">
        <v>0</v>
      </c>
      <c r="F717" s="106">
        <v>0</v>
      </c>
      <c r="G717" s="5">
        <f t="shared" si="1591"/>
        <v>0</v>
      </c>
      <c r="H717" s="106">
        <v>0</v>
      </c>
      <c r="I717" s="5">
        <f t="shared" si="1592"/>
        <v>0</v>
      </c>
      <c r="J717" s="106">
        <v>0</v>
      </c>
      <c r="K717" s="5">
        <f t="shared" si="1593"/>
        <v>0</v>
      </c>
      <c r="L717" s="106">
        <v>0</v>
      </c>
      <c r="M717" s="5">
        <f t="shared" si="1594"/>
        <v>0</v>
      </c>
      <c r="N717" s="106">
        <v>0</v>
      </c>
      <c r="O717" s="5">
        <f t="shared" si="1595"/>
        <v>0</v>
      </c>
      <c r="P717" s="106">
        <v>0</v>
      </c>
      <c r="Q717" s="5">
        <f t="shared" si="1596"/>
        <v>0</v>
      </c>
      <c r="R717" s="52"/>
      <c r="S717" s="56"/>
      <c r="T717" s="23" t="s">
        <v>12</v>
      </c>
      <c r="U717" s="83">
        <v>0</v>
      </c>
      <c r="V717" s="83">
        <v>0</v>
      </c>
      <c r="W717" s="83">
        <f t="shared" si="1588"/>
        <v>0</v>
      </c>
      <c r="X717" s="83">
        <v>0</v>
      </c>
      <c r="Y717" s="83">
        <f t="shared" si="1589"/>
        <v>0</v>
      </c>
      <c r="Z717" s="83">
        <v>0</v>
      </c>
      <c r="AA717" s="83">
        <f>+Y717+Z717</f>
        <v>0</v>
      </c>
      <c r="AB717" s="83">
        <v>0</v>
      </c>
      <c r="AC717" s="83">
        <f>+AA717+AB717</f>
        <v>0</v>
      </c>
      <c r="AD717" s="83">
        <v>0</v>
      </c>
      <c r="AE717" s="83">
        <f>+AC717+AD717</f>
        <v>0</v>
      </c>
      <c r="AF717" s="83">
        <v>0</v>
      </c>
      <c r="AG717" s="83">
        <f>+AE717+AF717</f>
        <v>0</v>
      </c>
      <c r="AJ717" s="83">
        <v>0</v>
      </c>
      <c r="AL717" s="14">
        <f t="shared" si="1590"/>
        <v>0</v>
      </c>
    </row>
    <row r="718" spans="1:38" ht="20.25" customHeight="1" x14ac:dyDescent="0.2">
      <c r="A718" s="251"/>
      <c r="B718" s="167"/>
      <c r="C718" s="168"/>
      <c r="D718" s="169"/>
      <c r="E718" s="106">
        <v>0</v>
      </c>
      <c r="F718" s="106">
        <v>0</v>
      </c>
      <c r="G718" s="5">
        <f t="shared" si="1591"/>
        <v>0</v>
      </c>
      <c r="H718" s="106">
        <v>0</v>
      </c>
      <c r="I718" s="5">
        <f t="shared" si="1592"/>
        <v>0</v>
      </c>
      <c r="J718" s="106">
        <v>0</v>
      </c>
      <c r="K718" s="5">
        <f t="shared" si="1593"/>
        <v>0</v>
      </c>
      <c r="L718" s="106">
        <v>0</v>
      </c>
      <c r="M718" s="5">
        <f t="shared" si="1594"/>
        <v>0</v>
      </c>
      <c r="N718" s="106">
        <v>0</v>
      </c>
      <c r="O718" s="5">
        <f t="shared" si="1595"/>
        <v>0</v>
      </c>
      <c r="P718" s="106">
        <v>0</v>
      </c>
      <c r="Q718" s="5">
        <f t="shared" si="1596"/>
        <v>0</v>
      </c>
      <c r="R718" s="29"/>
      <c r="S718" s="144" t="s">
        <v>13</v>
      </c>
      <c r="T718" s="145"/>
      <c r="U718" s="62">
        <f t="shared" ref="U718" si="1597">SUM(U719:U721)</f>
        <v>0</v>
      </c>
      <c r="V718" s="62">
        <f t="shared" ref="V718" si="1598">SUM(V719:V721)</f>
        <v>0</v>
      </c>
      <c r="W718" s="62">
        <f t="shared" si="1588"/>
        <v>0</v>
      </c>
      <c r="X718" s="62">
        <f t="shared" ref="X718" si="1599">SUM(X719:X721)</f>
        <v>0</v>
      </c>
      <c r="Y718" s="62">
        <f t="shared" si="1589"/>
        <v>0</v>
      </c>
      <c r="Z718" s="62">
        <f t="shared" ref="Z718:AB718" si="1600">SUM(Z719:Z721)</f>
        <v>0</v>
      </c>
      <c r="AA718" s="76">
        <f>SUM(AA719:AA721)</f>
        <v>0</v>
      </c>
      <c r="AB718" s="62">
        <f t="shared" si="1600"/>
        <v>0</v>
      </c>
      <c r="AC718" s="76">
        <f>SUM(AC719:AC721)</f>
        <v>0</v>
      </c>
      <c r="AD718" s="62">
        <f t="shared" ref="AD718:AF718" si="1601">SUM(AD719:AD721)</f>
        <v>0</v>
      </c>
      <c r="AE718" s="76">
        <f>SUM(AE719:AE721)</f>
        <v>0</v>
      </c>
      <c r="AF718" s="62">
        <f t="shared" si="1601"/>
        <v>0</v>
      </c>
      <c r="AG718" s="76">
        <f>SUM(AG719:AG721)</f>
        <v>0</v>
      </c>
      <c r="AJ718" s="62">
        <f>SUM(AJ719:AJ721)</f>
        <v>0</v>
      </c>
      <c r="AL718" s="14">
        <f t="shared" si="1590"/>
        <v>0</v>
      </c>
    </row>
    <row r="719" spans="1:38" ht="20.25" customHeight="1" x14ac:dyDescent="0.2">
      <c r="A719" s="251"/>
      <c r="B719" s="38"/>
      <c r="C719" s="63" t="s">
        <v>10</v>
      </c>
      <c r="D719" s="8"/>
      <c r="E719" s="9">
        <v>0</v>
      </c>
      <c r="F719" s="9">
        <v>0</v>
      </c>
      <c r="G719" s="9">
        <f t="shared" si="1591"/>
        <v>0</v>
      </c>
      <c r="H719" s="9">
        <v>0</v>
      </c>
      <c r="I719" s="9">
        <f t="shared" si="1592"/>
        <v>0</v>
      </c>
      <c r="J719" s="9">
        <v>0</v>
      </c>
      <c r="K719" s="9">
        <f t="shared" si="1593"/>
        <v>0</v>
      </c>
      <c r="L719" s="9">
        <v>0</v>
      </c>
      <c r="M719" s="9">
        <f t="shared" si="1594"/>
        <v>0</v>
      </c>
      <c r="N719" s="9">
        <v>0</v>
      </c>
      <c r="O719" s="9">
        <f t="shared" si="1595"/>
        <v>0</v>
      </c>
      <c r="P719" s="9">
        <v>0</v>
      </c>
      <c r="Q719" s="9">
        <f t="shared" si="1596"/>
        <v>0</v>
      </c>
      <c r="R719" s="46"/>
      <c r="S719" s="149"/>
      <c r="T719" s="150" t="s">
        <v>15</v>
      </c>
      <c r="U719" s="151">
        <v>0</v>
      </c>
      <c r="V719" s="151">
        <v>0</v>
      </c>
      <c r="W719" s="151">
        <f t="shared" si="1588"/>
        <v>0</v>
      </c>
      <c r="X719" s="151">
        <v>0</v>
      </c>
      <c r="Y719" s="151">
        <f t="shared" si="1589"/>
        <v>0</v>
      </c>
      <c r="Z719" s="151">
        <v>0</v>
      </c>
      <c r="AA719" s="151">
        <f t="shared" ref="AA719:AA724" si="1602">+Y719+Z719</f>
        <v>0</v>
      </c>
      <c r="AB719" s="151">
        <v>0</v>
      </c>
      <c r="AC719" s="151">
        <f t="shared" ref="AC719:AC724" si="1603">+AA719+AB719</f>
        <v>0</v>
      </c>
      <c r="AD719" s="151">
        <v>0</v>
      </c>
      <c r="AE719" s="151">
        <f t="shared" ref="AE719:AE724" si="1604">+AC719+AD719</f>
        <v>0</v>
      </c>
      <c r="AF719" s="151">
        <v>0</v>
      </c>
      <c r="AG719" s="151">
        <f t="shared" ref="AG719:AG724" si="1605">+AE719+AF719</f>
        <v>0</v>
      </c>
      <c r="AJ719" s="151">
        <v>0</v>
      </c>
      <c r="AL719" s="14">
        <f t="shared" si="1590"/>
        <v>0</v>
      </c>
    </row>
    <row r="720" spans="1:38" ht="20.25" customHeight="1" x14ac:dyDescent="0.2">
      <c r="A720" s="251"/>
      <c r="B720" s="38"/>
      <c r="C720" s="63" t="s">
        <v>23</v>
      </c>
      <c r="D720" s="8"/>
      <c r="E720" s="11">
        <v>8037</v>
      </c>
      <c r="F720" s="11">
        <v>0</v>
      </c>
      <c r="G720" s="11">
        <f t="shared" si="1591"/>
        <v>8037</v>
      </c>
      <c r="H720" s="11">
        <v>0</v>
      </c>
      <c r="I720" s="11">
        <f t="shared" si="1592"/>
        <v>8037</v>
      </c>
      <c r="J720" s="11">
        <v>0</v>
      </c>
      <c r="K720" s="11">
        <f t="shared" si="1593"/>
        <v>8037</v>
      </c>
      <c r="L720" s="11">
        <v>0</v>
      </c>
      <c r="M720" s="11">
        <f t="shared" si="1594"/>
        <v>8037</v>
      </c>
      <c r="N720" s="11">
        <v>0</v>
      </c>
      <c r="O720" s="11">
        <f t="shared" si="1595"/>
        <v>8037</v>
      </c>
      <c r="P720" s="11">
        <v>0</v>
      </c>
      <c r="Q720" s="11">
        <f t="shared" si="1596"/>
        <v>8037</v>
      </c>
      <c r="R720" s="47"/>
      <c r="S720" s="55"/>
      <c r="T720" s="20" t="s">
        <v>16</v>
      </c>
      <c r="U720" s="82">
        <v>0</v>
      </c>
      <c r="V720" s="82">
        <v>0</v>
      </c>
      <c r="W720" s="82">
        <f t="shared" si="1588"/>
        <v>0</v>
      </c>
      <c r="X720" s="82">
        <v>0</v>
      </c>
      <c r="Y720" s="82">
        <f t="shared" si="1589"/>
        <v>0</v>
      </c>
      <c r="Z720" s="82">
        <v>0</v>
      </c>
      <c r="AA720" s="82">
        <f t="shared" si="1602"/>
        <v>0</v>
      </c>
      <c r="AB720" s="82">
        <v>0</v>
      </c>
      <c r="AC720" s="82">
        <f t="shared" si="1603"/>
        <v>0</v>
      </c>
      <c r="AD720" s="82">
        <v>0</v>
      </c>
      <c r="AE720" s="82">
        <f t="shared" si="1604"/>
        <v>0</v>
      </c>
      <c r="AF720" s="82">
        <v>0</v>
      </c>
      <c r="AG720" s="82">
        <f t="shared" si="1605"/>
        <v>0</v>
      </c>
      <c r="AJ720" s="82">
        <v>0</v>
      </c>
      <c r="AL720" s="14">
        <f t="shared" si="1590"/>
        <v>0</v>
      </c>
    </row>
    <row r="721" spans="1:38" ht="20.25" customHeight="1" x14ac:dyDescent="0.2">
      <c r="A721" s="251"/>
      <c r="B721" s="38"/>
      <c r="C721" s="63" t="s">
        <v>22</v>
      </c>
      <c r="D721" s="8"/>
      <c r="E721" s="60">
        <v>0</v>
      </c>
      <c r="F721" s="60">
        <v>0</v>
      </c>
      <c r="G721" s="60">
        <f t="shared" si="1591"/>
        <v>0</v>
      </c>
      <c r="H721" s="60">
        <v>0</v>
      </c>
      <c r="I721" s="60">
        <f t="shared" si="1592"/>
        <v>0</v>
      </c>
      <c r="J721" s="60">
        <v>0</v>
      </c>
      <c r="K721" s="60">
        <f t="shared" si="1593"/>
        <v>0</v>
      </c>
      <c r="L721" s="60">
        <v>0</v>
      </c>
      <c r="M721" s="60">
        <f t="shared" si="1594"/>
        <v>0</v>
      </c>
      <c r="N721" s="60">
        <v>0</v>
      </c>
      <c r="O721" s="60">
        <f t="shared" si="1595"/>
        <v>0</v>
      </c>
      <c r="P721" s="60">
        <v>0</v>
      </c>
      <c r="Q721" s="60">
        <f t="shared" si="1596"/>
        <v>0</v>
      </c>
      <c r="S721" s="107"/>
      <c r="T721" s="108" t="s">
        <v>17</v>
      </c>
      <c r="U721" s="84">
        <v>0</v>
      </c>
      <c r="V721" s="84">
        <v>0</v>
      </c>
      <c r="W721" s="84">
        <f t="shared" si="1588"/>
        <v>0</v>
      </c>
      <c r="X721" s="84">
        <v>0</v>
      </c>
      <c r="Y721" s="84">
        <f t="shared" si="1589"/>
        <v>0</v>
      </c>
      <c r="Z721" s="84">
        <v>0</v>
      </c>
      <c r="AA721" s="84">
        <f t="shared" si="1602"/>
        <v>0</v>
      </c>
      <c r="AB721" s="84">
        <v>0</v>
      </c>
      <c r="AC721" s="84">
        <f t="shared" si="1603"/>
        <v>0</v>
      </c>
      <c r="AD721" s="84">
        <v>0</v>
      </c>
      <c r="AE721" s="84">
        <f t="shared" si="1604"/>
        <v>0</v>
      </c>
      <c r="AF721" s="84">
        <v>0</v>
      </c>
      <c r="AG721" s="84">
        <f t="shared" si="1605"/>
        <v>0</v>
      </c>
      <c r="AJ721" s="84">
        <v>0</v>
      </c>
      <c r="AL721" s="14">
        <f t="shared" si="1590"/>
        <v>0</v>
      </c>
    </row>
    <row r="722" spans="1:38" ht="20.25" customHeight="1" x14ac:dyDescent="0.2">
      <c r="A722" s="251"/>
      <c r="B722" s="41"/>
      <c r="C722" s="141" t="s">
        <v>46</v>
      </c>
      <c r="D722" s="8"/>
      <c r="E722" s="11">
        <v>0</v>
      </c>
      <c r="F722" s="11">
        <v>0</v>
      </c>
      <c r="G722" s="11">
        <f t="shared" si="1591"/>
        <v>0</v>
      </c>
      <c r="H722" s="11">
        <v>0</v>
      </c>
      <c r="I722" s="11">
        <f t="shared" si="1592"/>
        <v>0</v>
      </c>
      <c r="J722" s="11">
        <v>0</v>
      </c>
      <c r="K722" s="11">
        <f t="shared" si="1593"/>
        <v>0</v>
      </c>
      <c r="L722" s="11">
        <v>0</v>
      </c>
      <c r="M722" s="11">
        <f t="shared" si="1594"/>
        <v>0</v>
      </c>
      <c r="N722" s="11">
        <v>0</v>
      </c>
      <c r="O722" s="11">
        <f t="shared" si="1595"/>
        <v>0</v>
      </c>
      <c r="P722" s="11">
        <v>0</v>
      </c>
      <c r="Q722" s="11">
        <f t="shared" si="1596"/>
        <v>0</v>
      </c>
      <c r="R722" s="47"/>
      <c r="S722" s="153" t="s">
        <v>43</v>
      </c>
      <c r="T722" s="10"/>
      <c r="U722" s="62">
        <v>0</v>
      </c>
      <c r="V722" s="62">
        <v>0</v>
      </c>
      <c r="W722" s="62">
        <f t="shared" si="1588"/>
        <v>0</v>
      </c>
      <c r="X722" s="62">
        <v>0</v>
      </c>
      <c r="Y722" s="62">
        <f t="shared" si="1589"/>
        <v>0</v>
      </c>
      <c r="Z722" s="62">
        <v>0</v>
      </c>
      <c r="AA722" s="62">
        <f t="shared" si="1602"/>
        <v>0</v>
      </c>
      <c r="AB722" s="62">
        <v>0</v>
      </c>
      <c r="AC722" s="62">
        <f t="shared" si="1603"/>
        <v>0</v>
      </c>
      <c r="AD722" s="62">
        <v>0</v>
      </c>
      <c r="AE722" s="62">
        <f t="shared" si="1604"/>
        <v>0</v>
      </c>
      <c r="AF722" s="62">
        <v>0</v>
      </c>
      <c r="AG722" s="62">
        <f t="shared" si="1605"/>
        <v>0</v>
      </c>
      <c r="AJ722" s="62"/>
      <c r="AL722" s="14">
        <f t="shared" si="1590"/>
        <v>0</v>
      </c>
    </row>
    <row r="723" spans="1:38" ht="20.25" customHeight="1" x14ac:dyDescent="0.2">
      <c r="A723" s="251"/>
      <c r="B723" s="140"/>
      <c r="C723" s="141" t="s">
        <v>52</v>
      </c>
      <c r="D723" s="8"/>
      <c r="E723" s="60">
        <v>0</v>
      </c>
      <c r="F723" s="60">
        <v>0</v>
      </c>
      <c r="G723" s="60">
        <f t="shared" si="1591"/>
        <v>0</v>
      </c>
      <c r="H723" s="60">
        <v>0</v>
      </c>
      <c r="I723" s="60">
        <f t="shared" si="1592"/>
        <v>0</v>
      </c>
      <c r="J723" s="60">
        <v>0</v>
      </c>
      <c r="K723" s="60">
        <f t="shared" si="1593"/>
        <v>0</v>
      </c>
      <c r="L723" s="60">
        <v>0</v>
      </c>
      <c r="M723" s="60">
        <f t="shared" si="1594"/>
        <v>0</v>
      </c>
      <c r="N723" s="60">
        <v>0</v>
      </c>
      <c r="O723" s="60">
        <f t="shared" si="1595"/>
        <v>0</v>
      </c>
      <c r="P723" s="60">
        <v>0</v>
      </c>
      <c r="Q723" s="60">
        <f t="shared" si="1596"/>
        <v>0</v>
      </c>
      <c r="R723" s="29"/>
      <c r="S723" s="57" t="s">
        <v>38</v>
      </c>
      <c r="T723" s="28"/>
      <c r="U723" s="62">
        <v>0</v>
      </c>
      <c r="V723" s="62">
        <v>0</v>
      </c>
      <c r="W723" s="62">
        <f t="shared" si="1588"/>
        <v>0</v>
      </c>
      <c r="X723" s="62">
        <v>0</v>
      </c>
      <c r="Y723" s="62">
        <f t="shared" si="1589"/>
        <v>0</v>
      </c>
      <c r="Z723" s="62">
        <v>0</v>
      </c>
      <c r="AA723" s="62">
        <f t="shared" si="1602"/>
        <v>0</v>
      </c>
      <c r="AB723" s="62">
        <v>0</v>
      </c>
      <c r="AC723" s="62">
        <f t="shared" si="1603"/>
        <v>0</v>
      </c>
      <c r="AD723" s="62">
        <v>0</v>
      </c>
      <c r="AE723" s="62">
        <f t="shared" si="1604"/>
        <v>0</v>
      </c>
      <c r="AF723" s="62">
        <v>0</v>
      </c>
      <c r="AG723" s="62">
        <f t="shared" si="1605"/>
        <v>0</v>
      </c>
      <c r="AJ723" s="62"/>
      <c r="AL723" s="14">
        <f t="shared" si="1590"/>
        <v>0</v>
      </c>
    </row>
    <row r="724" spans="1:38" ht="20.25" customHeight="1" x14ac:dyDescent="0.2">
      <c r="A724" s="251"/>
      <c r="B724" s="109"/>
      <c r="C724" s="37" t="s">
        <v>149</v>
      </c>
      <c r="D724" s="37"/>
      <c r="E724" s="61">
        <v>0</v>
      </c>
      <c r="F724" s="61">
        <v>0</v>
      </c>
      <c r="G724" s="61">
        <f t="shared" si="1591"/>
        <v>0</v>
      </c>
      <c r="H724" s="61">
        <v>0</v>
      </c>
      <c r="I724" s="61">
        <f t="shared" si="1592"/>
        <v>0</v>
      </c>
      <c r="J724" s="61">
        <v>0</v>
      </c>
      <c r="K724" s="61">
        <f t="shared" si="1593"/>
        <v>0</v>
      </c>
      <c r="L724" s="61">
        <v>0</v>
      </c>
      <c r="M724" s="61">
        <f t="shared" si="1594"/>
        <v>0</v>
      </c>
      <c r="N724" s="61">
        <v>0</v>
      </c>
      <c r="O724" s="61">
        <f t="shared" si="1595"/>
        <v>0</v>
      </c>
      <c r="P724" s="61">
        <v>0</v>
      </c>
      <c r="Q724" s="61">
        <f t="shared" si="1596"/>
        <v>0</v>
      </c>
      <c r="R724" s="29"/>
      <c r="S724" s="154" t="s">
        <v>149</v>
      </c>
      <c r="T724" s="138"/>
      <c r="U724" s="93">
        <v>0</v>
      </c>
      <c r="V724" s="93">
        <v>0</v>
      </c>
      <c r="W724" s="93">
        <f t="shared" si="1588"/>
        <v>0</v>
      </c>
      <c r="X724" s="93">
        <v>0</v>
      </c>
      <c r="Y724" s="93">
        <f t="shared" si="1589"/>
        <v>0</v>
      </c>
      <c r="Z724" s="93">
        <v>0</v>
      </c>
      <c r="AA724" s="93">
        <f t="shared" si="1602"/>
        <v>0</v>
      </c>
      <c r="AB724" s="93">
        <v>0</v>
      </c>
      <c r="AC724" s="93">
        <f t="shared" si="1603"/>
        <v>0</v>
      </c>
      <c r="AD724" s="93">
        <v>0</v>
      </c>
      <c r="AE724" s="93">
        <f t="shared" si="1604"/>
        <v>0</v>
      </c>
      <c r="AF724" s="93">
        <v>0</v>
      </c>
      <c r="AG724" s="93">
        <f t="shared" si="1605"/>
        <v>0</v>
      </c>
      <c r="AJ724" s="62"/>
      <c r="AL724" s="14">
        <f t="shared" si="1590"/>
        <v>0</v>
      </c>
    </row>
    <row r="725" spans="1:38" ht="20.25" customHeight="1" thickBot="1" x14ac:dyDescent="0.25">
      <c r="A725" s="251"/>
      <c r="B725" s="155" t="s">
        <v>14</v>
      </c>
      <c r="C725" s="141"/>
      <c r="D725" s="8"/>
      <c r="E725" s="11">
        <f t="shared" ref="E725" si="1606">SUM(E719:E724)+E712</f>
        <v>15144</v>
      </c>
      <c r="F725" s="11">
        <f t="shared" ref="F725" si="1607">SUM(F719:F724)+F712</f>
        <v>0</v>
      </c>
      <c r="G725" s="11">
        <f t="shared" si="1591"/>
        <v>15144</v>
      </c>
      <c r="H725" s="11">
        <f t="shared" ref="H725:J725" si="1608">SUM(H719:H724)+H712</f>
        <v>0</v>
      </c>
      <c r="I725" s="11">
        <f t="shared" si="1592"/>
        <v>15144</v>
      </c>
      <c r="J725" s="11">
        <f t="shared" si="1608"/>
        <v>-187</v>
      </c>
      <c r="K725" s="11">
        <f t="shared" si="1593"/>
        <v>14957</v>
      </c>
      <c r="L725" s="11">
        <f t="shared" ref="L725:N725" si="1609">SUM(L719:L724)+L712</f>
        <v>0</v>
      </c>
      <c r="M725" s="11">
        <f t="shared" si="1594"/>
        <v>14957</v>
      </c>
      <c r="N725" s="11">
        <f t="shared" si="1609"/>
        <v>0</v>
      </c>
      <c r="O725" s="11">
        <f t="shared" si="1595"/>
        <v>14957</v>
      </c>
      <c r="P725" s="11">
        <f t="shared" ref="P725" si="1610">SUM(P719:P724)+P712</f>
        <v>0</v>
      </c>
      <c r="Q725" s="11">
        <f t="shared" si="1596"/>
        <v>14957</v>
      </c>
      <c r="R725" s="69"/>
      <c r="S725" s="156" t="s">
        <v>18</v>
      </c>
      <c r="T725" s="157"/>
      <c r="U725" s="62">
        <f t="shared" ref="U725" si="1611">+U723+U718+U712+U722+U724</f>
        <v>15144</v>
      </c>
      <c r="V725" s="62">
        <f t="shared" ref="V725" si="1612">+V723+V718+V712+V722+V724</f>
        <v>0</v>
      </c>
      <c r="W725" s="62">
        <f t="shared" si="1588"/>
        <v>15144</v>
      </c>
      <c r="X725" s="62">
        <f t="shared" ref="X725" si="1613">+X723+X718+X712+X722+X724</f>
        <v>0</v>
      </c>
      <c r="Y725" s="62">
        <f t="shared" si="1589"/>
        <v>15144</v>
      </c>
      <c r="Z725" s="62">
        <f t="shared" ref="Z725:AB725" si="1614">+Z723+Z718+Z712+Z722+Z724</f>
        <v>-187</v>
      </c>
      <c r="AA725" s="62">
        <f>+AA724+AA723+AA722+AA718+AA712</f>
        <v>14957</v>
      </c>
      <c r="AB725" s="62">
        <f t="shared" si="1614"/>
        <v>0</v>
      </c>
      <c r="AC725" s="62">
        <f>+AC724+AC723+AC722+AC718+AC712</f>
        <v>14957</v>
      </c>
      <c r="AD725" s="62">
        <f t="shared" ref="AD725:AF725" si="1615">+AD723+AD718+AD712+AD722+AD724</f>
        <v>0</v>
      </c>
      <c r="AE725" s="62">
        <f>+AE724+AE723+AE722+AE718+AE712</f>
        <v>14957</v>
      </c>
      <c r="AF725" s="62">
        <f t="shared" si="1615"/>
        <v>0</v>
      </c>
      <c r="AG725" s="62">
        <f>+AG724+AG723+AG722+AG718+AG712</f>
        <v>14957</v>
      </c>
      <c r="AJ725" s="62">
        <f>+AJ718+AJ712</f>
        <v>14957</v>
      </c>
      <c r="AL725" s="14">
        <f t="shared" si="1590"/>
        <v>0</v>
      </c>
    </row>
    <row r="726" spans="1:38" ht="23.25" customHeight="1" thickBot="1" x14ac:dyDescent="0.25">
      <c r="A726" s="251"/>
      <c r="B726" s="159" t="s">
        <v>112</v>
      </c>
      <c r="C726" s="128" t="s">
        <v>95</v>
      </c>
      <c r="D726" s="129"/>
      <c r="E726" s="128"/>
      <c r="F726" s="128"/>
      <c r="G726" s="128"/>
      <c r="H726" s="128"/>
      <c r="I726" s="128"/>
      <c r="J726" s="128"/>
      <c r="K726" s="128"/>
      <c r="L726" s="128"/>
      <c r="M726" s="128"/>
      <c r="N726" s="128"/>
      <c r="O726" s="128"/>
      <c r="P726" s="128"/>
      <c r="Q726" s="128"/>
      <c r="R726" s="128"/>
      <c r="S726" s="129"/>
      <c r="T726" s="185"/>
      <c r="U726" s="185"/>
      <c r="V726" s="185"/>
      <c r="W726" s="185"/>
      <c r="X726" s="185"/>
      <c r="Y726" s="185"/>
      <c r="Z726" s="185"/>
      <c r="AA726" s="185"/>
      <c r="AB726" s="185"/>
      <c r="AC726" s="185"/>
      <c r="AD726" s="185"/>
      <c r="AE726" s="185"/>
      <c r="AF726" s="185"/>
      <c r="AG726" s="185"/>
      <c r="AJ726" s="250">
        <f>+AG725-Q725</f>
        <v>0</v>
      </c>
    </row>
    <row r="727" spans="1:38" ht="38.25" customHeight="1" x14ac:dyDescent="0.2">
      <c r="A727" s="251"/>
      <c r="B727" s="7" t="s">
        <v>0</v>
      </c>
      <c r="C727" s="63"/>
      <c r="D727" s="8"/>
      <c r="E727" s="24" t="str">
        <f t="shared" ref="E727" si="1616">+E$6</f>
        <v>Eredeti előirányzat
2024. év</v>
      </c>
      <c r="F727" s="24" t="str">
        <f t="shared" ref="F727:Q727" si="1617">+F$6</f>
        <v>1 Módosítás</v>
      </c>
      <c r="G727" s="24" t="str">
        <f t="shared" si="1617"/>
        <v>Módosított előirányzat 1
2024. év</v>
      </c>
      <c r="H727" s="24" t="str">
        <f t="shared" si="1617"/>
        <v>2 Módosítás</v>
      </c>
      <c r="I727" s="24" t="str">
        <f t="shared" si="1617"/>
        <v>Módosított előirányzat</v>
      </c>
      <c r="J727" s="24" t="str">
        <f t="shared" si="1617"/>
        <v>3 Módosítás</v>
      </c>
      <c r="K727" s="24" t="str">
        <f t="shared" si="1617"/>
        <v>Módosított előirányzat</v>
      </c>
      <c r="L727" s="24" t="str">
        <f t="shared" si="1617"/>
        <v>4 Módosítás</v>
      </c>
      <c r="M727" s="24" t="str">
        <f t="shared" si="1617"/>
        <v>4. Módosított előirányzat</v>
      </c>
      <c r="N727" s="24" t="str">
        <f t="shared" si="1617"/>
        <v>5 Módosítás</v>
      </c>
      <c r="O727" s="24" t="str">
        <f t="shared" si="1617"/>
        <v>Módosított előirányzat 5.</v>
      </c>
      <c r="P727" s="24" t="str">
        <f t="shared" si="1617"/>
        <v>6 Módosítás</v>
      </c>
      <c r="Q727" s="24" t="str">
        <f t="shared" si="1617"/>
        <v>Módosított előirányzat</v>
      </c>
      <c r="R727" s="53"/>
      <c r="S727" s="88" t="s">
        <v>1</v>
      </c>
      <c r="T727" s="58"/>
      <c r="U727" s="25" t="str">
        <f t="shared" ref="U727" si="1618">+U$6</f>
        <v>Eredeti előirányzat
2024. év</v>
      </c>
      <c r="V727" s="25" t="str">
        <f t="shared" ref="V727:AG727" si="1619">+V$6</f>
        <v>1 Módosítás</v>
      </c>
      <c r="W727" s="25" t="str">
        <f t="shared" si="1619"/>
        <v>Módosított előirányzat 1
2024. év</v>
      </c>
      <c r="X727" s="25" t="str">
        <f t="shared" si="1619"/>
        <v>2 Módosítás</v>
      </c>
      <c r="Y727" s="25" t="str">
        <f t="shared" si="1619"/>
        <v>Módosított előirányzat</v>
      </c>
      <c r="Z727" s="25" t="str">
        <f t="shared" si="1619"/>
        <v>3 Módosítás</v>
      </c>
      <c r="AA727" s="25" t="str">
        <f t="shared" si="1619"/>
        <v>Módosított előirányzat</v>
      </c>
      <c r="AB727" s="25" t="str">
        <f t="shared" si="1619"/>
        <v>4 Módosítás</v>
      </c>
      <c r="AC727" s="25" t="str">
        <f t="shared" si="1619"/>
        <v>4. Módosított előirányzat</v>
      </c>
      <c r="AD727" s="25" t="str">
        <f t="shared" si="1619"/>
        <v>5 Módosítás</v>
      </c>
      <c r="AE727" s="25" t="str">
        <f t="shared" si="1619"/>
        <v>Módosított előirányzat 5</v>
      </c>
      <c r="AF727" s="25" t="str">
        <f t="shared" si="1619"/>
        <v>6 Módosítás</v>
      </c>
      <c r="AG727" s="25" t="str">
        <f t="shared" si="1619"/>
        <v>Módosított előirányzat</v>
      </c>
      <c r="AJ727" s="1" t="s">
        <v>110</v>
      </c>
    </row>
    <row r="728" spans="1:38" ht="20.25" customHeight="1" x14ac:dyDescent="0.2">
      <c r="A728" s="251"/>
      <c r="B728" s="38"/>
      <c r="C728" s="63" t="s">
        <v>2</v>
      </c>
      <c r="D728" s="73"/>
      <c r="E728" s="143">
        <f t="shared" ref="E728" si="1620">+E729+E730+E731+E732</f>
        <v>0</v>
      </c>
      <c r="F728" s="143">
        <f t="shared" ref="F728:I728" si="1621">+F729+F730+F731+F732</f>
        <v>0</v>
      </c>
      <c r="G728" s="143">
        <f t="shared" si="1621"/>
        <v>0</v>
      </c>
      <c r="H728" s="143">
        <f t="shared" si="1621"/>
        <v>0</v>
      </c>
      <c r="I728" s="143">
        <f t="shared" si="1621"/>
        <v>0</v>
      </c>
      <c r="J728" s="143">
        <f t="shared" ref="J728:K728" si="1622">+J729+J730+J731+J732</f>
        <v>0</v>
      </c>
      <c r="K728" s="143">
        <f t="shared" si="1622"/>
        <v>0</v>
      </c>
      <c r="L728" s="143">
        <f t="shared" ref="L728:M728" si="1623">+L729+L730+L731+L732</f>
        <v>0</v>
      </c>
      <c r="M728" s="143">
        <f t="shared" si="1623"/>
        <v>0</v>
      </c>
      <c r="N728" s="143">
        <f t="shared" ref="N728:O728" si="1624">+N729+N730+N731+N732</f>
        <v>0</v>
      </c>
      <c r="O728" s="143">
        <f t="shared" si="1624"/>
        <v>0</v>
      </c>
      <c r="P728" s="143">
        <f t="shared" ref="P728:Q728" si="1625">+P729+P730+P731+P732</f>
        <v>0</v>
      </c>
      <c r="Q728" s="143">
        <f t="shared" si="1625"/>
        <v>0</v>
      </c>
      <c r="R728" s="46"/>
      <c r="S728" s="144" t="s">
        <v>3</v>
      </c>
      <c r="T728" s="145"/>
      <c r="U728" s="76">
        <f t="shared" ref="U728" si="1626">SUM(U729:U733)</f>
        <v>0</v>
      </c>
      <c r="V728" s="76">
        <f t="shared" ref="V728" si="1627">SUM(V729:V733)</f>
        <v>0</v>
      </c>
      <c r="W728" s="76">
        <f>+U728+V728</f>
        <v>0</v>
      </c>
      <c r="X728" s="76">
        <f t="shared" ref="X728" si="1628">SUM(X729:X733)</f>
        <v>0</v>
      </c>
      <c r="Y728" s="76">
        <f>+W728+X728</f>
        <v>0</v>
      </c>
      <c r="Z728" s="76">
        <f t="shared" ref="Z728:AB728" si="1629">SUM(Z729:Z733)</f>
        <v>0</v>
      </c>
      <c r="AA728" s="76">
        <f>SUM(AA729:AA733)</f>
        <v>0</v>
      </c>
      <c r="AB728" s="76">
        <f t="shared" si="1629"/>
        <v>0</v>
      </c>
      <c r="AC728" s="76">
        <f>SUM(AC729:AC733)</f>
        <v>0</v>
      </c>
      <c r="AD728" s="76">
        <f t="shared" ref="AD728:AF728" si="1630">SUM(AD729:AD733)</f>
        <v>0</v>
      </c>
      <c r="AE728" s="76">
        <f>SUM(AE729:AE733)</f>
        <v>0</v>
      </c>
      <c r="AF728" s="76">
        <f t="shared" si="1630"/>
        <v>0</v>
      </c>
      <c r="AG728" s="76">
        <f>SUM(AG729:AG733)</f>
        <v>0</v>
      </c>
      <c r="AJ728" s="76">
        <f>SUM(AJ729:AJ733)</f>
        <v>0</v>
      </c>
      <c r="AL728" s="14">
        <f>+AJ728-AG728</f>
        <v>0</v>
      </c>
    </row>
    <row r="729" spans="1:38" ht="20.25" customHeight="1" x14ac:dyDescent="0.2">
      <c r="A729" s="251"/>
      <c r="B729" s="89"/>
      <c r="C729" s="77" t="s">
        <v>4</v>
      </c>
      <c r="D729" s="77"/>
      <c r="E729" s="148"/>
      <c r="F729" s="148">
        <v>0</v>
      </c>
      <c r="G729" s="148"/>
      <c r="H729" s="148"/>
      <c r="I729" s="148"/>
      <c r="J729" s="148"/>
      <c r="K729" s="148"/>
      <c r="L729" s="148"/>
      <c r="M729" s="148"/>
      <c r="N729" s="148"/>
      <c r="O729" s="148"/>
      <c r="P729" s="148"/>
      <c r="Q729" s="148"/>
      <c r="R729" s="48"/>
      <c r="S729" s="149"/>
      <c r="T729" s="150" t="s">
        <v>6</v>
      </c>
      <c r="U729" s="151">
        <v>0</v>
      </c>
      <c r="V729" s="151">
        <v>0</v>
      </c>
      <c r="W729" s="151">
        <f t="shared" ref="W729:W741" si="1631">+U729+V729</f>
        <v>0</v>
      </c>
      <c r="X729" s="151">
        <v>0</v>
      </c>
      <c r="Y729" s="151">
        <f t="shared" ref="Y729:Y741" si="1632">+W729+X729</f>
        <v>0</v>
      </c>
      <c r="Z729" s="151">
        <v>0</v>
      </c>
      <c r="AA729" s="151">
        <f>+Y729+Z729</f>
        <v>0</v>
      </c>
      <c r="AB729" s="151">
        <v>0</v>
      </c>
      <c r="AC729" s="151">
        <f>+AA729+AB729</f>
        <v>0</v>
      </c>
      <c r="AD729" s="151">
        <v>0</v>
      </c>
      <c r="AE729" s="151">
        <f>+AC729+AD729</f>
        <v>0</v>
      </c>
      <c r="AF729" s="151">
        <v>0</v>
      </c>
      <c r="AG729" s="151">
        <f>+AE729+AF729</f>
        <v>0</v>
      </c>
      <c r="AJ729" s="151">
        <v>0</v>
      </c>
      <c r="AL729" s="14">
        <f t="shared" ref="AL729:AL741" si="1633">+AJ729-AG729</f>
        <v>0</v>
      </c>
    </row>
    <row r="730" spans="1:38" ht="20.25" customHeight="1" x14ac:dyDescent="0.2">
      <c r="A730" s="251"/>
      <c r="B730" s="39"/>
      <c r="C730" s="17" t="s">
        <v>5</v>
      </c>
      <c r="D730" s="18"/>
      <c r="E730" s="5">
        <v>0</v>
      </c>
      <c r="F730" s="5">
        <v>0</v>
      </c>
      <c r="G730" s="5">
        <f>+E730+F730</f>
        <v>0</v>
      </c>
      <c r="H730" s="5">
        <v>0</v>
      </c>
      <c r="I730" s="5">
        <f>+G730+H730</f>
        <v>0</v>
      </c>
      <c r="J730" s="5">
        <v>0</v>
      </c>
      <c r="K730" s="5">
        <f>+I730+J730</f>
        <v>0</v>
      </c>
      <c r="L730" s="5">
        <v>0</v>
      </c>
      <c r="M730" s="5">
        <f>+K730+L730</f>
        <v>0</v>
      </c>
      <c r="N730" s="5">
        <v>0</v>
      </c>
      <c r="O730" s="5">
        <f>+M730+N730</f>
        <v>0</v>
      </c>
      <c r="P730" s="5">
        <v>0</v>
      </c>
      <c r="Q730" s="5">
        <f>+O730+P730</f>
        <v>0</v>
      </c>
      <c r="R730" s="48"/>
      <c r="S730" s="55"/>
      <c r="T730" s="19" t="s">
        <v>8</v>
      </c>
      <c r="U730" s="82">
        <v>0</v>
      </c>
      <c r="V730" s="82">
        <v>0</v>
      </c>
      <c r="W730" s="82">
        <f t="shared" si="1631"/>
        <v>0</v>
      </c>
      <c r="X730" s="82">
        <v>0</v>
      </c>
      <c r="Y730" s="82">
        <f t="shared" si="1632"/>
        <v>0</v>
      </c>
      <c r="Z730" s="82">
        <v>0</v>
      </c>
      <c r="AA730" s="82">
        <f>+Y730+Z730</f>
        <v>0</v>
      </c>
      <c r="AB730" s="82">
        <v>0</v>
      </c>
      <c r="AC730" s="82">
        <f>+AA730+AB730</f>
        <v>0</v>
      </c>
      <c r="AD730" s="82">
        <v>0</v>
      </c>
      <c r="AE730" s="82">
        <f>+AC730+AD730</f>
        <v>0</v>
      </c>
      <c r="AF730" s="82">
        <v>0</v>
      </c>
      <c r="AG730" s="82">
        <f>+AE730+AF730</f>
        <v>0</v>
      </c>
      <c r="AJ730" s="82">
        <v>0</v>
      </c>
      <c r="AL730" s="14">
        <f>+AJ730-AG730</f>
        <v>0</v>
      </c>
    </row>
    <row r="731" spans="1:38" ht="20.25" customHeight="1" x14ac:dyDescent="0.2">
      <c r="A731" s="251"/>
      <c r="B731" s="39"/>
      <c r="C731" s="17" t="s">
        <v>7</v>
      </c>
      <c r="D731" s="18"/>
      <c r="E731" s="5">
        <v>0</v>
      </c>
      <c r="F731" s="5">
        <v>0</v>
      </c>
      <c r="G731" s="5">
        <f t="shared" ref="G731:G741" si="1634">+E731+F731</f>
        <v>0</v>
      </c>
      <c r="H731" s="5">
        <v>0</v>
      </c>
      <c r="I731" s="5">
        <f t="shared" ref="I731:I741" si="1635">+G731+H731</f>
        <v>0</v>
      </c>
      <c r="J731" s="5">
        <v>0</v>
      </c>
      <c r="K731" s="5">
        <f t="shared" ref="K731:K741" si="1636">+I731+J731</f>
        <v>0</v>
      </c>
      <c r="L731" s="5">
        <v>0</v>
      </c>
      <c r="M731" s="5">
        <f t="shared" ref="M731:M741" si="1637">+K731+L731</f>
        <v>0</v>
      </c>
      <c r="N731" s="5">
        <v>0</v>
      </c>
      <c r="O731" s="5">
        <f t="shared" ref="O731:O741" si="1638">+M731+N731</f>
        <v>0</v>
      </c>
      <c r="P731" s="5">
        <v>0</v>
      </c>
      <c r="Q731" s="5">
        <f t="shared" ref="Q731:Q741" si="1639">+O731+P731</f>
        <v>0</v>
      </c>
      <c r="R731" s="48"/>
      <c r="S731" s="55"/>
      <c r="T731" s="20" t="s">
        <v>9</v>
      </c>
      <c r="U731" s="82">
        <v>0</v>
      </c>
      <c r="V731" s="82">
        <v>0</v>
      </c>
      <c r="W731" s="82">
        <f t="shared" si="1631"/>
        <v>0</v>
      </c>
      <c r="X731" s="82">
        <v>0</v>
      </c>
      <c r="Y731" s="82">
        <f t="shared" si="1632"/>
        <v>0</v>
      </c>
      <c r="Z731" s="82">
        <v>0</v>
      </c>
      <c r="AA731" s="82">
        <f>+Y731+Z731</f>
        <v>0</v>
      </c>
      <c r="AB731" s="82">
        <v>0</v>
      </c>
      <c r="AC731" s="82">
        <f>+AA731+AB731</f>
        <v>0</v>
      </c>
      <c r="AD731" s="82">
        <v>0</v>
      </c>
      <c r="AE731" s="82">
        <f>+AC731+AD731</f>
        <v>0</v>
      </c>
      <c r="AF731" s="82">
        <v>0</v>
      </c>
      <c r="AG731" s="82">
        <f>+AE731+AF731</f>
        <v>0</v>
      </c>
      <c r="AJ731" s="82">
        <v>0</v>
      </c>
      <c r="AL731" s="14">
        <f t="shared" si="1633"/>
        <v>0</v>
      </c>
    </row>
    <row r="732" spans="1:38" ht="20.25" customHeight="1" x14ac:dyDescent="0.2">
      <c r="A732" s="251"/>
      <c r="B732" s="39"/>
      <c r="C732" s="17" t="s">
        <v>21</v>
      </c>
      <c r="D732" s="18"/>
      <c r="E732" s="5">
        <v>0</v>
      </c>
      <c r="F732" s="5">
        <v>0</v>
      </c>
      <c r="G732" s="5">
        <f t="shared" si="1634"/>
        <v>0</v>
      </c>
      <c r="H732" s="5">
        <v>0</v>
      </c>
      <c r="I732" s="5">
        <f t="shared" si="1635"/>
        <v>0</v>
      </c>
      <c r="J732" s="5">
        <v>0</v>
      </c>
      <c r="K732" s="5">
        <f t="shared" si="1636"/>
        <v>0</v>
      </c>
      <c r="L732" s="5">
        <v>0</v>
      </c>
      <c r="M732" s="5">
        <f t="shared" si="1637"/>
        <v>0</v>
      </c>
      <c r="N732" s="5">
        <v>0</v>
      </c>
      <c r="O732" s="5">
        <f t="shared" si="1638"/>
        <v>0</v>
      </c>
      <c r="P732" s="5">
        <v>0</v>
      </c>
      <c r="Q732" s="5">
        <f t="shared" si="1639"/>
        <v>0</v>
      </c>
      <c r="R732" s="48"/>
      <c r="S732" s="55"/>
      <c r="T732" s="20" t="s">
        <v>11</v>
      </c>
      <c r="U732" s="82">
        <v>0</v>
      </c>
      <c r="V732" s="82">
        <v>0</v>
      </c>
      <c r="W732" s="82">
        <f t="shared" si="1631"/>
        <v>0</v>
      </c>
      <c r="X732" s="82">
        <v>0</v>
      </c>
      <c r="Y732" s="82">
        <f t="shared" si="1632"/>
        <v>0</v>
      </c>
      <c r="Z732" s="82">
        <v>0</v>
      </c>
      <c r="AA732" s="82">
        <f>+Y732+Z732</f>
        <v>0</v>
      </c>
      <c r="AB732" s="82">
        <v>0</v>
      </c>
      <c r="AC732" s="82">
        <f>+AA732+AB732</f>
        <v>0</v>
      </c>
      <c r="AD732" s="82">
        <v>0</v>
      </c>
      <c r="AE732" s="82">
        <f>+AC732+AD732</f>
        <v>0</v>
      </c>
      <c r="AF732" s="82">
        <v>0</v>
      </c>
      <c r="AG732" s="82">
        <f>+AE732+AF732</f>
        <v>0</v>
      </c>
      <c r="AJ732" s="82">
        <v>0</v>
      </c>
      <c r="AL732" s="14">
        <f t="shared" si="1633"/>
        <v>0</v>
      </c>
    </row>
    <row r="733" spans="1:38" ht="20.25" customHeight="1" x14ac:dyDescent="0.2">
      <c r="A733" s="251"/>
      <c r="B733" s="165"/>
      <c r="C733" s="166"/>
      <c r="D733" s="166"/>
      <c r="E733" s="106">
        <v>0</v>
      </c>
      <c r="F733" s="106">
        <v>0</v>
      </c>
      <c r="G733" s="5">
        <f t="shared" si="1634"/>
        <v>0</v>
      </c>
      <c r="H733" s="106">
        <v>0</v>
      </c>
      <c r="I733" s="5">
        <f t="shared" si="1635"/>
        <v>0</v>
      </c>
      <c r="J733" s="106">
        <v>0</v>
      </c>
      <c r="K733" s="5">
        <f t="shared" si="1636"/>
        <v>0</v>
      </c>
      <c r="L733" s="106">
        <v>0</v>
      </c>
      <c r="M733" s="5">
        <f t="shared" si="1637"/>
        <v>0</v>
      </c>
      <c r="N733" s="106">
        <v>0</v>
      </c>
      <c r="O733" s="5">
        <f t="shared" si="1638"/>
        <v>0</v>
      </c>
      <c r="P733" s="106">
        <v>0</v>
      </c>
      <c r="Q733" s="5">
        <f t="shared" si="1639"/>
        <v>0</v>
      </c>
      <c r="R733" s="52"/>
      <c r="S733" s="56"/>
      <c r="T733" s="23" t="s">
        <v>12</v>
      </c>
      <c r="U733" s="83">
        <v>0</v>
      </c>
      <c r="V733" s="83">
        <v>0</v>
      </c>
      <c r="W733" s="83">
        <f t="shared" si="1631"/>
        <v>0</v>
      </c>
      <c r="X733" s="83">
        <v>0</v>
      </c>
      <c r="Y733" s="83">
        <f t="shared" si="1632"/>
        <v>0</v>
      </c>
      <c r="Z733" s="83">
        <v>0</v>
      </c>
      <c r="AA733" s="83">
        <f>+Y733+Z733</f>
        <v>0</v>
      </c>
      <c r="AB733" s="83">
        <v>0</v>
      </c>
      <c r="AC733" s="83">
        <f>+AA733+AB733</f>
        <v>0</v>
      </c>
      <c r="AD733" s="83">
        <v>0</v>
      </c>
      <c r="AE733" s="83">
        <f>+AC733+AD733</f>
        <v>0</v>
      </c>
      <c r="AF733" s="83">
        <v>0</v>
      </c>
      <c r="AG733" s="83">
        <f>+AE733+AF733</f>
        <v>0</v>
      </c>
      <c r="AJ733" s="83">
        <v>0</v>
      </c>
      <c r="AL733" s="14">
        <f t="shared" si="1633"/>
        <v>0</v>
      </c>
    </row>
    <row r="734" spans="1:38" ht="20.25" customHeight="1" x14ac:dyDescent="0.2">
      <c r="A734" s="251"/>
      <c r="B734" s="167"/>
      <c r="C734" s="168"/>
      <c r="D734" s="169"/>
      <c r="E734" s="106">
        <v>0</v>
      </c>
      <c r="F734" s="106">
        <v>0</v>
      </c>
      <c r="G734" s="5">
        <f t="shared" si="1634"/>
        <v>0</v>
      </c>
      <c r="H734" s="106">
        <v>0</v>
      </c>
      <c r="I734" s="5">
        <f t="shared" si="1635"/>
        <v>0</v>
      </c>
      <c r="J734" s="106">
        <v>0</v>
      </c>
      <c r="K734" s="5">
        <f t="shared" si="1636"/>
        <v>0</v>
      </c>
      <c r="L734" s="106">
        <v>0</v>
      </c>
      <c r="M734" s="5">
        <f t="shared" si="1637"/>
        <v>0</v>
      </c>
      <c r="N734" s="106">
        <v>0</v>
      </c>
      <c r="O734" s="5">
        <f t="shared" si="1638"/>
        <v>0</v>
      </c>
      <c r="P734" s="106">
        <v>0</v>
      </c>
      <c r="Q734" s="5">
        <f t="shared" si="1639"/>
        <v>0</v>
      </c>
      <c r="R734" s="29"/>
      <c r="S734" s="144" t="s">
        <v>13</v>
      </c>
      <c r="T734" s="145"/>
      <c r="U734" s="62">
        <f t="shared" ref="U734" si="1640">SUM(U735:U737)</f>
        <v>47</v>
      </c>
      <c r="V734" s="62">
        <f t="shared" ref="V734" si="1641">SUM(V735:V737)</f>
        <v>0</v>
      </c>
      <c r="W734" s="62">
        <f t="shared" si="1631"/>
        <v>47</v>
      </c>
      <c r="X734" s="62">
        <f t="shared" ref="X734" si="1642">SUM(X735:X737)</f>
        <v>0</v>
      </c>
      <c r="Y734" s="62">
        <f t="shared" si="1632"/>
        <v>47</v>
      </c>
      <c r="Z734" s="62">
        <f t="shared" ref="Z734:AB734" si="1643">SUM(Z735:Z737)</f>
        <v>0</v>
      </c>
      <c r="AA734" s="76">
        <f>SUM(AA735:AA737)</f>
        <v>47</v>
      </c>
      <c r="AB734" s="62">
        <f t="shared" si="1643"/>
        <v>0</v>
      </c>
      <c r="AC734" s="76">
        <f>SUM(AC735:AC737)</f>
        <v>47</v>
      </c>
      <c r="AD734" s="62">
        <f t="shared" ref="AD734:AF734" si="1644">SUM(AD735:AD737)</f>
        <v>0</v>
      </c>
      <c r="AE734" s="76">
        <f>SUM(AE735:AE737)</f>
        <v>47</v>
      </c>
      <c r="AF734" s="62">
        <f t="shared" si="1644"/>
        <v>0</v>
      </c>
      <c r="AG734" s="76">
        <f>SUM(AG735:AG737)</f>
        <v>47</v>
      </c>
      <c r="AJ734" s="62">
        <f>SUM(AJ735:AJ737)</f>
        <v>47</v>
      </c>
      <c r="AL734" s="14">
        <f t="shared" si="1633"/>
        <v>0</v>
      </c>
    </row>
    <row r="735" spans="1:38" ht="20.25" customHeight="1" x14ac:dyDescent="0.2">
      <c r="A735" s="251"/>
      <c r="B735" s="38"/>
      <c r="C735" s="63" t="s">
        <v>10</v>
      </c>
      <c r="D735" s="8"/>
      <c r="E735" s="9">
        <v>0</v>
      </c>
      <c r="F735" s="9">
        <v>0</v>
      </c>
      <c r="G735" s="9">
        <f t="shared" si="1634"/>
        <v>0</v>
      </c>
      <c r="H735" s="9">
        <v>0</v>
      </c>
      <c r="I735" s="9">
        <f t="shared" si="1635"/>
        <v>0</v>
      </c>
      <c r="J735" s="9">
        <v>0</v>
      </c>
      <c r="K735" s="9">
        <f t="shared" si="1636"/>
        <v>0</v>
      </c>
      <c r="L735" s="9">
        <v>0</v>
      </c>
      <c r="M735" s="9">
        <f t="shared" si="1637"/>
        <v>0</v>
      </c>
      <c r="N735" s="9">
        <v>0</v>
      </c>
      <c r="O735" s="9">
        <f t="shared" si="1638"/>
        <v>0</v>
      </c>
      <c r="P735" s="9">
        <v>0</v>
      </c>
      <c r="Q735" s="9">
        <f t="shared" si="1639"/>
        <v>0</v>
      </c>
      <c r="R735" s="46"/>
      <c r="S735" s="149"/>
      <c r="T735" s="150" t="s">
        <v>15</v>
      </c>
      <c r="U735" s="151">
        <v>0</v>
      </c>
      <c r="V735" s="151">
        <v>0</v>
      </c>
      <c r="W735" s="151">
        <f t="shared" si="1631"/>
        <v>0</v>
      </c>
      <c r="X735" s="151">
        <v>0</v>
      </c>
      <c r="Y735" s="151">
        <f t="shared" si="1632"/>
        <v>0</v>
      </c>
      <c r="Z735" s="151">
        <v>0</v>
      </c>
      <c r="AA735" s="151">
        <f t="shared" ref="AA735:AA740" si="1645">+Y735+Z735</f>
        <v>0</v>
      </c>
      <c r="AB735" s="151">
        <v>0</v>
      </c>
      <c r="AC735" s="151">
        <f t="shared" ref="AC735:AC740" si="1646">+AA735+AB735</f>
        <v>0</v>
      </c>
      <c r="AD735" s="151">
        <v>0</v>
      </c>
      <c r="AE735" s="151">
        <f t="shared" ref="AE735:AE740" si="1647">+AC735+AD735</f>
        <v>0</v>
      </c>
      <c r="AF735" s="151">
        <v>0</v>
      </c>
      <c r="AG735" s="151">
        <f t="shared" ref="AG735:AG740" si="1648">+AE735+AF735</f>
        <v>0</v>
      </c>
      <c r="AJ735" s="151">
        <v>0</v>
      </c>
      <c r="AL735" s="14">
        <f t="shared" si="1633"/>
        <v>0</v>
      </c>
    </row>
    <row r="736" spans="1:38" ht="20.25" customHeight="1" x14ac:dyDescent="0.2">
      <c r="A736" s="251"/>
      <c r="B736" s="38"/>
      <c r="C736" s="63" t="s">
        <v>23</v>
      </c>
      <c r="D736" s="8"/>
      <c r="E736" s="11">
        <v>0</v>
      </c>
      <c r="F736" s="11">
        <v>0</v>
      </c>
      <c r="G736" s="11">
        <f t="shared" si="1634"/>
        <v>0</v>
      </c>
      <c r="H736" s="11">
        <v>0</v>
      </c>
      <c r="I736" s="11">
        <f t="shared" si="1635"/>
        <v>0</v>
      </c>
      <c r="J736" s="11">
        <v>0</v>
      </c>
      <c r="K736" s="11">
        <f t="shared" si="1636"/>
        <v>0</v>
      </c>
      <c r="L736" s="11">
        <v>0</v>
      </c>
      <c r="M736" s="11">
        <f t="shared" si="1637"/>
        <v>0</v>
      </c>
      <c r="N736" s="11">
        <v>0</v>
      </c>
      <c r="O736" s="11">
        <f t="shared" si="1638"/>
        <v>0</v>
      </c>
      <c r="P736" s="11">
        <v>0</v>
      </c>
      <c r="Q736" s="11">
        <f t="shared" si="1639"/>
        <v>0</v>
      </c>
      <c r="R736" s="47"/>
      <c r="S736" s="55"/>
      <c r="T736" s="20" t="s">
        <v>16</v>
      </c>
      <c r="U736" s="82">
        <v>0</v>
      </c>
      <c r="V736" s="82">
        <v>0</v>
      </c>
      <c r="W736" s="82">
        <f t="shared" si="1631"/>
        <v>0</v>
      </c>
      <c r="X736" s="82">
        <v>0</v>
      </c>
      <c r="Y736" s="82">
        <f t="shared" si="1632"/>
        <v>0</v>
      </c>
      <c r="Z736" s="82">
        <v>0</v>
      </c>
      <c r="AA736" s="82">
        <f t="shared" si="1645"/>
        <v>0</v>
      </c>
      <c r="AB736" s="82">
        <v>0</v>
      </c>
      <c r="AC736" s="82">
        <f t="shared" si="1646"/>
        <v>0</v>
      </c>
      <c r="AD736" s="82">
        <v>0</v>
      </c>
      <c r="AE736" s="82">
        <f t="shared" si="1647"/>
        <v>0</v>
      </c>
      <c r="AF736" s="82">
        <v>0</v>
      </c>
      <c r="AG736" s="82">
        <f t="shared" si="1648"/>
        <v>0</v>
      </c>
      <c r="AJ736" s="82">
        <v>0</v>
      </c>
      <c r="AL736" s="14">
        <f t="shared" si="1633"/>
        <v>0</v>
      </c>
    </row>
    <row r="737" spans="1:38" ht="20.25" customHeight="1" x14ac:dyDescent="0.2">
      <c r="A737" s="251"/>
      <c r="B737" s="38"/>
      <c r="C737" s="63" t="s">
        <v>22</v>
      </c>
      <c r="D737" s="8"/>
      <c r="E737" s="60">
        <v>47</v>
      </c>
      <c r="F737" s="60">
        <v>0</v>
      </c>
      <c r="G737" s="60">
        <f t="shared" si="1634"/>
        <v>47</v>
      </c>
      <c r="H737" s="60">
        <v>0</v>
      </c>
      <c r="I737" s="60">
        <f t="shared" si="1635"/>
        <v>47</v>
      </c>
      <c r="J737" s="60">
        <v>0</v>
      </c>
      <c r="K737" s="60">
        <f t="shared" si="1636"/>
        <v>47</v>
      </c>
      <c r="L737" s="60">
        <v>0</v>
      </c>
      <c r="M737" s="60">
        <f t="shared" si="1637"/>
        <v>47</v>
      </c>
      <c r="N737" s="60">
        <v>0</v>
      </c>
      <c r="O737" s="60">
        <f t="shared" si="1638"/>
        <v>47</v>
      </c>
      <c r="P737" s="60">
        <v>0</v>
      </c>
      <c r="Q737" s="60">
        <f t="shared" si="1639"/>
        <v>47</v>
      </c>
      <c r="S737" s="107"/>
      <c r="T737" s="108" t="s">
        <v>17</v>
      </c>
      <c r="U737" s="84">
        <v>47</v>
      </c>
      <c r="V737" s="84">
        <v>0</v>
      </c>
      <c r="W737" s="84">
        <f t="shared" si="1631"/>
        <v>47</v>
      </c>
      <c r="X737" s="84">
        <v>0</v>
      </c>
      <c r="Y737" s="84">
        <f t="shared" si="1632"/>
        <v>47</v>
      </c>
      <c r="Z737" s="84">
        <v>0</v>
      </c>
      <c r="AA737" s="84">
        <f t="shared" si="1645"/>
        <v>47</v>
      </c>
      <c r="AB737" s="84">
        <v>0</v>
      </c>
      <c r="AC737" s="84">
        <f t="shared" si="1646"/>
        <v>47</v>
      </c>
      <c r="AD737" s="84">
        <v>0</v>
      </c>
      <c r="AE737" s="84">
        <f t="shared" si="1647"/>
        <v>47</v>
      </c>
      <c r="AF737" s="84">
        <v>0</v>
      </c>
      <c r="AG737" s="84">
        <f t="shared" si="1648"/>
        <v>47</v>
      </c>
      <c r="AJ737" s="84">
        <v>47</v>
      </c>
      <c r="AL737" s="14">
        <f t="shared" si="1633"/>
        <v>0</v>
      </c>
    </row>
    <row r="738" spans="1:38" ht="20.25" customHeight="1" x14ac:dyDescent="0.2">
      <c r="A738" s="251"/>
      <c r="B738" s="41"/>
      <c r="C738" s="141" t="s">
        <v>46</v>
      </c>
      <c r="D738" s="8"/>
      <c r="E738" s="11">
        <v>0</v>
      </c>
      <c r="F738" s="11">
        <v>0</v>
      </c>
      <c r="G738" s="11">
        <f t="shared" si="1634"/>
        <v>0</v>
      </c>
      <c r="H738" s="11">
        <v>0</v>
      </c>
      <c r="I738" s="11">
        <f t="shared" si="1635"/>
        <v>0</v>
      </c>
      <c r="J738" s="11">
        <v>0</v>
      </c>
      <c r="K738" s="11">
        <f t="shared" si="1636"/>
        <v>0</v>
      </c>
      <c r="L738" s="11">
        <v>0</v>
      </c>
      <c r="M738" s="11">
        <f t="shared" si="1637"/>
        <v>0</v>
      </c>
      <c r="N738" s="11">
        <v>0</v>
      </c>
      <c r="O738" s="11">
        <f t="shared" si="1638"/>
        <v>0</v>
      </c>
      <c r="P738" s="11">
        <v>0</v>
      </c>
      <c r="Q738" s="11">
        <f t="shared" si="1639"/>
        <v>0</v>
      </c>
      <c r="R738" s="47"/>
      <c r="S738" s="153" t="s">
        <v>43</v>
      </c>
      <c r="T738" s="10"/>
      <c r="U738" s="62">
        <v>0</v>
      </c>
      <c r="V738" s="62">
        <v>0</v>
      </c>
      <c r="W738" s="62">
        <f t="shared" si="1631"/>
        <v>0</v>
      </c>
      <c r="X738" s="62">
        <v>0</v>
      </c>
      <c r="Y738" s="62">
        <f t="shared" si="1632"/>
        <v>0</v>
      </c>
      <c r="Z738" s="62">
        <v>0</v>
      </c>
      <c r="AA738" s="62">
        <f t="shared" si="1645"/>
        <v>0</v>
      </c>
      <c r="AB738" s="62">
        <v>0</v>
      </c>
      <c r="AC738" s="62">
        <f t="shared" si="1646"/>
        <v>0</v>
      </c>
      <c r="AD738" s="62">
        <v>0</v>
      </c>
      <c r="AE738" s="62">
        <f t="shared" si="1647"/>
        <v>0</v>
      </c>
      <c r="AF738" s="62">
        <v>0</v>
      </c>
      <c r="AG738" s="62">
        <f t="shared" si="1648"/>
        <v>0</v>
      </c>
      <c r="AJ738" s="62"/>
      <c r="AL738" s="14">
        <f t="shared" si="1633"/>
        <v>0</v>
      </c>
    </row>
    <row r="739" spans="1:38" ht="20.25" customHeight="1" x14ac:dyDescent="0.2">
      <c r="A739" s="251"/>
      <c r="B739" s="140"/>
      <c r="C739" s="141" t="s">
        <v>52</v>
      </c>
      <c r="D739" s="8"/>
      <c r="E739" s="60">
        <v>0</v>
      </c>
      <c r="F739" s="60">
        <v>0</v>
      </c>
      <c r="G739" s="60">
        <f t="shared" si="1634"/>
        <v>0</v>
      </c>
      <c r="H739" s="60">
        <v>0</v>
      </c>
      <c r="I739" s="60">
        <f t="shared" si="1635"/>
        <v>0</v>
      </c>
      <c r="J739" s="60">
        <v>0</v>
      </c>
      <c r="K739" s="60">
        <f t="shared" si="1636"/>
        <v>0</v>
      </c>
      <c r="L739" s="60">
        <v>0</v>
      </c>
      <c r="M739" s="60">
        <f t="shared" si="1637"/>
        <v>0</v>
      </c>
      <c r="N739" s="60">
        <v>0</v>
      </c>
      <c r="O739" s="60">
        <f t="shared" si="1638"/>
        <v>0</v>
      </c>
      <c r="P739" s="60">
        <v>0</v>
      </c>
      <c r="Q739" s="60">
        <f t="shared" si="1639"/>
        <v>0</v>
      </c>
      <c r="R739" s="29"/>
      <c r="S739" s="57" t="s">
        <v>38</v>
      </c>
      <c r="T739" s="28"/>
      <c r="U739" s="62">
        <v>0</v>
      </c>
      <c r="V739" s="62">
        <v>0</v>
      </c>
      <c r="W739" s="62">
        <f t="shared" si="1631"/>
        <v>0</v>
      </c>
      <c r="X739" s="62">
        <v>0</v>
      </c>
      <c r="Y739" s="62">
        <f t="shared" si="1632"/>
        <v>0</v>
      </c>
      <c r="Z739" s="62">
        <v>0</v>
      </c>
      <c r="AA739" s="62">
        <f t="shared" si="1645"/>
        <v>0</v>
      </c>
      <c r="AB739" s="62">
        <v>0</v>
      </c>
      <c r="AC739" s="62">
        <f t="shared" si="1646"/>
        <v>0</v>
      </c>
      <c r="AD739" s="62">
        <v>0</v>
      </c>
      <c r="AE739" s="62">
        <f t="shared" si="1647"/>
        <v>0</v>
      </c>
      <c r="AF739" s="62">
        <v>0</v>
      </c>
      <c r="AG739" s="62">
        <f t="shared" si="1648"/>
        <v>0</v>
      </c>
      <c r="AJ739" s="62"/>
      <c r="AL739" s="14">
        <f t="shared" si="1633"/>
        <v>0</v>
      </c>
    </row>
    <row r="740" spans="1:38" ht="20.25" customHeight="1" x14ac:dyDescent="0.2">
      <c r="A740" s="251"/>
      <c r="B740" s="109"/>
      <c r="C740" s="37" t="s">
        <v>149</v>
      </c>
      <c r="D740" s="37"/>
      <c r="E740" s="61">
        <v>0</v>
      </c>
      <c r="F740" s="61">
        <v>0</v>
      </c>
      <c r="G740" s="61">
        <f t="shared" si="1634"/>
        <v>0</v>
      </c>
      <c r="H740" s="61">
        <v>0</v>
      </c>
      <c r="I740" s="61">
        <f t="shared" si="1635"/>
        <v>0</v>
      </c>
      <c r="J740" s="61">
        <v>0</v>
      </c>
      <c r="K740" s="61">
        <f t="shared" si="1636"/>
        <v>0</v>
      </c>
      <c r="L740" s="61">
        <v>0</v>
      </c>
      <c r="M740" s="61">
        <f t="shared" si="1637"/>
        <v>0</v>
      </c>
      <c r="N740" s="61">
        <v>0</v>
      </c>
      <c r="O740" s="61">
        <f t="shared" si="1638"/>
        <v>0</v>
      </c>
      <c r="P740" s="61">
        <v>0</v>
      </c>
      <c r="Q740" s="61">
        <f t="shared" si="1639"/>
        <v>0</v>
      </c>
      <c r="R740" s="29"/>
      <c r="S740" s="154" t="s">
        <v>149</v>
      </c>
      <c r="T740" s="138"/>
      <c r="U740" s="93">
        <v>0</v>
      </c>
      <c r="V740" s="93">
        <v>0</v>
      </c>
      <c r="W740" s="93">
        <f t="shared" si="1631"/>
        <v>0</v>
      </c>
      <c r="X740" s="93">
        <v>0</v>
      </c>
      <c r="Y740" s="93">
        <f t="shared" si="1632"/>
        <v>0</v>
      </c>
      <c r="Z740" s="93">
        <v>0</v>
      </c>
      <c r="AA740" s="93">
        <f t="shared" si="1645"/>
        <v>0</v>
      </c>
      <c r="AB740" s="93">
        <v>0</v>
      </c>
      <c r="AC740" s="93">
        <f t="shared" si="1646"/>
        <v>0</v>
      </c>
      <c r="AD740" s="93">
        <v>0</v>
      </c>
      <c r="AE740" s="93">
        <f t="shared" si="1647"/>
        <v>0</v>
      </c>
      <c r="AF740" s="93">
        <v>0</v>
      </c>
      <c r="AG740" s="93">
        <f t="shared" si="1648"/>
        <v>0</v>
      </c>
      <c r="AJ740" s="62"/>
      <c r="AL740" s="14">
        <f t="shared" si="1633"/>
        <v>0</v>
      </c>
    </row>
    <row r="741" spans="1:38" ht="20.25" customHeight="1" thickBot="1" x14ac:dyDescent="0.25">
      <c r="A741" s="251"/>
      <c r="B741" s="155" t="s">
        <v>14</v>
      </c>
      <c r="C741" s="141"/>
      <c r="D741" s="8"/>
      <c r="E741" s="11">
        <f t="shared" ref="E741" si="1649">SUM(E735:E740)+E728</f>
        <v>47</v>
      </c>
      <c r="F741" s="11">
        <f t="shared" ref="F741" si="1650">SUM(F735:F740)+F728</f>
        <v>0</v>
      </c>
      <c r="G741" s="11">
        <f t="shared" si="1634"/>
        <v>47</v>
      </c>
      <c r="H741" s="11">
        <f t="shared" ref="H741:J741" si="1651">SUM(H735:H740)+H728</f>
        <v>0</v>
      </c>
      <c r="I741" s="11">
        <f t="shared" si="1635"/>
        <v>47</v>
      </c>
      <c r="J741" s="11">
        <f t="shared" si="1651"/>
        <v>0</v>
      </c>
      <c r="K741" s="11">
        <f t="shared" si="1636"/>
        <v>47</v>
      </c>
      <c r="L741" s="11">
        <f t="shared" ref="L741:N741" si="1652">SUM(L735:L740)+L728</f>
        <v>0</v>
      </c>
      <c r="M741" s="11">
        <f t="shared" si="1637"/>
        <v>47</v>
      </c>
      <c r="N741" s="11">
        <f t="shared" si="1652"/>
        <v>0</v>
      </c>
      <c r="O741" s="11">
        <f t="shared" si="1638"/>
        <v>47</v>
      </c>
      <c r="P741" s="11">
        <f t="shared" ref="P741" si="1653">SUM(P735:P740)+P728</f>
        <v>0</v>
      </c>
      <c r="Q741" s="11">
        <f t="shared" si="1639"/>
        <v>47</v>
      </c>
      <c r="R741" s="69"/>
      <c r="S741" s="156" t="s">
        <v>18</v>
      </c>
      <c r="T741" s="157"/>
      <c r="U741" s="62">
        <f t="shared" ref="U741" si="1654">+U739+U734+U728+U738+U740</f>
        <v>47</v>
      </c>
      <c r="V741" s="62">
        <f t="shared" ref="V741" si="1655">+V739+V734+V728+V738+V740</f>
        <v>0</v>
      </c>
      <c r="W741" s="62">
        <f t="shared" si="1631"/>
        <v>47</v>
      </c>
      <c r="X741" s="62">
        <f t="shared" ref="X741" si="1656">+X739+X734+X728+X738+X740</f>
        <v>0</v>
      </c>
      <c r="Y741" s="62">
        <f t="shared" si="1632"/>
        <v>47</v>
      </c>
      <c r="Z741" s="62">
        <f t="shared" ref="Z741:AB741" si="1657">+Z739+Z734+Z728+Z738+Z740</f>
        <v>0</v>
      </c>
      <c r="AA741" s="62">
        <f>+AA740+AA739+AA738+AA734+AA728</f>
        <v>47</v>
      </c>
      <c r="AB741" s="62">
        <f t="shared" si="1657"/>
        <v>0</v>
      </c>
      <c r="AC741" s="62">
        <f>+AC740+AC739+AC738+AC734+AC728</f>
        <v>47</v>
      </c>
      <c r="AD741" s="62">
        <f t="shared" ref="AD741:AF741" si="1658">+AD739+AD734+AD728+AD738+AD740</f>
        <v>0</v>
      </c>
      <c r="AE741" s="62">
        <f>+AE740+AE739+AE738+AE734+AE728</f>
        <v>47</v>
      </c>
      <c r="AF741" s="62">
        <f t="shared" si="1658"/>
        <v>0</v>
      </c>
      <c r="AG741" s="62">
        <f>+AG740+AG739+AG738+AG734+AG728</f>
        <v>47</v>
      </c>
      <c r="AJ741" s="62">
        <f>+AJ734+AJ728</f>
        <v>47</v>
      </c>
      <c r="AL741" s="14">
        <f t="shared" si="1633"/>
        <v>0</v>
      </c>
    </row>
    <row r="742" spans="1:38" ht="23.25" customHeight="1" thickBot="1" x14ac:dyDescent="0.25">
      <c r="A742" s="251"/>
      <c r="B742" s="112" t="s">
        <v>141</v>
      </c>
      <c r="C742" s="64" t="s">
        <v>116</v>
      </c>
      <c r="D742" s="129"/>
      <c r="E742" s="128"/>
      <c r="F742" s="128"/>
      <c r="G742" s="128"/>
      <c r="H742" s="128"/>
      <c r="I742" s="128"/>
      <c r="J742" s="128"/>
      <c r="K742" s="128"/>
      <c r="L742" s="128"/>
      <c r="M742" s="128"/>
      <c r="N742" s="128"/>
      <c r="O742" s="128"/>
      <c r="P742" s="128"/>
      <c r="Q742" s="128"/>
      <c r="R742" s="128"/>
      <c r="S742" s="129"/>
      <c r="T742" s="185"/>
      <c r="U742" s="185"/>
      <c r="V742" s="185"/>
      <c r="W742" s="185"/>
      <c r="X742" s="185"/>
      <c r="Y742" s="185"/>
      <c r="Z742" s="185"/>
      <c r="AA742" s="185"/>
      <c r="AB742" s="185"/>
      <c r="AC742" s="185"/>
      <c r="AD742" s="185"/>
      <c r="AE742" s="185"/>
      <c r="AF742" s="185"/>
      <c r="AG742" s="185"/>
      <c r="AJ742" s="250">
        <f>+AG741-Q741</f>
        <v>0</v>
      </c>
    </row>
    <row r="743" spans="1:38" ht="39" customHeight="1" x14ac:dyDescent="0.2">
      <c r="A743" s="251"/>
      <c r="B743" s="7" t="s">
        <v>0</v>
      </c>
      <c r="C743" s="63"/>
      <c r="D743" s="8"/>
      <c r="E743" s="24" t="str">
        <f t="shared" ref="E743" si="1659">+E$6</f>
        <v>Eredeti előirányzat
2024. év</v>
      </c>
      <c r="F743" s="24" t="str">
        <f t="shared" ref="F743:Q743" si="1660">+F$6</f>
        <v>1 Módosítás</v>
      </c>
      <c r="G743" s="24" t="str">
        <f t="shared" si="1660"/>
        <v>Módosított előirányzat 1
2024. év</v>
      </c>
      <c r="H743" s="24" t="str">
        <f t="shared" si="1660"/>
        <v>2 Módosítás</v>
      </c>
      <c r="I743" s="24" t="str">
        <f t="shared" si="1660"/>
        <v>Módosított előirányzat</v>
      </c>
      <c r="J743" s="24" t="str">
        <f t="shared" si="1660"/>
        <v>3 Módosítás</v>
      </c>
      <c r="K743" s="24" t="str">
        <f t="shared" si="1660"/>
        <v>Módosított előirányzat</v>
      </c>
      <c r="L743" s="24" t="str">
        <f t="shared" si="1660"/>
        <v>4 Módosítás</v>
      </c>
      <c r="M743" s="24" t="str">
        <f t="shared" si="1660"/>
        <v>4. Módosított előirányzat</v>
      </c>
      <c r="N743" s="24" t="str">
        <f t="shared" si="1660"/>
        <v>5 Módosítás</v>
      </c>
      <c r="O743" s="24" t="str">
        <f t="shared" si="1660"/>
        <v>Módosított előirányzat 5.</v>
      </c>
      <c r="P743" s="24" t="str">
        <f t="shared" si="1660"/>
        <v>6 Módosítás</v>
      </c>
      <c r="Q743" s="24" t="str">
        <f t="shared" si="1660"/>
        <v>Módosított előirányzat</v>
      </c>
      <c r="R743" s="53"/>
      <c r="S743" s="88" t="s">
        <v>1</v>
      </c>
      <c r="T743" s="58"/>
      <c r="U743" s="25" t="str">
        <f t="shared" ref="U743" si="1661">+U$6</f>
        <v>Eredeti előirányzat
2024. év</v>
      </c>
      <c r="V743" s="25" t="str">
        <f t="shared" ref="V743:AG743" si="1662">+V$6</f>
        <v>1 Módosítás</v>
      </c>
      <c r="W743" s="25" t="str">
        <f t="shared" si="1662"/>
        <v>Módosított előirányzat 1
2024. év</v>
      </c>
      <c r="X743" s="25" t="str">
        <f t="shared" si="1662"/>
        <v>2 Módosítás</v>
      </c>
      <c r="Y743" s="25" t="str">
        <f t="shared" si="1662"/>
        <v>Módosított előirányzat</v>
      </c>
      <c r="Z743" s="25" t="str">
        <f t="shared" si="1662"/>
        <v>3 Módosítás</v>
      </c>
      <c r="AA743" s="25" t="str">
        <f t="shared" si="1662"/>
        <v>Módosított előirányzat</v>
      </c>
      <c r="AB743" s="25" t="str">
        <f t="shared" si="1662"/>
        <v>4 Módosítás</v>
      </c>
      <c r="AC743" s="25" t="str">
        <f t="shared" si="1662"/>
        <v>4. Módosított előirányzat</v>
      </c>
      <c r="AD743" s="25" t="str">
        <f t="shared" si="1662"/>
        <v>5 Módosítás</v>
      </c>
      <c r="AE743" s="25" t="str">
        <f t="shared" si="1662"/>
        <v>Módosított előirányzat 5</v>
      </c>
      <c r="AF743" s="25" t="str">
        <f t="shared" si="1662"/>
        <v>6 Módosítás</v>
      </c>
      <c r="AG743" s="25" t="str">
        <f t="shared" si="1662"/>
        <v>Módosított előirányzat</v>
      </c>
      <c r="AJ743" s="1" t="s">
        <v>119</v>
      </c>
    </row>
    <row r="744" spans="1:38" ht="20.25" customHeight="1" x14ac:dyDescent="0.2">
      <c r="A744" s="251"/>
      <c r="B744" s="38"/>
      <c r="C744" s="63" t="s">
        <v>2</v>
      </c>
      <c r="D744" s="73"/>
      <c r="E744" s="143">
        <f t="shared" ref="E744" si="1663">+E745+E746+E747+E748</f>
        <v>9369</v>
      </c>
      <c r="F744" s="143">
        <f t="shared" ref="F744:I744" si="1664">+F745+F746+F747+F748</f>
        <v>0</v>
      </c>
      <c r="G744" s="143">
        <f t="shared" si="1664"/>
        <v>9369</v>
      </c>
      <c r="H744" s="143">
        <f t="shared" si="1664"/>
        <v>0</v>
      </c>
      <c r="I744" s="143">
        <f t="shared" si="1664"/>
        <v>9369</v>
      </c>
      <c r="J744" s="143">
        <f t="shared" ref="J744:K744" si="1665">+J745+J746+J747+J748</f>
        <v>0</v>
      </c>
      <c r="K744" s="143">
        <f t="shared" si="1665"/>
        <v>9369</v>
      </c>
      <c r="L744" s="143">
        <f t="shared" ref="L744:M744" si="1666">+L745+L746+L747+L748</f>
        <v>0</v>
      </c>
      <c r="M744" s="143">
        <f t="shared" si="1666"/>
        <v>9369</v>
      </c>
      <c r="N744" s="143">
        <f t="shared" ref="N744:O744" si="1667">+N745+N746+N747+N748</f>
        <v>48</v>
      </c>
      <c r="O744" s="143">
        <f t="shared" si="1667"/>
        <v>9417</v>
      </c>
      <c r="P744" s="143">
        <f t="shared" ref="P744:Q744" si="1668">+P745+P746+P747+P748</f>
        <v>0</v>
      </c>
      <c r="Q744" s="143">
        <f t="shared" si="1668"/>
        <v>9417</v>
      </c>
      <c r="R744" s="46"/>
      <c r="S744" s="144" t="s">
        <v>3</v>
      </c>
      <c r="T744" s="145"/>
      <c r="U744" s="76">
        <f t="shared" ref="U744" si="1669">SUM(U745:U749)</f>
        <v>21866</v>
      </c>
      <c r="V744" s="76">
        <f t="shared" ref="V744" si="1670">SUM(V745:V749)</f>
        <v>0</v>
      </c>
      <c r="W744" s="76">
        <f>+U744+V744</f>
        <v>21866</v>
      </c>
      <c r="X744" s="76">
        <f t="shared" ref="X744" si="1671">SUM(X745:X749)</f>
        <v>0</v>
      </c>
      <c r="Y744" s="76">
        <f>+W744+X744</f>
        <v>21866</v>
      </c>
      <c r="Z744" s="76">
        <f t="shared" ref="Z744:AB744" si="1672">SUM(Z745:Z749)</f>
        <v>0</v>
      </c>
      <c r="AA744" s="76">
        <f>SUM(AA745:AA749)</f>
        <v>21866</v>
      </c>
      <c r="AB744" s="76">
        <f t="shared" si="1672"/>
        <v>0</v>
      </c>
      <c r="AC744" s="76">
        <f>SUM(AC745:AC749)</f>
        <v>21866</v>
      </c>
      <c r="AD744" s="76">
        <f t="shared" ref="AD744:AF744" si="1673">SUM(AD745:AD749)</f>
        <v>48</v>
      </c>
      <c r="AE744" s="76">
        <f>SUM(AE745:AE749)</f>
        <v>21914</v>
      </c>
      <c r="AF744" s="76">
        <f t="shared" si="1673"/>
        <v>0</v>
      </c>
      <c r="AG744" s="76">
        <f>SUM(AG745:AG749)</f>
        <v>21914</v>
      </c>
      <c r="AJ744" s="76">
        <f>SUM(AJ745:AJ749)</f>
        <v>26708</v>
      </c>
      <c r="AL744" s="347">
        <f>+(AG744+AE760)-AJ744</f>
        <v>0</v>
      </c>
    </row>
    <row r="745" spans="1:38" ht="20.25" customHeight="1" x14ac:dyDescent="0.2">
      <c r="A745" s="251"/>
      <c r="B745" s="89"/>
      <c r="C745" s="77" t="s">
        <v>4</v>
      </c>
      <c r="D745" s="77"/>
      <c r="E745" s="148"/>
      <c r="F745" s="148">
        <v>0</v>
      </c>
      <c r="G745" s="148"/>
      <c r="H745" s="148"/>
      <c r="I745" s="148"/>
      <c r="J745" s="148"/>
      <c r="K745" s="148"/>
      <c r="L745" s="148"/>
      <c r="M745" s="148"/>
      <c r="N745" s="148"/>
      <c r="O745" s="148"/>
      <c r="P745" s="148"/>
      <c r="Q745" s="148"/>
      <c r="R745" s="48"/>
      <c r="S745" s="149"/>
      <c r="T745" s="150" t="s">
        <v>6</v>
      </c>
      <c r="U745" s="151">
        <f>3528+387</f>
        <v>3915</v>
      </c>
      <c r="V745" s="151">
        <v>1200</v>
      </c>
      <c r="W745" s="151">
        <f t="shared" ref="W745:W757" si="1674">+U745+V745</f>
        <v>5115</v>
      </c>
      <c r="X745" s="151">
        <v>0</v>
      </c>
      <c r="Y745" s="151">
        <f t="shared" ref="Y745:Y757" si="1675">+W745+X745</f>
        <v>5115</v>
      </c>
      <c r="Z745" s="151">
        <v>300</v>
      </c>
      <c r="AA745" s="151">
        <f>+Y745+Z745</f>
        <v>5415</v>
      </c>
      <c r="AB745" s="151"/>
      <c r="AC745" s="151">
        <f>+AA745+AB745</f>
        <v>5415</v>
      </c>
      <c r="AD745" s="151">
        <f>347+119</f>
        <v>466</v>
      </c>
      <c r="AE745" s="151">
        <f>+AC745+AD745</f>
        <v>5881</v>
      </c>
      <c r="AF745" s="151">
        <v>0</v>
      </c>
      <c r="AG745" s="151">
        <f>+AE745+AF745</f>
        <v>5881</v>
      </c>
      <c r="AJ745" s="151">
        <v>7048</v>
      </c>
      <c r="AL745" s="347">
        <f>+(AG745+AG761)-AJ745</f>
        <v>0</v>
      </c>
    </row>
    <row r="746" spans="1:38" ht="20.25" customHeight="1" x14ac:dyDescent="0.2">
      <c r="A746" s="251"/>
      <c r="B746" s="39"/>
      <c r="C746" s="17" t="s">
        <v>5</v>
      </c>
      <c r="D746" s="18"/>
      <c r="E746" s="5">
        <v>9369</v>
      </c>
      <c r="F746" s="5">
        <v>0</v>
      </c>
      <c r="G746" s="5">
        <f>+E746+F746</f>
        <v>9369</v>
      </c>
      <c r="H746" s="5">
        <v>0</v>
      </c>
      <c r="I746" s="5">
        <f>+G746+H746</f>
        <v>9369</v>
      </c>
      <c r="J746" s="5">
        <v>0</v>
      </c>
      <c r="K746" s="5">
        <f>+I746+J746</f>
        <v>9369</v>
      </c>
      <c r="L746" s="5">
        <v>0</v>
      </c>
      <c r="M746" s="5">
        <f>+K746+L746</f>
        <v>9369</v>
      </c>
      <c r="N746" s="5">
        <v>48</v>
      </c>
      <c r="O746" s="5">
        <f>+M746+N746</f>
        <v>9417</v>
      </c>
      <c r="P746" s="5">
        <v>0</v>
      </c>
      <c r="Q746" s="5">
        <f>+O746+P746</f>
        <v>9417</v>
      </c>
      <c r="R746" s="48"/>
      <c r="S746" s="55"/>
      <c r="T746" s="19" t="s">
        <v>8</v>
      </c>
      <c r="U746" s="82">
        <f>413+198</f>
        <v>611</v>
      </c>
      <c r="V746" s="82">
        <v>0</v>
      </c>
      <c r="W746" s="82">
        <f t="shared" si="1674"/>
        <v>611</v>
      </c>
      <c r="X746" s="82">
        <v>0</v>
      </c>
      <c r="Y746" s="82">
        <f t="shared" si="1675"/>
        <v>611</v>
      </c>
      <c r="Z746" s="82">
        <f>500+100</f>
        <v>600</v>
      </c>
      <c r="AA746" s="82">
        <f>+Y746+Z746</f>
        <v>1211</v>
      </c>
      <c r="AB746" s="82"/>
      <c r="AC746" s="82">
        <f>+AA746+AB746</f>
        <v>1211</v>
      </c>
      <c r="AD746" s="82">
        <v>0</v>
      </c>
      <c r="AE746" s="82">
        <f>+AC746+AD746</f>
        <v>1211</v>
      </c>
      <c r="AF746" s="82">
        <v>82</v>
      </c>
      <c r="AG746" s="82">
        <f>+AE746+AF746</f>
        <v>1293</v>
      </c>
      <c r="AJ746" s="82">
        <v>1508</v>
      </c>
      <c r="AL746" s="347">
        <f t="shared" ref="AL746:AL757" si="1676">+(AG746+AG762)-AJ746</f>
        <v>0</v>
      </c>
    </row>
    <row r="747" spans="1:38" ht="20.25" customHeight="1" x14ac:dyDescent="0.2">
      <c r="A747" s="251"/>
      <c r="B747" s="39"/>
      <c r="C747" s="17" t="s">
        <v>7</v>
      </c>
      <c r="D747" s="18"/>
      <c r="E747" s="5">
        <v>0</v>
      </c>
      <c r="F747" s="5">
        <v>0</v>
      </c>
      <c r="G747" s="5">
        <f t="shared" ref="G747:G757" si="1677">+E747+F747</f>
        <v>0</v>
      </c>
      <c r="H747" s="5">
        <v>0</v>
      </c>
      <c r="I747" s="5">
        <f t="shared" ref="I747:I757" si="1678">+G747+H747</f>
        <v>0</v>
      </c>
      <c r="J747" s="5">
        <v>0</v>
      </c>
      <c r="K747" s="5">
        <f t="shared" ref="K747:K757" si="1679">+I747+J747</f>
        <v>0</v>
      </c>
      <c r="L747" s="5">
        <v>0</v>
      </c>
      <c r="M747" s="5">
        <f t="shared" ref="M747:M757" si="1680">+K747+L747</f>
        <v>0</v>
      </c>
      <c r="N747" s="5">
        <v>0</v>
      </c>
      <c r="O747" s="5">
        <f t="shared" ref="O747:O757" si="1681">+M747+N747</f>
        <v>0</v>
      </c>
      <c r="P747" s="5">
        <v>0</v>
      </c>
      <c r="Q747" s="5">
        <f t="shared" ref="Q747:Q757" si="1682">+O747+P747</f>
        <v>0</v>
      </c>
      <c r="R747" s="48"/>
      <c r="S747" s="55"/>
      <c r="T747" s="20" t="s">
        <v>9</v>
      </c>
      <c r="U747" s="82">
        <f>15852+1488</f>
        <v>17340</v>
      </c>
      <c r="V747" s="82">
        <v>-1200</v>
      </c>
      <c r="W747" s="82">
        <f t="shared" si="1674"/>
        <v>16140</v>
      </c>
      <c r="X747" s="82">
        <v>0</v>
      </c>
      <c r="Y747" s="82">
        <f t="shared" si="1675"/>
        <v>16140</v>
      </c>
      <c r="Z747" s="82">
        <f>-500-400</f>
        <v>-900</v>
      </c>
      <c r="AA747" s="82">
        <f>+Y747+Z747</f>
        <v>15240</v>
      </c>
      <c r="AB747" s="82"/>
      <c r="AC747" s="82">
        <f>+AA747+AB747</f>
        <v>15240</v>
      </c>
      <c r="AD747" s="82">
        <f>48-466</f>
        <v>-418</v>
      </c>
      <c r="AE747" s="82">
        <f>+AC747+AD747</f>
        <v>14822</v>
      </c>
      <c r="AF747" s="82">
        <v>-82</v>
      </c>
      <c r="AG747" s="82">
        <f>+AE747+AF747</f>
        <v>14740</v>
      </c>
      <c r="AJ747" s="82">
        <v>18152</v>
      </c>
      <c r="AL747" s="347">
        <f t="shared" si="1676"/>
        <v>0</v>
      </c>
    </row>
    <row r="748" spans="1:38" ht="20.25" customHeight="1" x14ac:dyDescent="0.2">
      <c r="A748" s="251"/>
      <c r="B748" s="39"/>
      <c r="C748" s="17" t="s">
        <v>21</v>
      </c>
      <c r="D748" s="18"/>
      <c r="E748" s="5">
        <v>0</v>
      </c>
      <c r="F748" s="5">
        <v>0</v>
      </c>
      <c r="G748" s="5">
        <f t="shared" si="1677"/>
        <v>0</v>
      </c>
      <c r="H748" s="5">
        <v>0</v>
      </c>
      <c r="I748" s="5">
        <f t="shared" si="1678"/>
        <v>0</v>
      </c>
      <c r="J748" s="5">
        <v>0</v>
      </c>
      <c r="K748" s="5">
        <f t="shared" si="1679"/>
        <v>0</v>
      </c>
      <c r="L748" s="5">
        <v>0</v>
      </c>
      <c r="M748" s="5">
        <f t="shared" si="1680"/>
        <v>0</v>
      </c>
      <c r="N748" s="5">
        <v>0</v>
      </c>
      <c r="O748" s="5">
        <f t="shared" si="1681"/>
        <v>0</v>
      </c>
      <c r="P748" s="5">
        <v>0</v>
      </c>
      <c r="Q748" s="5">
        <f t="shared" si="1682"/>
        <v>0</v>
      </c>
      <c r="R748" s="48"/>
      <c r="S748" s="55"/>
      <c r="T748" s="20" t="s">
        <v>11</v>
      </c>
      <c r="U748" s="82">
        <v>0</v>
      </c>
      <c r="V748" s="82">
        <v>0</v>
      </c>
      <c r="W748" s="82">
        <f t="shared" si="1674"/>
        <v>0</v>
      </c>
      <c r="X748" s="82"/>
      <c r="Y748" s="82">
        <f t="shared" si="1675"/>
        <v>0</v>
      </c>
      <c r="Z748" s="82"/>
      <c r="AA748" s="82">
        <f>+Y748+Z748</f>
        <v>0</v>
      </c>
      <c r="AB748" s="82"/>
      <c r="AC748" s="82">
        <f>+AA748+AB748</f>
        <v>0</v>
      </c>
      <c r="AD748" s="82"/>
      <c r="AE748" s="82">
        <f>+AC748+AD748</f>
        <v>0</v>
      </c>
      <c r="AF748" s="82">
        <v>0</v>
      </c>
      <c r="AG748" s="82">
        <f>+AE748+AF748</f>
        <v>0</v>
      </c>
      <c r="AJ748" s="82">
        <v>0</v>
      </c>
      <c r="AL748" s="347">
        <f t="shared" si="1676"/>
        <v>0</v>
      </c>
    </row>
    <row r="749" spans="1:38" ht="20.25" customHeight="1" x14ac:dyDescent="0.2">
      <c r="A749" s="251"/>
      <c r="B749" s="165"/>
      <c r="C749" s="166"/>
      <c r="D749" s="166"/>
      <c r="E749" s="106">
        <v>0</v>
      </c>
      <c r="F749" s="106">
        <v>0</v>
      </c>
      <c r="G749" s="5">
        <f t="shared" si="1677"/>
        <v>0</v>
      </c>
      <c r="H749" s="106"/>
      <c r="I749" s="5">
        <f t="shared" si="1678"/>
        <v>0</v>
      </c>
      <c r="J749" s="106"/>
      <c r="K749" s="5">
        <f t="shared" si="1679"/>
        <v>0</v>
      </c>
      <c r="L749" s="106"/>
      <c r="M749" s="5">
        <f t="shared" si="1680"/>
        <v>0</v>
      </c>
      <c r="N749" s="106"/>
      <c r="O749" s="5">
        <f t="shared" si="1681"/>
        <v>0</v>
      </c>
      <c r="P749" s="106"/>
      <c r="Q749" s="5">
        <f t="shared" si="1682"/>
        <v>0</v>
      </c>
      <c r="R749" s="52"/>
      <c r="S749" s="56"/>
      <c r="T749" s="23" t="s">
        <v>12</v>
      </c>
      <c r="U749" s="83">
        <v>0</v>
      </c>
      <c r="V749" s="83">
        <v>0</v>
      </c>
      <c r="W749" s="83">
        <f t="shared" si="1674"/>
        <v>0</v>
      </c>
      <c r="X749" s="83"/>
      <c r="Y749" s="83">
        <f t="shared" si="1675"/>
        <v>0</v>
      </c>
      <c r="Z749" s="83"/>
      <c r="AA749" s="83">
        <f>+Y749+Z749</f>
        <v>0</v>
      </c>
      <c r="AB749" s="83"/>
      <c r="AC749" s="83">
        <f>+AA749+AB749</f>
        <v>0</v>
      </c>
      <c r="AD749" s="83"/>
      <c r="AE749" s="83">
        <f>+AC749+AD749</f>
        <v>0</v>
      </c>
      <c r="AF749" s="83"/>
      <c r="AG749" s="83">
        <f>+AE749+AF749</f>
        <v>0</v>
      </c>
      <c r="AJ749" s="83">
        <v>0</v>
      </c>
      <c r="AL749" s="347">
        <f t="shared" si="1676"/>
        <v>0</v>
      </c>
    </row>
    <row r="750" spans="1:38" ht="20.25" customHeight="1" x14ac:dyDescent="0.2">
      <c r="A750" s="251"/>
      <c r="B750" s="167"/>
      <c r="C750" s="168"/>
      <c r="D750" s="169"/>
      <c r="E750" s="106">
        <v>0</v>
      </c>
      <c r="F750" s="106">
        <v>0</v>
      </c>
      <c r="G750" s="5">
        <f t="shared" si="1677"/>
        <v>0</v>
      </c>
      <c r="H750" s="106"/>
      <c r="I750" s="5">
        <f t="shared" si="1678"/>
        <v>0</v>
      </c>
      <c r="J750" s="106"/>
      <c r="K750" s="5">
        <f t="shared" si="1679"/>
        <v>0</v>
      </c>
      <c r="L750" s="106"/>
      <c r="M750" s="5">
        <f t="shared" si="1680"/>
        <v>0</v>
      </c>
      <c r="N750" s="106"/>
      <c r="O750" s="5">
        <f t="shared" si="1681"/>
        <v>0</v>
      </c>
      <c r="P750" s="106"/>
      <c r="Q750" s="5">
        <f t="shared" si="1682"/>
        <v>0</v>
      </c>
      <c r="R750" s="29"/>
      <c r="S750" s="144" t="s">
        <v>13</v>
      </c>
      <c r="T750" s="145"/>
      <c r="U750" s="62">
        <f t="shared" ref="U750" si="1683">SUM(U751:U753)</f>
        <v>0</v>
      </c>
      <c r="V750" s="62">
        <f t="shared" ref="V750:Y750" si="1684">SUM(V751:V753)</f>
        <v>0</v>
      </c>
      <c r="W750" s="62">
        <f t="shared" si="1684"/>
        <v>0</v>
      </c>
      <c r="X750" s="62">
        <f t="shared" si="1684"/>
        <v>0</v>
      </c>
      <c r="Y750" s="62">
        <f t="shared" si="1684"/>
        <v>0</v>
      </c>
      <c r="Z750" s="62">
        <f t="shared" ref="Z750:AB750" si="1685">SUM(Z751:Z753)</f>
        <v>0</v>
      </c>
      <c r="AA750" s="76">
        <f>SUM(AA751:AA753)</f>
        <v>0</v>
      </c>
      <c r="AB750" s="62">
        <f t="shared" si="1685"/>
        <v>0</v>
      </c>
      <c r="AC750" s="76">
        <f>SUM(AC751:AC753)</f>
        <v>0</v>
      </c>
      <c r="AD750" s="62">
        <f t="shared" ref="AD750:AF750" si="1686">SUM(AD751:AD753)</f>
        <v>0</v>
      </c>
      <c r="AE750" s="76">
        <f>SUM(AE751:AE753)</f>
        <v>0</v>
      </c>
      <c r="AF750" s="62">
        <f t="shared" si="1686"/>
        <v>0</v>
      </c>
      <c r="AG750" s="76">
        <f>SUM(AG751:AG753)</f>
        <v>0</v>
      </c>
      <c r="AJ750" s="62">
        <f>SUM(AJ751:AJ753)</f>
        <v>0</v>
      </c>
      <c r="AL750" s="347">
        <f t="shared" si="1676"/>
        <v>0</v>
      </c>
    </row>
    <row r="751" spans="1:38" ht="20.25" customHeight="1" x14ac:dyDescent="0.2">
      <c r="A751" s="251"/>
      <c r="B751" s="38"/>
      <c r="C751" s="63" t="s">
        <v>10</v>
      </c>
      <c r="D751" s="8"/>
      <c r="E751" s="9">
        <f>10424+2073</f>
        <v>12497</v>
      </c>
      <c r="F751" s="9">
        <v>0</v>
      </c>
      <c r="G751" s="9">
        <f t="shared" si="1677"/>
        <v>12497</v>
      </c>
      <c r="H751" s="9">
        <v>0</v>
      </c>
      <c r="I751" s="9">
        <f t="shared" si="1678"/>
        <v>12497</v>
      </c>
      <c r="J751" s="9">
        <v>0</v>
      </c>
      <c r="K751" s="9">
        <f t="shared" si="1679"/>
        <v>12497</v>
      </c>
      <c r="L751" s="9">
        <v>0</v>
      </c>
      <c r="M751" s="9">
        <f t="shared" si="1680"/>
        <v>12497</v>
      </c>
      <c r="N751" s="9">
        <v>0</v>
      </c>
      <c r="O751" s="9">
        <f t="shared" si="1681"/>
        <v>12497</v>
      </c>
      <c r="P751" s="9">
        <v>0</v>
      </c>
      <c r="Q751" s="9">
        <f t="shared" si="1682"/>
        <v>12497</v>
      </c>
      <c r="R751" s="46"/>
      <c r="S751" s="149"/>
      <c r="T751" s="150" t="s">
        <v>15</v>
      </c>
      <c r="U751" s="151">
        <v>0</v>
      </c>
      <c r="V751" s="151"/>
      <c r="W751" s="151">
        <f t="shared" si="1674"/>
        <v>0</v>
      </c>
      <c r="X751" s="151">
        <v>0</v>
      </c>
      <c r="Y751" s="151">
        <f t="shared" si="1675"/>
        <v>0</v>
      </c>
      <c r="Z751" s="151">
        <v>0</v>
      </c>
      <c r="AA751" s="151">
        <f t="shared" ref="AA751:AA756" si="1687">+Y751+Z751</f>
        <v>0</v>
      </c>
      <c r="AB751" s="151">
        <v>0</v>
      </c>
      <c r="AC751" s="151">
        <f t="shared" ref="AC751:AC756" si="1688">+AA751+AB751</f>
        <v>0</v>
      </c>
      <c r="AD751" s="151">
        <v>0</v>
      </c>
      <c r="AE751" s="151">
        <f t="shared" ref="AE751:AE756" si="1689">+AC751+AD751</f>
        <v>0</v>
      </c>
      <c r="AF751" s="151">
        <v>0</v>
      </c>
      <c r="AG751" s="151">
        <f t="shared" ref="AG751:AG756" si="1690">+AE751+AF751</f>
        <v>0</v>
      </c>
      <c r="AJ751" s="151">
        <v>0</v>
      </c>
      <c r="AL751" s="347">
        <f t="shared" si="1676"/>
        <v>0</v>
      </c>
    </row>
    <row r="752" spans="1:38" ht="20.25" customHeight="1" x14ac:dyDescent="0.2">
      <c r="A752" s="251"/>
      <c r="B752" s="38"/>
      <c r="C752" s="63" t="s">
        <v>23</v>
      </c>
      <c r="D752" s="8"/>
      <c r="E752" s="11">
        <v>0</v>
      </c>
      <c r="F752" s="11">
        <v>0</v>
      </c>
      <c r="G752" s="11">
        <f t="shared" si="1677"/>
        <v>0</v>
      </c>
      <c r="H752" s="11">
        <v>0</v>
      </c>
      <c r="I752" s="11">
        <f t="shared" si="1678"/>
        <v>0</v>
      </c>
      <c r="J752" s="11">
        <v>0</v>
      </c>
      <c r="K752" s="11">
        <f t="shared" si="1679"/>
        <v>0</v>
      </c>
      <c r="L752" s="11">
        <v>0</v>
      </c>
      <c r="M752" s="11">
        <f t="shared" si="1680"/>
        <v>0</v>
      </c>
      <c r="N752" s="11">
        <v>0</v>
      </c>
      <c r="O752" s="11">
        <f t="shared" si="1681"/>
        <v>0</v>
      </c>
      <c r="P752" s="11">
        <v>0</v>
      </c>
      <c r="Q752" s="11">
        <f t="shared" si="1682"/>
        <v>0</v>
      </c>
      <c r="R752" s="47"/>
      <c r="S752" s="55"/>
      <c r="T752" s="20" t="s">
        <v>16</v>
      </c>
      <c r="U752" s="82">
        <v>0</v>
      </c>
      <c r="V752" s="82"/>
      <c r="W752" s="82">
        <f t="shared" si="1674"/>
        <v>0</v>
      </c>
      <c r="X752" s="82">
        <v>0</v>
      </c>
      <c r="Y752" s="82">
        <f t="shared" si="1675"/>
        <v>0</v>
      </c>
      <c r="Z752" s="82">
        <v>0</v>
      </c>
      <c r="AA752" s="82">
        <f t="shared" si="1687"/>
        <v>0</v>
      </c>
      <c r="AB752" s="82">
        <v>0</v>
      </c>
      <c r="AC752" s="82">
        <f t="shared" si="1688"/>
        <v>0</v>
      </c>
      <c r="AD752" s="82">
        <v>0</v>
      </c>
      <c r="AE752" s="82">
        <f t="shared" si="1689"/>
        <v>0</v>
      </c>
      <c r="AF752" s="82">
        <v>0</v>
      </c>
      <c r="AG752" s="82">
        <f t="shared" si="1690"/>
        <v>0</v>
      </c>
      <c r="AJ752" s="82">
        <v>0</v>
      </c>
      <c r="AL752" s="347">
        <f t="shared" si="1676"/>
        <v>0</v>
      </c>
    </row>
    <row r="753" spans="1:38" ht="20.25" customHeight="1" x14ac:dyDescent="0.2">
      <c r="A753" s="251"/>
      <c r="B753" s="38"/>
      <c r="C753" s="63" t="s">
        <v>22</v>
      </c>
      <c r="D753" s="8"/>
      <c r="E753" s="60">
        <v>0</v>
      </c>
      <c r="F753" s="60">
        <v>0</v>
      </c>
      <c r="G753" s="60">
        <f t="shared" si="1677"/>
        <v>0</v>
      </c>
      <c r="H753" s="60">
        <v>0</v>
      </c>
      <c r="I753" s="60">
        <f t="shared" si="1678"/>
        <v>0</v>
      </c>
      <c r="J753" s="60">
        <v>0</v>
      </c>
      <c r="K753" s="60">
        <f t="shared" si="1679"/>
        <v>0</v>
      </c>
      <c r="L753" s="60">
        <v>0</v>
      </c>
      <c r="M753" s="60">
        <f t="shared" si="1680"/>
        <v>0</v>
      </c>
      <c r="N753" s="60">
        <v>0</v>
      </c>
      <c r="O753" s="60">
        <f t="shared" si="1681"/>
        <v>0</v>
      </c>
      <c r="P753" s="60">
        <v>0</v>
      </c>
      <c r="Q753" s="60">
        <f t="shared" si="1682"/>
        <v>0</v>
      </c>
      <c r="S753" s="107"/>
      <c r="T753" s="108" t="s">
        <v>17</v>
      </c>
      <c r="U753" s="84">
        <v>0</v>
      </c>
      <c r="V753" s="84">
        <v>0</v>
      </c>
      <c r="W753" s="84">
        <f t="shared" si="1674"/>
        <v>0</v>
      </c>
      <c r="X753" s="84">
        <v>0</v>
      </c>
      <c r="Y753" s="84">
        <f t="shared" si="1675"/>
        <v>0</v>
      </c>
      <c r="Z753" s="84">
        <v>0</v>
      </c>
      <c r="AA753" s="84">
        <f t="shared" si="1687"/>
        <v>0</v>
      </c>
      <c r="AB753" s="84">
        <v>0</v>
      </c>
      <c r="AC753" s="84">
        <f t="shared" si="1688"/>
        <v>0</v>
      </c>
      <c r="AD753" s="84">
        <v>0</v>
      </c>
      <c r="AE753" s="84">
        <f t="shared" si="1689"/>
        <v>0</v>
      </c>
      <c r="AF753" s="84">
        <v>0</v>
      </c>
      <c r="AG753" s="84">
        <f t="shared" si="1690"/>
        <v>0</v>
      </c>
      <c r="AJ753" s="84">
        <v>0</v>
      </c>
      <c r="AL753" s="347">
        <f t="shared" si="1676"/>
        <v>0</v>
      </c>
    </row>
    <row r="754" spans="1:38" ht="20.25" customHeight="1" x14ac:dyDescent="0.2">
      <c r="A754" s="251"/>
      <c r="B754" s="41"/>
      <c r="C754" s="141" t="s">
        <v>46</v>
      </c>
      <c r="D754" s="8"/>
      <c r="E754" s="11">
        <v>0</v>
      </c>
      <c r="F754" s="11">
        <v>0</v>
      </c>
      <c r="G754" s="11">
        <f t="shared" si="1677"/>
        <v>0</v>
      </c>
      <c r="H754" s="11">
        <v>0</v>
      </c>
      <c r="I754" s="11">
        <f t="shared" si="1678"/>
        <v>0</v>
      </c>
      <c r="J754" s="11">
        <v>0</v>
      </c>
      <c r="K754" s="11">
        <f t="shared" si="1679"/>
        <v>0</v>
      </c>
      <c r="L754" s="11">
        <v>0</v>
      </c>
      <c r="M754" s="11">
        <f t="shared" si="1680"/>
        <v>0</v>
      </c>
      <c r="N754" s="11">
        <v>0</v>
      </c>
      <c r="O754" s="11">
        <f t="shared" si="1681"/>
        <v>0</v>
      </c>
      <c r="P754" s="11">
        <v>0</v>
      </c>
      <c r="Q754" s="11">
        <f t="shared" si="1682"/>
        <v>0</v>
      </c>
      <c r="R754" s="47"/>
      <c r="S754" s="153" t="s">
        <v>43</v>
      </c>
      <c r="T754" s="10"/>
      <c r="U754" s="62">
        <v>0</v>
      </c>
      <c r="V754" s="62">
        <v>0</v>
      </c>
      <c r="W754" s="62">
        <f t="shared" si="1674"/>
        <v>0</v>
      </c>
      <c r="X754" s="62">
        <v>0</v>
      </c>
      <c r="Y754" s="62">
        <f t="shared" si="1675"/>
        <v>0</v>
      </c>
      <c r="Z754" s="62">
        <v>0</v>
      </c>
      <c r="AA754" s="62">
        <f t="shared" si="1687"/>
        <v>0</v>
      </c>
      <c r="AB754" s="62">
        <v>0</v>
      </c>
      <c r="AC754" s="62">
        <f t="shared" si="1688"/>
        <v>0</v>
      </c>
      <c r="AD754" s="62">
        <v>0</v>
      </c>
      <c r="AE754" s="62">
        <f t="shared" si="1689"/>
        <v>0</v>
      </c>
      <c r="AF754" s="62">
        <v>0</v>
      </c>
      <c r="AG754" s="62">
        <f t="shared" si="1690"/>
        <v>0</v>
      </c>
      <c r="AJ754" s="62"/>
      <c r="AL754" s="347">
        <f t="shared" si="1676"/>
        <v>0</v>
      </c>
    </row>
    <row r="755" spans="1:38" ht="20.25" customHeight="1" x14ac:dyDescent="0.2">
      <c r="A755" s="251"/>
      <c r="B755" s="140"/>
      <c r="C755" s="141" t="s">
        <v>52</v>
      </c>
      <c r="D755" s="8"/>
      <c r="E755" s="60">
        <v>0</v>
      </c>
      <c r="F755" s="60">
        <v>0</v>
      </c>
      <c r="G755" s="60">
        <f t="shared" si="1677"/>
        <v>0</v>
      </c>
      <c r="H755" s="60">
        <v>0</v>
      </c>
      <c r="I755" s="60">
        <f t="shared" si="1678"/>
        <v>0</v>
      </c>
      <c r="J755" s="60">
        <v>0</v>
      </c>
      <c r="K755" s="60">
        <f t="shared" si="1679"/>
        <v>0</v>
      </c>
      <c r="L755" s="60">
        <v>0</v>
      </c>
      <c r="M755" s="60">
        <f t="shared" si="1680"/>
        <v>0</v>
      </c>
      <c r="N755" s="60">
        <v>0</v>
      </c>
      <c r="O755" s="60">
        <f t="shared" si="1681"/>
        <v>0</v>
      </c>
      <c r="P755" s="60">
        <v>0</v>
      </c>
      <c r="Q755" s="60">
        <f t="shared" si="1682"/>
        <v>0</v>
      </c>
      <c r="R755" s="29"/>
      <c r="S755" s="57" t="s">
        <v>38</v>
      </c>
      <c r="T755" s="28"/>
      <c r="U755" s="62">
        <v>0</v>
      </c>
      <c r="V755" s="62">
        <v>0</v>
      </c>
      <c r="W755" s="62">
        <f t="shared" si="1674"/>
        <v>0</v>
      </c>
      <c r="X755" s="62">
        <v>0</v>
      </c>
      <c r="Y755" s="62">
        <f t="shared" si="1675"/>
        <v>0</v>
      </c>
      <c r="Z755" s="62">
        <v>0</v>
      </c>
      <c r="AA755" s="62">
        <f t="shared" si="1687"/>
        <v>0</v>
      </c>
      <c r="AB755" s="62">
        <v>0</v>
      </c>
      <c r="AC755" s="62">
        <f t="shared" si="1688"/>
        <v>0</v>
      </c>
      <c r="AD755" s="62">
        <v>0</v>
      </c>
      <c r="AE755" s="62">
        <f t="shared" si="1689"/>
        <v>0</v>
      </c>
      <c r="AF755" s="62">
        <v>0</v>
      </c>
      <c r="AG755" s="62">
        <f t="shared" si="1690"/>
        <v>0</v>
      </c>
      <c r="AJ755" s="62"/>
      <c r="AL755" s="347">
        <f t="shared" si="1676"/>
        <v>0</v>
      </c>
    </row>
    <row r="756" spans="1:38" ht="20.25" customHeight="1" x14ac:dyDescent="0.2">
      <c r="A756" s="251"/>
      <c r="B756" s="109"/>
      <c r="C756" s="37" t="s">
        <v>149</v>
      </c>
      <c r="D756" s="37"/>
      <c r="E756" s="61">
        <v>0</v>
      </c>
      <c r="F756" s="61">
        <v>0</v>
      </c>
      <c r="G756" s="61">
        <f t="shared" si="1677"/>
        <v>0</v>
      </c>
      <c r="H756" s="61">
        <v>0</v>
      </c>
      <c r="I756" s="61">
        <f t="shared" si="1678"/>
        <v>0</v>
      </c>
      <c r="J756" s="61">
        <v>0</v>
      </c>
      <c r="K756" s="61">
        <f t="shared" si="1679"/>
        <v>0</v>
      </c>
      <c r="L756" s="61">
        <v>0</v>
      </c>
      <c r="M756" s="61">
        <f t="shared" si="1680"/>
        <v>0</v>
      </c>
      <c r="N756" s="61">
        <v>0</v>
      </c>
      <c r="O756" s="61">
        <f t="shared" si="1681"/>
        <v>0</v>
      </c>
      <c r="P756" s="61">
        <v>0</v>
      </c>
      <c r="Q756" s="61">
        <f t="shared" si="1682"/>
        <v>0</v>
      </c>
      <c r="R756" s="29"/>
      <c r="S756" s="154" t="s">
        <v>149</v>
      </c>
      <c r="T756" s="138"/>
      <c r="U756" s="93">
        <v>0</v>
      </c>
      <c r="V756" s="93">
        <v>0</v>
      </c>
      <c r="W756" s="93">
        <f t="shared" si="1674"/>
        <v>0</v>
      </c>
      <c r="X756" s="93">
        <v>0</v>
      </c>
      <c r="Y756" s="93">
        <f t="shared" si="1675"/>
        <v>0</v>
      </c>
      <c r="Z756" s="93">
        <v>0</v>
      </c>
      <c r="AA756" s="93">
        <f t="shared" si="1687"/>
        <v>0</v>
      </c>
      <c r="AB756" s="93">
        <v>0</v>
      </c>
      <c r="AC756" s="93">
        <f t="shared" si="1688"/>
        <v>0</v>
      </c>
      <c r="AD756" s="93">
        <v>0</v>
      </c>
      <c r="AE756" s="93">
        <f t="shared" si="1689"/>
        <v>0</v>
      </c>
      <c r="AF756" s="93">
        <v>0</v>
      </c>
      <c r="AG756" s="93">
        <f t="shared" si="1690"/>
        <v>0</v>
      </c>
      <c r="AJ756" s="62"/>
      <c r="AL756" s="347">
        <f t="shared" si="1676"/>
        <v>0</v>
      </c>
    </row>
    <row r="757" spans="1:38" ht="20.25" customHeight="1" thickBot="1" x14ac:dyDescent="0.25">
      <c r="A757" s="251"/>
      <c r="B757" s="155" t="s">
        <v>14</v>
      </c>
      <c r="C757" s="141"/>
      <c r="D757" s="8"/>
      <c r="E757" s="11">
        <f t="shared" ref="E757:F757" si="1691">SUM(E751:E756)+E744</f>
        <v>21866</v>
      </c>
      <c r="F757" s="11">
        <f t="shared" si="1691"/>
        <v>0</v>
      </c>
      <c r="G757" s="11">
        <f t="shared" si="1677"/>
        <v>21866</v>
      </c>
      <c r="H757" s="11">
        <f>SUM(H751:H756)+H744</f>
        <v>0</v>
      </c>
      <c r="I757" s="11">
        <f t="shared" si="1678"/>
        <v>21866</v>
      </c>
      <c r="J757" s="11">
        <f>SUM(J751:J756)+J744</f>
        <v>0</v>
      </c>
      <c r="K757" s="11">
        <f t="shared" si="1679"/>
        <v>21866</v>
      </c>
      <c r="L757" s="11">
        <f>SUM(L751:L756)+L744</f>
        <v>0</v>
      </c>
      <c r="M757" s="11">
        <f t="shared" si="1680"/>
        <v>21866</v>
      </c>
      <c r="N757" s="11">
        <f>SUM(N751:N756)+N744</f>
        <v>48</v>
      </c>
      <c r="O757" s="11">
        <f t="shared" si="1681"/>
        <v>21914</v>
      </c>
      <c r="P757" s="11">
        <f>SUM(P751:P756)+P744</f>
        <v>0</v>
      </c>
      <c r="Q757" s="11">
        <f t="shared" si="1682"/>
        <v>21914</v>
      </c>
      <c r="R757" s="69"/>
      <c r="S757" s="156" t="s">
        <v>18</v>
      </c>
      <c r="T757" s="157"/>
      <c r="U757" s="62">
        <f t="shared" ref="U757:V757" si="1692">+U755+U750+U744+U754+U756</f>
        <v>21866</v>
      </c>
      <c r="V757" s="62">
        <f t="shared" si="1692"/>
        <v>0</v>
      </c>
      <c r="W757" s="62">
        <f t="shared" si="1674"/>
        <v>21866</v>
      </c>
      <c r="X757" s="62">
        <f t="shared" ref="X757" si="1693">+X755+X750+X744+X754+X756</f>
        <v>0</v>
      </c>
      <c r="Y757" s="62">
        <f t="shared" si="1675"/>
        <v>21866</v>
      </c>
      <c r="Z757" s="62">
        <f t="shared" ref="Z757:AB757" si="1694">+Z755+Z750+Z744+Z754+Z756</f>
        <v>0</v>
      </c>
      <c r="AA757" s="62">
        <f>+AA756+AA755+AA754+AA750+AA744</f>
        <v>21866</v>
      </c>
      <c r="AB757" s="62">
        <f t="shared" si="1694"/>
        <v>0</v>
      </c>
      <c r="AC757" s="62">
        <f>+AC756+AC755+AC754+AC750+AC744</f>
        <v>21866</v>
      </c>
      <c r="AD757" s="62">
        <f t="shared" ref="AD757:AF757" si="1695">+AD755+AD750+AD744+AD754+AD756</f>
        <v>48</v>
      </c>
      <c r="AE757" s="62">
        <f>+AE756+AE755+AE754+AE750+AE744</f>
        <v>21914</v>
      </c>
      <c r="AF757" s="62">
        <f t="shared" si="1695"/>
        <v>0</v>
      </c>
      <c r="AG757" s="62">
        <f>+AG756+AG755+AG754+AG750+AG744</f>
        <v>21914</v>
      </c>
      <c r="AJ757" s="62">
        <f>+AJ750+AJ744</f>
        <v>26708</v>
      </c>
      <c r="AL757" s="347">
        <f t="shared" si="1676"/>
        <v>0</v>
      </c>
    </row>
    <row r="758" spans="1:38" ht="23.25" customHeight="1" thickBot="1" x14ac:dyDescent="0.25">
      <c r="A758" s="251"/>
      <c r="B758" s="112" t="s">
        <v>142</v>
      </c>
      <c r="C758" s="64" t="s">
        <v>145</v>
      </c>
      <c r="D758" s="129"/>
      <c r="E758" s="128"/>
      <c r="F758" s="128"/>
      <c r="G758" s="128"/>
      <c r="H758" s="128"/>
      <c r="I758" s="128"/>
      <c r="J758" s="128"/>
      <c r="K758" s="128"/>
      <c r="L758" s="128"/>
      <c r="M758" s="128"/>
      <c r="N758" s="128"/>
      <c r="O758" s="128"/>
      <c r="P758" s="128"/>
      <c r="Q758" s="128"/>
      <c r="R758" s="128"/>
      <c r="S758" s="129"/>
      <c r="T758" s="185"/>
      <c r="U758" s="185"/>
      <c r="V758" s="185"/>
      <c r="W758" s="185"/>
      <c r="X758" s="185"/>
      <c r="Y758" s="185"/>
      <c r="Z758" s="185"/>
      <c r="AA758" s="185"/>
      <c r="AB758" s="185"/>
      <c r="AC758" s="185"/>
      <c r="AD758" s="185"/>
      <c r="AE758" s="185"/>
      <c r="AF758" s="185"/>
      <c r="AG758" s="185"/>
      <c r="AJ758" s="250">
        <f>+AG757-Q757</f>
        <v>0</v>
      </c>
    </row>
    <row r="759" spans="1:38" ht="39" customHeight="1" x14ac:dyDescent="0.2">
      <c r="A759" s="251"/>
      <c r="B759" s="7" t="s">
        <v>0</v>
      </c>
      <c r="C759" s="63"/>
      <c r="D759" s="8"/>
      <c r="E759" s="24" t="str">
        <f t="shared" ref="E759:Q759" si="1696">+E$6</f>
        <v>Eredeti előirányzat
2024. év</v>
      </c>
      <c r="F759" s="24" t="str">
        <f t="shared" si="1696"/>
        <v>1 Módosítás</v>
      </c>
      <c r="G759" s="24" t="str">
        <f t="shared" si="1696"/>
        <v>Módosított előirányzat 1
2024. év</v>
      </c>
      <c r="H759" s="24" t="str">
        <f t="shared" si="1696"/>
        <v>2 Módosítás</v>
      </c>
      <c r="I759" s="24" t="str">
        <f t="shared" si="1696"/>
        <v>Módosított előirányzat</v>
      </c>
      <c r="J759" s="24" t="str">
        <f t="shared" si="1696"/>
        <v>3 Módosítás</v>
      </c>
      <c r="K759" s="24" t="str">
        <f t="shared" si="1696"/>
        <v>Módosított előirányzat</v>
      </c>
      <c r="L759" s="24" t="str">
        <f t="shared" si="1696"/>
        <v>4 Módosítás</v>
      </c>
      <c r="M759" s="24" t="str">
        <f t="shared" si="1696"/>
        <v>4. Módosított előirányzat</v>
      </c>
      <c r="N759" s="24" t="str">
        <f t="shared" si="1696"/>
        <v>5 Módosítás</v>
      </c>
      <c r="O759" s="24" t="str">
        <f t="shared" si="1696"/>
        <v>Módosított előirányzat 5.</v>
      </c>
      <c r="P759" s="24" t="str">
        <f t="shared" si="1696"/>
        <v>6 Módosítás</v>
      </c>
      <c r="Q759" s="24" t="str">
        <f t="shared" si="1696"/>
        <v>Módosított előirányzat</v>
      </c>
      <c r="R759" s="53"/>
      <c r="S759" s="88" t="s">
        <v>1</v>
      </c>
      <c r="T759" s="58"/>
      <c r="U759" s="25" t="str">
        <f t="shared" ref="U759:AG759" si="1697">+U$6</f>
        <v>Eredeti előirányzat
2024. év</v>
      </c>
      <c r="V759" s="25" t="str">
        <f t="shared" si="1697"/>
        <v>1 Módosítás</v>
      </c>
      <c r="W759" s="25" t="str">
        <f t="shared" si="1697"/>
        <v>Módosított előirányzat 1
2024. év</v>
      </c>
      <c r="X759" s="25" t="str">
        <f t="shared" si="1697"/>
        <v>2 Módosítás</v>
      </c>
      <c r="Y759" s="25" t="str">
        <f t="shared" si="1697"/>
        <v>Módosított előirányzat</v>
      </c>
      <c r="Z759" s="25" t="str">
        <f t="shared" si="1697"/>
        <v>3 Módosítás</v>
      </c>
      <c r="AA759" s="25" t="str">
        <f t="shared" si="1697"/>
        <v>Módosított előirányzat</v>
      </c>
      <c r="AB759" s="25" t="str">
        <f t="shared" si="1697"/>
        <v>4 Módosítás</v>
      </c>
      <c r="AC759" s="25" t="str">
        <f t="shared" si="1697"/>
        <v>4. Módosított előirányzat</v>
      </c>
      <c r="AD759" s="25" t="str">
        <f t="shared" si="1697"/>
        <v>5 Módosítás</v>
      </c>
      <c r="AE759" s="25" t="str">
        <f t="shared" si="1697"/>
        <v>Módosított előirányzat 5</v>
      </c>
      <c r="AF759" s="25" t="str">
        <f t="shared" si="1697"/>
        <v>6 Módosítás</v>
      </c>
      <c r="AG759" s="25" t="str">
        <f t="shared" si="1697"/>
        <v>Módosított előirányzat</v>
      </c>
    </row>
    <row r="760" spans="1:38" ht="20.25" customHeight="1" x14ac:dyDescent="0.2">
      <c r="A760" s="251"/>
      <c r="B760" s="38"/>
      <c r="C760" s="63" t="s">
        <v>2</v>
      </c>
      <c r="D760" s="73"/>
      <c r="E760" s="143">
        <f t="shared" ref="E760:M760" si="1698">+E761+E762+E763+E764</f>
        <v>0</v>
      </c>
      <c r="F760" s="143">
        <f t="shared" si="1698"/>
        <v>0</v>
      </c>
      <c r="G760" s="143">
        <f t="shared" si="1698"/>
        <v>0</v>
      </c>
      <c r="H760" s="143">
        <f t="shared" si="1698"/>
        <v>0</v>
      </c>
      <c r="I760" s="143">
        <f t="shared" si="1698"/>
        <v>0</v>
      </c>
      <c r="J760" s="143">
        <f t="shared" si="1698"/>
        <v>0</v>
      </c>
      <c r="K760" s="143">
        <f t="shared" si="1698"/>
        <v>0</v>
      </c>
      <c r="L760" s="143">
        <f t="shared" si="1698"/>
        <v>0</v>
      </c>
      <c r="M760" s="143">
        <f t="shared" si="1698"/>
        <v>0</v>
      </c>
      <c r="N760" s="143">
        <f t="shared" ref="N760:O760" si="1699">+N761+N762+N763+N764</f>
        <v>0</v>
      </c>
      <c r="O760" s="143">
        <f t="shared" si="1699"/>
        <v>0</v>
      </c>
      <c r="P760" s="143">
        <f t="shared" ref="P760:Q760" si="1700">+P761+P762+P763+P764</f>
        <v>0</v>
      </c>
      <c r="Q760" s="143">
        <f t="shared" si="1700"/>
        <v>0</v>
      </c>
      <c r="R760" s="46"/>
      <c r="S760" s="144" t="s">
        <v>3</v>
      </c>
      <c r="T760" s="145"/>
      <c r="U760" s="76">
        <f t="shared" ref="U760" si="1701">SUM(U761:U765)</f>
        <v>0</v>
      </c>
      <c r="V760" s="76">
        <f t="shared" ref="V760" si="1702">SUM(V761:V765)</f>
        <v>0</v>
      </c>
      <c r="W760" s="76">
        <f>+U760+V760</f>
        <v>0</v>
      </c>
      <c r="X760" s="76">
        <f t="shared" ref="X760" si="1703">SUM(X761:X765)</f>
        <v>0</v>
      </c>
      <c r="Y760" s="76">
        <f>+W760+X760</f>
        <v>0</v>
      </c>
      <c r="Z760" s="76">
        <f t="shared" ref="Z760" si="1704">SUM(Z761:Z765)</f>
        <v>0</v>
      </c>
      <c r="AA760" s="76">
        <f>SUM(AA761:AA765)</f>
        <v>0</v>
      </c>
      <c r="AB760" s="76">
        <f t="shared" ref="AB760:AD760" si="1705">SUM(AB761:AB765)</f>
        <v>4794</v>
      </c>
      <c r="AC760" s="76">
        <f>SUM(AC761:AC765)</f>
        <v>4794</v>
      </c>
      <c r="AD760" s="76">
        <f t="shared" si="1705"/>
        <v>0</v>
      </c>
      <c r="AE760" s="76">
        <f>SUM(AE761:AE765)</f>
        <v>4794</v>
      </c>
      <c r="AF760" s="76">
        <f t="shared" ref="AF760" si="1706">SUM(AF761:AF765)</f>
        <v>0</v>
      </c>
      <c r="AG760" s="76">
        <f>SUM(AG761:AG765)</f>
        <v>4794</v>
      </c>
    </row>
    <row r="761" spans="1:38" ht="20.25" customHeight="1" x14ac:dyDescent="0.2">
      <c r="A761" s="251"/>
      <c r="B761" s="89"/>
      <c r="C761" s="77" t="s">
        <v>4</v>
      </c>
      <c r="D761" s="77"/>
      <c r="E761" s="148"/>
      <c r="F761" s="148">
        <v>0</v>
      </c>
      <c r="G761" s="148">
        <f t="shared" ref="G761:G773" si="1707">+E761+F761</f>
        <v>0</v>
      </c>
      <c r="H761" s="148"/>
      <c r="I761" s="148">
        <f t="shared" ref="I761:I773" si="1708">+G761+H761</f>
        <v>0</v>
      </c>
      <c r="J761" s="148"/>
      <c r="K761" s="148">
        <f t="shared" ref="K761:K773" si="1709">+I761+J761</f>
        <v>0</v>
      </c>
      <c r="L761" s="148"/>
      <c r="M761" s="148"/>
      <c r="N761" s="148"/>
      <c r="O761" s="148"/>
      <c r="P761" s="148"/>
      <c r="Q761" s="148"/>
      <c r="R761" s="48"/>
      <c r="S761" s="149"/>
      <c r="T761" s="150" t="s">
        <v>6</v>
      </c>
      <c r="U761" s="151">
        <v>0</v>
      </c>
      <c r="V761" s="151">
        <v>0</v>
      </c>
      <c r="W761" s="151">
        <f t="shared" ref="W761:W765" si="1710">+U761+V761</f>
        <v>0</v>
      </c>
      <c r="X761" s="151">
        <v>0</v>
      </c>
      <c r="Y761" s="151">
        <f t="shared" ref="Y761:Y765" si="1711">+W761+X761</f>
        <v>0</v>
      </c>
      <c r="Z761" s="151">
        <v>0</v>
      </c>
      <c r="AA761" s="151">
        <f>+Y761+Z761</f>
        <v>0</v>
      </c>
      <c r="AB761" s="151">
        <f>167+150</f>
        <v>317</v>
      </c>
      <c r="AC761" s="151">
        <f>+AA761+AB761</f>
        <v>317</v>
      </c>
      <c r="AD761" s="151">
        <f>550+300</f>
        <v>850</v>
      </c>
      <c r="AE761" s="151">
        <f>+AC761+AD761</f>
        <v>1167</v>
      </c>
      <c r="AF761" s="151">
        <v>0</v>
      </c>
      <c r="AG761" s="151">
        <f>+AE761+AF761</f>
        <v>1167</v>
      </c>
    </row>
    <row r="762" spans="1:38" ht="20.25" customHeight="1" x14ac:dyDescent="0.2">
      <c r="A762" s="251"/>
      <c r="B762" s="39"/>
      <c r="C762" s="17" t="s">
        <v>5</v>
      </c>
      <c r="D762" s="18"/>
      <c r="E762" s="5">
        <v>0</v>
      </c>
      <c r="F762" s="5">
        <v>0</v>
      </c>
      <c r="G762" s="5">
        <f t="shared" si="1707"/>
        <v>0</v>
      </c>
      <c r="H762" s="5">
        <v>0</v>
      </c>
      <c r="I762" s="5">
        <f t="shared" si="1708"/>
        <v>0</v>
      </c>
      <c r="J762" s="5">
        <v>0</v>
      </c>
      <c r="K762" s="5">
        <f t="shared" si="1709"/>
        <v>0</v>
      </c>
      <c r="L762" s="5">
        <v>0</v>
      </c>
      <c r="M762" s="5">
        <f>+K762+L762</f>
        <v>0</v>
      </c>
      <c r="N762" s="5">
        <v>0</v>
      </c>
      <c r="O762" s="5">
        <f>+M762+N762</f>
        <v>0</v>
      </c>
      <c r="P762" s="5">
        <v>0</v>
      </c>
      <c r="Q762" s="5">
        <f>+O762+P762</f>
        <v>0</v>
      </c>
      <c r="R762" s="48"/>
      <c r="S762" s="55"/>
      <c r="T762" s="19" t="s">
        <v>8</v>
      </c>
      <c r="U762" s="82">
        <v>0</v>
      </c>
      <c r="V762" s="82">
        <v>0</v>
      </c>
      <c r="W762" s="82">
        <f t="shared" si="1710"/>
        <v>0</v>
      </c>
      <c r="X762" s="82">
        <v>0</v>
      </c>
      <c r="Y762" s="82">
        <f t="shared" si="1711"/>
        <v>0</v>
      </c>
      <c r="Z762" s="82">
        <v>0</v>
      </c>
      <c r="AA762" s="82">
        <f>+Y762+Z762</f>
        <v>0</v>
      </c>
      <c r="AB762" s="82">
        <v>42</v>
      </c>
      <c r="AC762" s="82">
        <f>+AA762+AB762</f>
        <v>42</v>
      </c>
      <c r="AD762" s="82">
        <v>173</v>
      </c>
      <c r="AE762" s="82">
        <f>+AC762+AD762</f>
        <v>215</v>
      </c>
      <c r="AF762" s="82">
        <v>0</v>
      </c>
      <c r="AG762" s="82">
        <f>+AE762+AF762</f>
        <v>215</v>
      </c>
    </row>
    <row r="763" spans="1:38" ht="20.25" customHeight="1" x14ac:dyDescent="0.2">
      <c r="A763" s="251"/>
      <c r="B763" s="39"/>
      <c r="C763" s="17" t="s">
        <v>7</v>
      </c>
      <c r="D763" s="18"/>
      <c r="E763" s="5">
        <v>0</v>
      </c>
      <c r="F763" s="5">
        <v>0</v>
      </c>
      <c r="G763" s="5">
        <f t="shared" si="1707"/>
        <v>0</v>
      </c>
      <c r="H763" s="5">
        <v>0</v>
      </c>
      <c r="I763" s="5">
        <f t="shared" si="1708"/>
        <v>0</v>
      </c>
      <c r="J763" s="5">
        <v>0</v>
      </c>
      <c r="K763" s="5">
        <f t="shared" si="1709"/>
        <v>0</v>
      </c>
      <c r="L763" s="5">
        <v>0</v>
      </c>
      <c r="M763" s="5">
        <f t="shared" ref="M763:M773" si="1712">+K763+L763</f>
        <v>0</v>
      </c>
      <c r="N763" s="5">
        <v>0</v>
      </c>
      <c r="O763" s="5">
        <f t="shared" ref="O763:O773" si="1713">+M763+N763</f>
        <v>0</v>
      </c>
      <c r="P763" s="5">
        <v>0</v>
      </c>
      <c r="Q763" s="5">
        <f t="shared" ref="Q763:Q773" si="1714">+O763+P763</f>
        <v>0</v>
      </c>
      <c r="R763" s="48"/>
      <c r="S763" s="55"/>
      <c r="T763" s="20" t="s">
        <v>9</v>
      </c>
      <c r="U763" s="82">
        <v>0</v>
      </c>
      <c r="V763" s="82">
        <v>0</v>
      </c>
      <c r="W763" s="82">
        <f t="shared" si="1710"/>
        <v>0</v>
      </c>
      <c r="X763" s="82">
        <v>0</v>
      </c>
      <c r="Y763" s="82">
        <f t="shared" si="1711"/>
        <v>0</v>
      </c>
      <c r="Z763" s="82">
        <v>0</v>
      </c>
      <c r="AA763" s="82">
        <f>+Y763+Z763</f>
        <v>0</v>
      </c>
      <c r="AB763" s="82">
        <f>3775+1019-167-150-42</f>
        <v>4435</v>
      </c>
      <c r="AC763" s="82">
        <f>+AA763+AB763</f>
        <v>4435</v>
      </c>
      <c r="AD763" s="82">
        <v>-1023</v>
      </c>
      <c r="AE763" s="82">
        <f>+AC763+AD763</f>
        <v>3412</v>
      </c>
      <c r="AF763" s="82">
        <v>0</v>
      </c>
      <c r="AG763" s="82">
        <f>+AE763+AF763</f>
        <v>3412</v>
      </c>
    </row>
    <row r="764" spans="1:38" ht="20.25" customHeight="1" x14ac:dyDescent="0.2">
      <c r="A764" s="251"/>
      <c r="B764" s="39"/>
      <c r="C764" s="17" t="s">
        <v>21</v>
      </c>
      <c r="D764" s="18"/>
      <c r="E764" s="5">
        <v>0</v>
      </c>
      <c r="F764" s="5">
        <v>0</v>
      </c>
      <c r="G764" s="5">
        <f t="shared" si="1707"/>
        <v>0</v>
      </c>
      <c r="H764" s="5">
        <v>0</v>
      </c>
      <c r="I764" s="5">
        <f t="shared" si="1708"/>
        <v>0</v>
      </c>
      <c r="J764" s="5">
        <v>0</v>
      </c>
      <c r="K764" s="5">
        <f t="shared" si="1709"/>
        <v>0</v>
      </c>
      <c r="L764" s="5">
        <v>0</v>
      </c>
      <c r="M764" s="5">
        <f t="shared" si="1712"/>
        <v>0</v>
      </c>
      <c r="N764" s="5">
        <v>0</v>
      </c>
      <c r="O764" s="5">
        <f t="shared" si="1713"/>
        <v>0</v>
      </c>
      <c r="P764" s="5">
        <v>0</v>
      </c>
      <c r="Q764" s="5">
        <f t="shared" si="1714"/>
        <v>0</v>
      </c>
      <c r="R764" s="48"/>
      <c r="S764" s="55"/>
      <c r="T764" s="20" t="s">
        <v>11</v>
      </c>
      <c r="U764" s="82">
        <v>0</v>
      </c>
      <c r="V764" s="82">
        <v>0</v>
      </c>
      <c r="W764" s="82">
        <f t="shared" si="1710"/>
        <v>0</v>
      </c>
      <c r="X764" s="82"/>
      <c r="Y764" s="82">
        <f t="shared" si="1711"/>
        <v>0</v>
      </c>
      <c r="Z764" s="82"/>
      <c r="AA764" s="82">
        <f>+Y764+Z764</f>
        <v>0</v>
      </c>
      <c r="AB764" s="82"/>
      <c r="AC764" s="82">
        <f>+AA764+AB764</f>
        <v>0</v>
      </c>
      <c r="AD764" s="82">
        <v>0</v>
      </c>
      <c r="AE764" s="82">
        <f>+AC764+AD764</f>
        <v>0</v>
      </c>
      <c r="AF764" s="82">
        <v>0</v>
      </c>
      <c r="AG764" s="82">
        <f>+AE764+AF764</f>
        <v>0</v>
      </c>
    </row>
    <row r="765" spans="1:38" ht="20.25" customHeight="1" x14ac:dyDescent="0.2">
      <c r="A765" s="251"/>
      <c r="B765" s="165"/>
      <c r="C765" s="166"/>
      <c r="D765" s="166"/>
      <c r="E765" s="106">
        <v>0</v>
      </c>
      <c r="F765" s="106">
        <v>0</v>
      </c>
      <c r="G765" s="5">
        <f t="shared" si="1707"/>
        <v>0</v>
      </c>
      <c r="H765" s="106"/>
      <c r="I765" s="5">
        <f t="shared" si="1708"/>
        <v>0</v>
      </c>
      <c r="J765" s="106"/>
      <c r="K765" s="5">
        <f t="shared" si="1709"/>
        <v>0</v>
      </c>
      <c r="L765" s="106"/>
      <c r="M765" s="5">
        <f t="shared" si="1712"/>
        <v>0</v>
      </c>
      <c r="N765" s="106"/>
      <c r="O765" s="5">
        <f t="shared" si="1713"/>
        <v>0</v>
      </c>
      <c r="P765" s="106"/>
      <c r="Q765" s="5">
        <f t="shared" si="1714"/>
        <v>0</v>
      </c>
      <c r="R765" s="52"/>
      <c r="S765" s="56"/>
      <c r="T765" s="23" t="s">
        <v>12</v>
      </c>
      <c r="U765" s="83">
        <v>0</v>
      </c>
      <c r="V765" s="83">
        <v>0</v>
      </c>
      <c r="W765" s="83">
        <f t="shared" si="1710"/>
        <v>0</v>
      </c>
      <c r="X765" s="83"/>
      <c r="Y765" s="83">
        <f t="shared" si="1711"/>
        <v>0</v>
      </c>
      <c r="Z765" s="83"/>
      <c r="AA765" s="83">
        <f>+Y765+Z765</f>
        <v>0</v>
      </c>
      <c r="AB765" s="83"/>
      <c r="AC765" s="83">
        <f>+AA765+AB765</f>
        <v>0</v>
      </c>
      <c r="AD765" s="83">
        <v>0</v>
      </c>
      <c r="AE765" s="83">
        <f>+AC765+AD765</f>
        <v>0</v>
      </c>
      <c r="AF765" s="83">
        <v>0</v>
      </c>
      <c r="AG765" s="83">
        <f>+AE765+AF765</f>
        <v>0</v>
      </c>
    </row>
    <row r="766" spans="1:38" ht="20.25" customHeight="1" x14ac:dyDescent="0.2">
      <c r="A766" s="251"/>
      <c r="B766" s="167"/>
      <c r="C766" s="168"/>
      <c r="D766" s="169"/>
      <c r="E766" s="106">
        <v>0</v>
      </c>
      <c r="F766" s="106">
        <v>0</v>
      </c>
      <c r="G766" s="5">
        <f t="shared" si="1707"/>
        <v>0</v>
      </c>
      <c r="H766" s="106"/>
      <c r="I766" s="5">
        <f t="shared" si="1708"/>
        <v>0</v>
      </c>
      <c r="J766" s="106"/>
      <c r="K766" s="5">
        <f t="shared" si="1709"/>
        <v>0</v>
      </c>
      <c r="L766" s="106"/>
      <c r="M766" s="5">
        <f t="shared" si="1712"/>
        <v>0</v>
      </c>
      <c r="N766" s="106"/>
      <c r="O766" s="5">
        <f t="shared" si="1713"/>
        <v>0</v>
      </c>
      <c r="P766" s="106"/>
      <c r="Q766" s="5">
        <f t="shared" si="1714"/>
        <v>0</v>
      </c>
      <c r="R766" s="29"/>
      <c r="S766" s="144" t="s">
        <v>13</v>
      </c>
      <c r="T766" s="145"/>
      <c r="U766" s="62">
        <f t="shared" ref="U766:Z766" si="1715">SUM(U767:U769)</f>
        <v>0</v>
      </c>
      <c r="V766" s="62">
        <f t="shared" si="1715"/>
        <v>0</v>
      </c>
      <c r="W766" s="62">
        <f t="shared" si="1715"/>
        <v>0</v>
      </c>
      <c r="X766" s="62">
        <f t="shared" si="1715"/>
        <v>0</v>
      </c>
      <c r="Y766" s="62">
        <f t="shared" si="1715"/>
        <v>0</v>
      </c>
      <c r="Z766" s="62">
        <f t="shared" si="1715"/>
        <v>0</v>
      </c>
      <c r="AA766" s="76">
        <f>SUM(AA767:AA769)</f>
        <v>0</v>
      </c>
      <c r="AB766" s="62">
        <f t="shared" ref="AB766:AD766" si="1716">SUM(AB767:AB769)</f>
        <v>0</v>
      </c>
      <c r="AC766" s="76">
        <f>SUM(AC767:AC769)</f>
        <v>0</v>
      </c>
      <c r="AD766" s="62">
        <f t="shared" si="1716"/>
        <v>0</v>
      </c>
      <c r="AE766" s="76">
        <f>SUM(AE767:AE769)</f>
        <v>0</v>
      </c>
      <c r="AF766" s="62">
        <f t="shared" ref="AF766" si="1717">SUM(AF767:AF769)</f>
        <v>0</v>
      </c>
      <c r="AG766" s="76">
        <f>SUM(AG767:AG769)</f>
        <v>0</v>
      </c>
    </row>
    <row r="767" spans="1:38" ht="20.25" customHeight="1" x14ac:dyDescent="0.2">
      <c r="A767" s="251"/>
      <c r="B767" s="38"/>
      <c r="C767" s="63" t="s">
        <v>10</v>
      </c>
      <c r="D767" s="8"/>
      <c r="E767" s="9">
        <v>0</v>
      </c>
      <c r="F767" s="9">
        <v>0</v>
      </c>
      <c r="G767" s="9">
        <f t="shared" si="1707"/>
        <v>0</v>
      </c>
      <c r="H767" s="9">
        <v>0</v>
      </c>
      <c r="I767" s="9">
        <f t="shared" si="1708"/>
        <v>0</v>
      </c>
      <c r="J767" s="9">
        <v>0</v>
      </c>
      <c r="K767" s="9">
        <f t="shared" si="1709"/>
        <v>0</v>
      </c>
      <c r="L767" s="9">
        <v>4794</v>
      </c>
      <c r="M767" s="9">
        <f t="shared" si="1712"/>
        <v>4794</v>
      </c>
      <c r="N767" s="9">
        <v>0</v>
      </c>
      <c r="O767" s="9">
        <f t="shared" si="1713"/>
        <v>4794</v>
      </c>
      <c r="P767" s="9">
        <v>0</v>
      </c>
      <c r="Q767" s="9">
        <f t="shared" si="1714"/>
        <v>4794</v>
      </c>
      <c r="R767" s="46"/>
      <c r="S767" s="149"/>
      <c r="T767" s="150" t="s">
        <v>15</v>
      </c>
      <c r="U767" s="151">
        <v>0</v>
      </c>
      <c r="V767" s="151"/>
      <c r="W767" s="151">
        <f t="shared" ref="W767:W773" si="1718">+U767+V767</f>
        <v>0</v>
      </c>
      <c r="X767" s="151">
        <v>0</v>
      </c>
      <c r="Y767" s="151">
        <f t="shared" ref="Y767:Y773" si="1719">+W767+X767</f>
        <v>0</v>
      </c>
      <c r="Z767" s="151">
        <v>0</v>
      </c>
      <c r="AA767" s="151">
        <f t="shared" ref="AA767:AA772" si="1720">+Y767+Z767</f>
        <v>0</v>
      </c>
      <c r="AB767" s="151">
        <v>0</v>
      </c>
      <c r="AC767" s="151">
        <f t="shared" ref="AC767:AC772" si="1721">+AA767+AB767</f>
        <v>0</v>
      </c>
      <c r="AD767" s="151">
        <v>0</v>
      </c>
      <c r="AE767" s="151">
        <f t="shared" ref="AE767:AE772" si="1722">+AC767+AD767</f>
        <v>0</v>
      </c>
      <c r="AF767" s="151">
        <v>0</v>
      </c>
      <c r="AG767" s="151">
        <f t="shared" ref="AG767:AG772" si="1723">+AE767+AF767</f>
        <v>0</v>
      </c>
    </row>
    <row r="768" spans="1:38" ht="20.25" customHeight="1" x14ac:dyDescent="0.2">
      <c r="A768" s="251"/>
      <c r="B768" s="38"/>
      <c r="C768" s="63" t="s">
        <v>23</v>
      </c>
      <c r="D768" s="8"/>
      <c r="E768" s="11">
        <v>0</v>
      </c>
      <c r="F768" s="11">
        <v>0</v>
      </c>
      <c r="G768" s="11">
        <f t="shared" si="1707"/>
        <v>0</v>
      </c>
      <c r="H768" s="11">
        <v>0</v>
      </c>
      <c r="I768" s="11">
        <f t="shared" si="1708"/>
        <v>0</v>
      </c>
      <c r="J768" s="11">
        <v>0</v>
      </c>
      <c r="K768" s="11">
        <f t="shared" si="1709"/>
        <v>0</v>
      </c>
      <c r="L768" s="11">
        <v>0</v>
      </c>
      <c r="M768" s="11">
        <f t="shared" si="1712"/>
        <v>0</v>
      </c>
      <c r="N768" s="11">
        <v>0</v>
      </c>
      <c r="O768" s="11">
        <f t="shared" si="1713"/>
        <v>0</v>
      </c>
      <c r="P768" s="11">
        <v>0</v>
      </c>
      <c r="Q768" s="11">
        <f t="shared" si="1714"/>
        <v>0</v>
      </c>
      <c r="R768" s="47"/>
      <c r="S768" s="55"/>
      <c r="T768" s="20" t="s">
        <v>16</v>
      </c>
      <c r="U768" s="82">
        <v>0</v>
      </c>
      <c r="V768" s="82"/>
      <c r="W768" s="82">
        <f t="shared" si="1718"/>
        <v>0</v>
      </c>
      <c r="X768" s="82">
        <v>0</v>
      </c>
      <c r="Y768" s="82">
        <f t="shared" si="1719"/>
        <v>0</v>
      </c>
      <c r="Z768" s="82">
        <v>0</v>
      </c>
      <c r="AA768" s="82">
        <f t="shared" si="1720"/>
        <v>0</v>
      </c>
      <c r="AB768" s="82">
        <v>0</v>
      </c>
      <c r="AC768" s="82">
        <f t="shared" si="1721"/>
        <v>0</v>
      </c>
      <c r="AD768" s="82">
        <v>0</v>
      </c>
      <c r="AE768" s="82">
        <f t="shared" si="1722"/>
        <v>0</v>
      </c>
      <c r="AF768" s="82">
        <v>0</v>
      </c>
      <c r="AG768" s="82">
        <f t="shared" si="1723"/>
        <v>0</v>
      </c>
    </row>
    <row r="769" spans="1:38" ht="20.25" customHeight="1" x14ac:dyDescent="0.2">
      <c r="A769" s="251"/>
      <c r="B769" s="38"/>
      <c r="C769" s="63" t="s">
        <v>22</v>
      </c>
      <c r="D769" s="8"/>
      <c r="E769" s="60">
        <v>0</v>
      </c>
      <c r="F769" s="60">
        <v>0</v>
      </c>
      <c r="G769" s="60">
        <f t="shared" si="1707"/>
        <v>0</v>
      </c>
      <c r="H769" s="60">
        <v>0</v>
      </c>
      <c r="I769" s="60">
        <f t="shared" si="1708"/>
        <v>0</v>
      </c>
      <c r="J769" s="60">
        <v>0</v>
      </c>
      <c r="K769" s="60">
        <f t="shared" si="1709"/>
        <v>0</v>
      </c>
      <c r="L769" s="60">
        <v>0</v>
      </c>
      <c r="M769" s="60">
        <f t="shared" si="1712"/>
        <v>0</v>
      </c>
      <c r="N769" s="60">
        <v>0</v>
      </c>
      <c r="O769" s="60">
        <f t="shared" si="1713"/>
        <v>0</v>
      </c>
      <c r="P769" s="60">
        <v>0</v>
      </c>
      <c r="Q769" s="60">
        <f t="shared" si="1714"/>
        <v>0</v>
      </c>
      <c r="S769" s="107"/>
      <c r="T769" s="108" t="s">
        <v>17</v>
      </c>
      <c r="U769" s="84">
        <v>0</v>
      </c>
      <c r="V769" s="84">
        <v>0</v>
      </c>
      <c r="W769" s="84">
        <f t="shared" si="1718"/>
        <v>0</v>
      </c>
      <c r="X769" s="84">
        <v>0</v>
      </c>
      <c r="Y769" s="84">
        <f t="shared" si="1719"/>
        <v>0</v>
      </c>
      <c r="Z769" s="84">
        <v>0</v>
      </c>
      <c r="AA769" s="84">
        <f t="shared" si="1720"/>
        <v>0</v>
      </c>
      <c r="AB769" s="84">
        <v>0</v>
      </c>
      <c r="AC769" s="84">
        <f t="shared" si="1721"/>
        <v>0</v>
      </c>
      <c r="AD769" s="84">
        <v>0</v>
      </c>
      <c r="AE769" s="84">
        <f t="shared" si="1722"/>
        <v>0</v>
      </c>
      <c r="AF769" s="84">
        <v>0</v>
      </c>
      <c r="AG769" s="84">
        <f t="shared" si="1723"/>
        <v>0</v>
      </c>
    </row>
    <row r="770" spans="1:38" ht="20.25" customHeight="1" x14ac:dyDescent="0.2">
      <c r="A770" s="251"/>
      <c r="B770" s="41"/>
      <c r="C770" s="141" t="s">
        <v>46</v>
      </c>
      <c r="D770" s="8"/>
      <c r="E770" s="11">
        <v>0</v>
      </c>
      <c r="F770" s="11">
        <v>0</v>
      </c>
      <c r="G770" s="11">
        <f t="shared" si="1707"/>
        <v>0</v>
      </c>
      <c r="H770" s="11">
        <v>0</v>
      </c>
      <c r="I770" s="11">
        <f t="shared" si="1708"/>
        <v>0</v>
      </c>
      <c r="J770" s="11">
        <v>0</v>
      </c>
      <c r="K770" s="11">
        <f t="shared" si="1709"/>
        <v>0</v>
      </c>
      <c r="L770" s="11">
        <v>0</v>
      </c>
      <c r="M770" s="11">
        <f t="shared" si="1712"/>
        <v>0</v>
      </c>
      <c r="N770" s="11">
        <v>0</v>
      </c>
      <c r="O770" s="11">
        <f t="shared" si="1713"/>
        <v>0</v>
      </c>
      <c r="P770" s="11">
        <v>0</v>
      </c>
      <c r="Q770" s="11">
        <f t="shared" si="1714"/>
        <v>0</v>
      </c>
      <c r="R770" s="47"/>
      <c r="S770" s="153" t="s">
        <v>43</v>
      </c>
      <c r="T770" s="10"/>
      <c r="U770" s="62">
        <v>0</v>
      </c>
      <c r="V770" s="62">
        <v>0</v>
      </c>
      <c r="W770" s="62">
        <f t="shared" si="1718"/>
        <v>0</v>
      </c>
      <c r="X770" s="62">
        <v>0</v>
      </c>
      <c r="Y770" s="62">
        <f t="shared" si="1719"/>
        <v>0</v>
      </c>
      <c r="Z770" s="62">
        <v>0</v>
      </c>
      <c r="AA770" s="62">
        <f t="shared" si="1720"/>
        <v>0</v>
      </c>
      <c r="AB770" s="62">
        <v>0</v>
      </c>
      <c r="AC770" s="62">
        <f t="shared" si="1721"/>
        <v>0</v>
      </c>
      <c r="AD770" s="62">
        <v>0</v>
      </c>
      <c r="AE770" s="62">
        <f t="shared" si="1722"/>
        <v>0</v>
      </c>
      <c r="AF770" s="62">
        <v>0</v>
      </c>
      <c r="AG770" s="62">
        <f t="shared" si="1723"/>
        <v>0</v>
      </c>
    </row>
    <row r="771" spans="1:38" ht="20.25" customHeight="1" x14ac:dyDescent="0.2">
      <c r="A771" s="251"/>
      <c r="B771" s="140"/>
      <c r="C771" s="141" t="s">
        <v>52</v>
      </c>
      <c r="D771" s="8"/>
      <c r="E771" s="60">
        <v>0</v>
      </c>
      <c r="F771" s="60">
        <v>0</v>
      </c>
      <c r="G771" s="60">
        <f t="shared" si="1707"/>
        <v>0</v>
      </c>
      <c r="H771" s="60">
        <v>0</v>
      </c>
      <c r="I771" s="60">
        <f t="shared" si="1708"/>
        <v>0</v>
      </c>
      <c r="J771" s="60">
        <v>0</v>
      </c>
      <c r="K771" s="60">
        <f t="shared" si="1709"/>
        <v>0</v>
      </c>
      <c r="L771" s="60">
        <v>0</v>
      </c>
      <c r="M771" s="60">
        <f t="shared" si="1712"/>
        <v>0</v>
      </c>
      <c r="N771" s="60">
        <v>0</v>
      </c>
      <c r="O771" s="60">
        <f t="shared" si="1713"/>
        <v>0</v>
      </c>
      <c r="P771" s="60">
        <v>0</v>
      </c>
      <c r="Q771" s="60">
        <f t="shared" si="1714"/>
        <v>0</v>
      </c>
      <c r="R771" s="29"/>
      <c r="S771" s="57" t="s">
        <v>38</v>
      </c>
      <c r="T771" s="28"/>
      <c r="U771" s="62">
        <v>0</v>
      </c>
      <c r="V771" s="62">
        <v>0</v>
      </c>
      <c r="W771" s="62">
        <f t="shared" si="1718"/>
        <v>0</v>
      </c>
      <c r="X771" s="62">
        <v>0</v>
      </c>
      <c r="Y771" s="62">
        <f t="shared" si="1719"/>
        <v>0</v>
      </c>
      <c r="Z771" s="62">
        <v>0</v>
      </c>
      <c r="AA771" s="62">
        <f t="shared" si="1720"/>
        <v>0</v>
      </c>
      <c r="AB771" s="62">
        <v>0</v>
      </c>
      <c r="AC771" s="62">
        <f t="shared" si="1721"/>
        <v>0</v>
      </c>
      <c r="AD771" s="62">
        <v>0</v>
      </c>
      <c r="AE771" s="62">
        <f t="shared" si="1722"/>
        <v>0</v>
      </c>
      <c r="AF771" s="62">
        <v>0</v>
      </c>
      <c r="AG771" s="62">
        <f t="shared" si="1723"/>
        <v>0</v>
      </c>
    </row>
    <row r="772" spans="1:38" ht="20.25" customHeight="1" x14ac:dyDescent="0.2">
      <c r="A772" s="251"/>
      <c r="B772" s="109"/>
      <c r="C772" s="37" t="s">
        <v>149</v>
      </c>
      <c r="D772" s="37"/>
      <c r="E772" s="61">
        <v>0</v>
      </c>
      <c r="F772" s="61">
        <v>0</v>
      </c>
      <c r="G772" s="61">
        <f t="shared" si="1707"/>
        <v>0</v>
      </c>
      <c r="H772" s="61">
        <v>0</v>
      </c>
      <c r="I772" s="61">
        <f t="shared" si="1708"/>
        <v>0</v>
      </c>
      <c r="J772" s="61">
        <v>0</v>
      </c>
      <c r="K772" s="61">
        <f t="shared" si="1709"/>
        <v>0</v>
      </c>
      <c r="L772" s="61">
        <v>0</v>
      </c>
      <c r="M772" s="61">
        <f t="shared" si="1712"/>
        <v>0</v>
      </c>
      <c r="N772" s="61">
        <v>0</v>
      </c>
      <c r="O772" s="61">
        <f t="shared" si="1713"/>
        <v>0</v>
      </c>
      <c r="P772" s="61">
        <v>0</v>
      </c>
      <c r="Q772" s="61">
        <f t="shared" si="1714"/>
        <v>0</v>
      </c>
      <c r="R772" s="29"/>
      <c r="S772" s="154" t="s">
        <v>149</v>
      </c>
      <c r="T772" s="138"/>
      <c r="U772" s="93">
        <v>0</v>
      </c>
      <c r="V772" s="93">
        <v>0</v>
      </c>
      <c r="W772" s="93">
        <f t="shared" si="1718"/>
        <v>0</v>
      </c>
      <c r="X772" s="93">
        <v>0</v>
      </c>
      <c r="Y772" s="93">
        <f t="shared" si="1719"/>
        <v>0</v>
      </c>
      <c r="Z772" s="93">
        <v>0</v>
      </c>
      <c r="AA772" s="93">
        <f t="shared" si="1720"/>
        <v>0</v>
      </c>
      <c r="AB772" s="93">
        <v>0</v>
      </c>
      <c r="AC772" s="93">
        <f t="shared" si="1721"/>
        <v>0</v>
      </c>
      <c r="AD772" s="93">
        <v>0</v>
      </c>
      <c r="AE772" s="93">
        <f t="shared" si="1722"/>
        <v>0</v>
      </c>
      <c r="AF772" s="93">
        <v>0</v>
      </c>
      <c r="AG772" s="93">
        <f t="shared" si="1723"/>
        <v>0</v>
      </c>
    </row>
    <row r="773" spans="1:38" ht="20.25" customHeight="1" thickBot="1" x14ac:dyDescent="0.25">
      <c r="A773" s="251"/>
      <c r="B773" s="155" t="s">
        <v>14</v>
      </c>
      <c r="C773" s="141"/>
      <c r="D773" s="8"/>
      <c r="E773" s="11">
        <f t="shared" ref="E773:F773" si="1724">SUM(E767:E772)+E760</f>
        <v>0</v>
      </c>
      <c r="F773" s="11">
        <f t="shared" si="1724"/>
        <v>0</v>
      </c>
      <c r="G773" s="11">
        <f t="shared" si="1707"/>
        <v>0</v>
      </c>
      <c r="H773" s="11">
        <f>SUM(H767:H772)+H760</f>
        <v>0</v>
      </c>
      <c r="I773" s="11">
        <f t="shared" si="1708"/>
        <v>0</v>
      </c>
      <c r="J773" s="11">
        <f>SUM(J767:J772)+J760</f>
        <v>0</v>
      </c>
      <c r="K773" s="11">
        <f t="shared" si="1709"/>
        <v>0</v>
      </c>
      <c r="L773" s="11">
        <f>SUM(L767:L772)+L760</f>
        <v>4794</v>
      </c>
      <c r="M773" s="11">
        <f t="shared" si="1712"/>
        <v>4794</v>
      </c>
      <c r="N773" s="11">
        <f>SUM(N767:N772)+N760</f>
        <v>0</v>
      </c>
      <c r="O773" s="11">
        <f t="shared" si="1713"/>
        <v>4794</v>
      </c>
      <c r="P773" s="11">
        <f>SUM(P767:P772)+P760</f>
        <v>0</v>
      </c>
      <c r="Q773" s="11">
        <f t="shared" si="1714"/>
        <v>4794</v>
      </c>
      <c r="R773" s="69"/>
      <c r="S773" s="156" t="s">
        <v>18</v>
      </c>
      <c r="T773" s="157"/>
      <c r="U773" s="62">
        <f t="shared" ref="U773:V773" si="1725">+U771+U766+U760+U770+U772</f>
        <v>0</v>
      </c>
      <c r="V773" s="62">
        <f t="shared" si="1725"/>
        <v>0</v>
      </c>
      <c r="W773" s="62">
        <f t="shared" si="1718"/>
        <v>0</v>
      </c>
      <c r="X773" s="62">
        <f t="shared" ref="X773" si="1726">+X771+X766+X760+X770+X772</f>
        <v>0</v>
      </c>
      <c r="Y773" s="62">
        <f t="shared" si="1719"/>
        <v>0</v>
      </c>
      <c r="Z773" s="62">
        <f t="shared" ref="Z773" si="1727">+Z771+Z766+Z760+Z770+Z772</f>
        <v>0</v>
      </c>
      <c r="AA773" s="62">
        <f>+AA772+AA771+AA770+AA766+AA760</f>
        <v>0</v>
      </c>
      <c r="AB773" s="62">
        <f t="shared" ref="AB773:AD773" si="1728">+AB771+AB766+AB760+AB770+AB772</f>
        <v>4794</v>
      </c>
      <c r="AC773" s="62">
        <f>+AC772+AC771+AC770+AC766+AC760</f>
        <v>4794</v>
      </c>
      <c r="AD773" s="62">
        <f t="shared" si="1728"/>
        <v>0</v>
      </c>
      <c r="AE773" s="62">
        <f>+AE772+AE771+AE770+AE766+AE760</f>
        <v>4794</v>
      </c>
      <c r="AF773" s="62">
        <f t="shared" ref="AF773" si="1729">+AF771+AF766+AF760+AF770+AF772</f>
        <v>0</v>
      </c>
      <c r="AG773" s="62">
        <f>+AG772+AG771+AG770+AG766+AG760</f>
        <v>4794</v>
      </c>
    </row>
    <row r="774" spans="1:38" ht="23.25" customHeight="1" thickBot="1" x14ac:dyDescent="0.25">
      <c r="A774" s="251"/>
      <c r="B774" s="224" t="s">
        <v>135</v>
      </c>
      <c r="C774" s="64" t="s">
        <v>114</v>
      </c>
      <c r="D774" s="129"/>
      <c r="E774" s="128"/>
      <c r="F774" s="128"/>
      <c r="G774" s="128"/>
      <c r="H774" s="128"/>
      <c r="I774" s="128"/>
      <c r="J774" s="128"/>
      <c r="K774" s="128"/>
      <c r="L774" s="128"/>
      <c r="M774" s="128"/>
      <c r="N774" s="128"/>
      <c r="O774" s="128"/>
      <c r="P774" s="128"/>
      <c r="Q774" s="128"/>
      <c r="R774" s="128"/>
      <c r="S774" s="129"/>
      <c r="T774" s="185"/>
      <c r="U774" s="185"/>
      <c r="V774" s="185"/>
      <c r="W774" s="185"/>
      <c r="X774" s="185"/>
      <c r="Y774" s="185"/>
      <c r="Z774" s="185"/>
      <c r="AA774" s="185"/>
      <c r="AB774" s="185"/>
      <c r="AC774" s="185"/>
      <c r="AD774" s="185"/>
      <c r="AE774" s="185"/>
      <c r="AF774" s="185"/>
      <c r="AG774" s="185"/>
      <c r="AJ774" s="250">
        <f>+AG773-Q773</f>
        <v>0</v>
      </c>
    </row>
    <row r="775" spans="1:38" ht="38.25" x14ac:dyDescent="0.2">
      <c r="A775" s="251"/>
      <c r="B775" s="7" t="s">
        <v>0</v>
      </c>
      <c r="C775" s="63"/>
      <c r="D775" s="8"/>
      <c r="E775" s="24" t="str">
        <f t="shared" ref="E775" si="1730">+E$6</f>
        <v>Eredeti előirányzat
2024. év</v>
      </c>
      <c r="F775" s="24" t="str">
        <f t="shared" ref="F775:Q775" si="1731">+F$6</f>
        <v>1 Módosítás</v>
      </c>
      <c r="G775" s="24" t="str">
        <f t="shared" si="1731"/>
        <v>Módosított előirányzat 1
2024. év</v>
      </c>
      <c r="H775" s="24" t="str">
        <f t="shared" si="1731"/>
        <v>2 Módosítás</v>
      </c>
      <c r="I775" s="24" t="str">
        <f t="shared" si="1731"/>
        <v>Módosított előirányzat</v>
      </c>
      <c r="J775" s="24" t="str">
        <f t="shared" si="1731"/>
        <v>3 Módosítás</v>
      </c>
      <c r="K775" s="24" t="str">
        <f t="shared" si="1731"/>
        <v>Módosított előirányzat</v>
      </c>
      <c r="L775" s="24" t="str">
        <f t="shared" si="1731"/>
        <v>4 Módosítás</v>
      </c>
      <c r="M775" s="24" t="str">
        <f t="shared" si="1731"/>
        <v>4. Módosított előirányzat</v>
      </c>
      <c r="N775" s="24" t="str">
        <f t="shared" si="1731"/>
        <v>5 Módosítás</v>
      </c>
      <c r="O775" s="24" t="str">
        <f t="shared" si="1731"/>
        <v>Módosított előirányzat 5.</v>
      </c>
      <c r="P775" s="24" t="str">
        <f t="shared" si="1731"/>
        <v>6 Módosítás</v>
      </c>
      <c r="Q775" s="24" t="str">
        <f t="shared" si="1731"/>
        <v>Módosított előirányzat</v>
      </c>
      <c r="R775" s="53"/>
      <c r="S775" s="88" t="s">
        <v>1</v>
      </c>
      <c r="T775" s="58"/>
      <c r="U775" s="25" t="str">
        <f t="shared" ref="U775" si="1732">+U$6</f>
        <v>Eredeti előirányzat
2024. év</v>
      </c>
      <c r="V775" s="25" t="str">
        <f t="shared" ref="V775:AG775" si="1733">+V$6</f>
        <v>1 Módosítás</v>
      </c>
      <c r="W775" s="25" t="str">
        <f t="shared" si="1733"/>
        <v>Módosított előirányzat 1
2024. év</v>
      </c>
      <c r="X775" s="25" t="str">
        <f t="shared" si="1733"/>
        <v>2 Módosítás</v>
      </c>
      <c r="Y775" s="25" t="str">
        <f t="shared" si="1733"/>
        <v>Módosított előirányzat</v>
      </c>
      <c r="Z775" s="25" t="str">
        <f t="shared" si="1733"/>
        <v>3 Módosítás</v>
      </c>
      <c r="AA775" s="25" t="str">
        <f t="shared" si="1733"/>
        <v>Módosított előirányzat</v>
      </c>
      <c r="AB775" s="25" t="str">
        <f t="shared" si="1733"/>
        <v>4 Módosítás</v>
      </c>
      <c r="AC775" s="25" t="str">
        <f t="shared" si="1733"/>
        <v>4. Módosított előirányzat</v>
      </c>
      <c r="AD775" s="25" t="str">
        <f t="shared" si="1733"/>
        <v>5 Módosítás</v>
      </c>
      <c r="AE775" s="25" t="str">
        <f t="shared" si="1733"/>
        <v>Módosított előirányzat 5</v>
      </c>
      <c r="AF775" s="25" t="str">
        <f t="shared" si="1733"/>
        <v>6 Módosítás</v>
      </c>
      <c r="AG775" s="25" t="str">
        <f t="shared" si="1733"/>
        <v>Módosított előirányzat</v>
      </c>
      <c r="AJ775" s="1" t="s">
        <v>118</v>
      </c>
    </row>
    <row r="776" spans="1:38" ht="20.25" customHeight="1" x14ac:dyDescent="0.2">
      <c r="A776" s="251"/>
      <c r="B776" s="38"/>
      <c r="C776" s="63" t="s">
        <v>2</v>
      </c>
      <c r="D776" s="73"/>
      <c r="E776" s="143">
        <f t="shared" ref="E776" si="1734">+E777+E778+E779+E780</f>
        <v>0</v>
      </c>
      <c r="F776" s="143">
        <f t="shared" ref="F776:I776" si="1735">+F777+F778+F779+F780</f>
        <v>0</v>
      </c>
      <c r="G776" s="143">
        <f t="shared" si="1735"/>
        <v>0</v>
      </c>
      <c r="H776" s="143">
        <f t="shared" si="1735"/>
        <v>0</v>
      </c>
      <c r="I776" s="143">
        <f t="shared" si="1735"/>
        <v>0</v>
      </c>
      <c r="J776" s="143">
        <f t="shared" ref="J776:K776" si="1736">+J777+J778+J779+J780</f>
        <v>0</v>
      </c>
      <c r="K776" s="143">
        <f t="shared" si="1736"/>
        <v>0</v>
      </c>
      <c r="L776" s="143">
        <f t="shared" ref="L776:M776" si="1737">+L777+L778+L779+L780</f>
        <v>0</v>
      </c>
      <c r="M776" s="143">
        <f t="shared" si="1737"/>
        <v>0</v>
      </c>
      <c r="N776" s="143">
        <f t="shared" ref="N776:O776" si="1738">+N777+N778+N779+N780</f>
        <v>0</v>
      </c>
      <c r="O776" s="143">
        <f t="shared" si="1738"/>
        <v>0</v>
      </c>
      <c r="P776" s="143">
        <f t="shared" ref="P776:Q776" si="1739">+P777+P778+P779+P780</f>
        <v>0</v>
      </c>
      <c r="Q776" s="143">
        <f t="shared" si="1739"/>
        <v>0</v>
      </c>
      <c r="R776" s="46"/>
      <c r="S776" s="144" t="s">
        <v>3</v>
      </c>
      <c r="T776" s="145"/>
      <c r="U776" s="76">
        <f t="shared" ref="U776" si="1740">SUM(U777:U781)</f>
        <v>0</v>
      </c>
      <c r="V776" s="76">
        <f t="shared" ref="V776" si="1741">SUM(V777:V781)</f>
        <v>0</v>
      </c>
      <c r="W776" s="76">
        <f>+U776+V776</f>
        <v>0</v>
      </c>
      <c r="X776" s="76">
        <f t="shared" ref="X776" si="1742">SUM(X777:X781)</f>
        <v>0</v>
      </c>
      <c r="Y776" s="76">
        <f>+W776+X776</f>
        <v>0</v>
      </c>
      <c r="Z776" s="76">
        <f t="shared" ref="Z776:AB776" si="1743">SUM(Z777:Z781)</f>
        <v>0</v>
      </c>
      <c r="AA776" s="76">
        <f>SUM(AA777:AA781)</f>
        <v>0</v>
      </c>
      <c r="AB776" s="76">
        <f t="shared" si="1743"/>
        <v>0</v>
      </c>
      <c r="AC776" s="76">
        <f>SUM(AC777:AC781)</f>
        <v>0</v>
      </c>
      <c r="AD776" s="76">
        <f t="shared" ref="AD776:AF776" si="1744">SUM(AD777:AD781)</f>
        <v>0</v>
      </c>
      <c r="AE776" s="76">
        <f>SUM(AE777:AE781)</f>
        <v>0</v>
      </c>
      <c r="AF776" s="76">
        <f t="shared" si="1744"/>
        <v>0</v>
      </c>
      <c r="AG776" s="76">
        <f>SUM(AG777:AG781)</f>
        <v>0</v>
      </c>
      <c r="AJ776" s="76">
        <f>SUM(AJ777:AJ781)</f>
        <v>0</v>
      </c>
      <c r="AL776" s="14">
        <f>+AJ776-AG776</f>
        <v>0</v>
      </c>
    </row>
    <row r="777" spans="1:38" ht="20.25" customHeight="1" x14ac:dyDescent="0.2">
      <c r="A777" s="251"/>
      <c r="B777" s="89"/>
      <c r="C777" s="77" t="s">
        <v>4</v>
      </c>
      <c r="D777" s="77"/>
      <c r="E777" s="148"/>
      <c r="F777" s="148">
        <v>0</v>
      </c>
      <c r="G777" s="148"/>
      <c r="H777" s="148"/>
      <c r="I777" s="148"/>
      <c r="J777" s="148"/>
      <c r="K777" s="148"/>
      <c r="L777" s="148"/>
      <c r="M777" s="148"/>
      <c r="N777" s="148"/>
      <c r="O777" s="148"/>
      <c r="P777" s="148"/>
      <c r="Q777" s="148"/>
      <c r="R777" s="48"/>
      <c r="S777" s="149"/>
      <c r="T777" s="150" t="s">
        <v>6</v>
      </c>
      <c r="U777" s="151">
        <v>0</v>
      </c>
      <c r="V777" s="151">
        <v>0</v>
      </c>
      <c r="W777" s="151">
        <f t="shared" ref="W777:W789" si="1745">+U777+V777</f>
        <v>0</v>
      </c>
      <c r="X777" s="151">
        <v>0</v>
      </c>
      <c r="Y777" s="151">
        <f t="shared" ref="Y777:Y789" si="1746">+W777+X777</f>
        <v>0</v>
      </c>
      <c r="Z777" s="151">
        <v>0</v>
      </c>
      <c r="AA777" s="151">
        <f>+Y777+Z777</f>
        <v>0</v>
      </c>
      <c r="AB777" s="151">
        <v>0</v>
      </c>
      <c r="AC777" s="151">
        <f>+AA777+AB777</f>
        <v>0</v>
      </c>
      <c r="AD777" s="151">
        <v>0</v>
      </c>
      <c r="AE777" s="151">
        <f>+AC777+AD777</f>
        <v>0</v>
      </c>
      <c r="AF777" s="151">
        <v>0</v>
      </c>
      <c r="AG777" s="151">
        <f>+AE777+AF777</f>
        <v>0</v>
      </c>
      <c r="AJ777" s="151">
        <v>0</v>
      </c>
      <c r="AL777" s="14">
        <f>+AJ777-AG777</f>
        <v>0</v>
      </c>
    </row>
    <row r="778" spans="1:38" ht="20.25" customHeight="1" x14ac:dyDescent="0.2">
      <c r="A778" s="251"/>
      <c r="B778" s="39"/>
      <c r="C778" s="17" t="s">
        <v>5</v>
      </c>
      <c r="D778" s="18"/>
      <c r="E778" s="5">
        <v>0</v>
      </c>
      <c r="F778" s="5">
        <v>0</v>
      </c>
      <c r="G778" s="5">
        <f>+E778+F778</f>
        <v>0</v>
      </c>
      <c r="H778" s="5">
        <v>0</v>
      </c>
      <c r="I778" s="5">
        <f>+G778+H778</f>
        <v>0</v>
      </c>
      <c r="J778" s="5">
        <v>0</v>
      </c>
      <c r="K778" s="5">
        <f>+I778+J778</f>
        <v>0</v>
      </c>
      <c r="L778" s="5">
        <v>0</v>
      </c>
      <c r="M778" s="5">
        <f>+K778+L778</f>
        <v>0</v>
      </c>
      <c r="N778" s="5">
        <v>0</v>
      </c>
      <c r="O778" s="5">
        <f>+M778+N778</f>
        <v>0</v>
      </c>
      <c r="P778" s="5">
        <v>0</v>
      </c>
      <c r="Q778" s="5">
        <f>+O778+P778</f>
        <v>0</v>
      </c>
      <c r="R778" s="48"/>
      <c r="S778" s="55"/>
      <c r="T778" s="19" t="s">
        <v>8</v>
      </c>
      <c r="U778" s="82">
        <v>0</v>
      </c>
      <c r="V778" s="82">
        <v>0</v>
      </c>
      <c r="W778" s="82">
        <f t="shared" si="1745"/>
        <v>0</v>
      </c>
      <c r="X778" s="82">
        <v>0</v>
      </c>
      <c r="Y778" s="82">
        <f t="shared" si="1746"/>
        <v>0</v>
      </c>
      <c r="Z778" s="82">
        <v>0</v>
      </c>
      <c r="AA778" s="82">
        <f>+Y778+Z778</f>
        <v>0</v>
      </c>
      <c r="AB778" s="82">
        <v>0</v>
      </c>
      <c r="AC778" s="82">
        <f>+AA778+AB778</f>
        <v>0</v>
      </c>
      <c r="AD778" s="82">
        <v>0</v>
      </c>
      <c r="AE778" s="82">
        <f>+AC778+AD778</f>
        <v>0</v>
      </c>
      <c r="AF778" s="82">
        <v>0</v>
      </c>
      <c r="AG778" s="82">
        <f>+AE778+AF778</f>
        <v>0</v>
      </c>
      <c r="AJ778" s="82">
        <v>0</v>
      </c>
      <c r="AL778" s="14">
        <f t="shared" ref="AL778:AL781" si="1747">+AJ778-AG778</f>
        <v>0</v>
      </c>
    </row>
    <row r="779" spans="1:38" ht="20.25" customHeight="1" x14ac:dyDescent="0.2">
      <c r="A779" s="251"/>
      <c r="B779" s="39"/>
      <c r="C779" s="17" t="s">
        <v>7</v>
      </c>
      <c r="D779" s="18"/>
      <c r="E779" s="5">
        <v>0</v>
      </c>
      <c r="F779" s="5">
        <v>0</v>
      </c>
      <c r="G779" s="5">
        <f t="shared" ref="G779:G789" si="1748">+E779+F779</f>
        <v>0</v>
      </c>
      <c r="H779" s="5">
        <v>0</v>
      </c>
      <c r="I779" s="5">
        <f t="shared" ref="I779:I789" si="1749">+G779+H779</f>
        <v>0</v>
      </c>
      <c r="J779" s="5">
        <v>0</v>
      </c>
      <c r="K779" s="5">
        <f t="shared" ref="K779:K789" si="1750">+I779+J779</f>
        <v>0</v>
      </c>
      <c r="L779" s="5">
        <v>0</v>
      </c>
      <c r="M779" s="5">
        <f t="shared" ref="M779:M789" si="1751">+K779+L779</f>
        <v>0</v>
      </c>
      <c r="N779" s="5">
        <v>0</v>
      </c>
      <c r="O779" s="5">
        <f t="shared" ref="O779:O789" si="1752">+M779+N779</f>
        <v>0</v>
      </c>
      <c r="P779" s="5">
        <v>0</v>
      </c>
      <c r="Q779" s="5">
        <f t="shared" ref="Q779:Q789" si="1753">+O779+P779</f>
        <v>0</v>
      </c>
      <c r="R779" s="48"/>
      <c r="S779" s="55"/>
      <c r="T779" s="20" t="s">
        <v>9</v>
      </c>
      <c r="U779" s="82">
        <v>0</v>
      </c>
      <c r="V779" s="82">
        <v>0</v>
      </c>
      <c r="W779" s="82">
        <f t="shared" si="1745"/>
        <v>0</v>
      </c>
      <c r="X779" s="82">
        <v>0</v>
      </c>
      <c r="Y779" s="82">
        <f t="shared" si="1746"/>
        <v>0</v>
      </c>
      <c r="Z779" s="82">
        <v>0</v>
      </c>
      <c r="AA779" s="82">
        <f>+Y779+Z779</f>
        <v>0</v>
      </c>
      <c r="AB779" s="82">
        <v>0</v>
      </c>
      <c r="AC779" s="82">
        <f>+AA779+AB779</f>
        <v>0</v>
      </c>
      <c r="AD779" s="82">
        <v>0</v>
      </c>
      <c r="AE779" s="82">
        <f>+AC779+AD779</f>
        <v>0</v>
      </c>
      <c r="AF779" s="82">
        <v>0</v>
      </c>
      <c r="AG779" s="82">
        <f>+AE779+AF779</f>
        <v>0</v>
      </c>
      <c r="AJ779" s="82">
        <v>0</v>
      </c>
      <c r="AL779" s="14">
        <f t="shared" si="1747"/>
        <v>0</v>
      </c>
    </row>
    <row r="780" spans="1:38" ht="20.25" customHeight="1" x14ac:dyDescent="0.2">
      <c r="A780" s="251"/>
      <c r="B780" s="39"/>
      <c r="C780" s="17" t="s">
        <v>21</v>
      </c>
      <c r="D780" s="18"/>
      <c r="E780" s="5">
        <v>0</v>
      </c>
      <c r="F780" s="5">
        <v>0</v>
      </c>
      <c r="G780" s="5">
        <f t="shared" si="1748"/>
        <v>0</v>
      </c>
      <c r="H780" s="5">
        <v>0</v>
      </c>
      <c r="I780" s="5">
        <f t="shared" si="1749"/>
        <v>0</v>
      </c>
      <c r="J780" s="5">
        <v>0</v>
      </c>
      <c r="K780" s="5">
        <f t="shared" si="1750"/>
        <v>0</v>
      </c>
      <c r="L780" s="5">
        <v>0</v>
      </c>
      <c r="M780" s="5">
        <f t="shared" si="1751"/>
        <v>0</v>
      </c>
      <c r="N780" s="5">
        <v>0</v>
      </c>
      <c r="O780" s="5">
        <f t="shared" si="1752"/>
        <v>0</v>
      </c>
      <c r="P780" s="5">
        <v>0</v>
      </c>
      <c r="Q780" s="5">
        <f t="shared" si="1753"/>
        <v>0</v>
      </c>
      <c r="R780" s="48"/>
      <c r="S780" s="55"/>
      <c r="T780" s="20" t="s">
        <v>11</v>
      </c>
      <c r="U780" s="82">
        <v>0</v>
      </c>
      <c r="V780" s="82">
        <v>0</v>
      </c>
      <c r="W780" s="82">
        <f t="shared" si="1745"/>
        <v>0</v>
      </c>
      <c r="X780" s="82"/>
      <c r="Y780" s="82">
        <f t="shared" si="1746"/>
        <v>0</v>
      </c>
      <c r="Z780" s="82"/>
      <c r="AA780" s="82">
        <f>+Y780+Z780</f>
        <v>0</v>
      </c>
      <c r="AB780" s="82"/>
      <c r="AC780" s="82">
        <f>+AA780+AB780</f>
        <v>0</v>
      </c>
      <c r="AD780" s="82">
        <v>0</v>
      </c>
      <c r="AE780" s="82">
        <f>+AC780+AD780</f>
        <v>0</v>
      </c>
      <c r="AF780" s="82">
        <v>0</v>
      </c>
      <c r="AG780" s="82">
        <f>+AE780+AF780</f>
        <v>0</v>
      </c>
      <c r="AJ780" s="82">
        <v>0</v>
      </c>
      <c r="AL780" s="14">
        <f t="shared" si="1747"/>
        <v>0</v>
      </c>
    </row>
    <row r="781" spans="1:38" ht="20.25" customHeight="1" x14ac:dyDescent="0.2">
      <c r="A781" s="251"/>
      <c r="B781" s="165"/>
      <c r="C781" s="166"/>
      <c r="D781" s="166"/>
      <c r="E781" s="106">
        <v>0</v>
      </c>
      <c r="F781" s="106">
        <v>0</v>
      </c>
      <c r="G781" s="5">
        <f t="shared" si="1748"/>
        <v>0</v>
      </c>
      <c r="H781" s="106"/>
      <c r="I781" s="5">
        <f t="shared" si="1749"/>
        <v>0</v>
      </c>
      <c r="J781" s="106"/>
      <c r="K781" s="5">
        <f t="shared" si="1750"/>
        <v>0</v>
      </c>
      <c r="L781" s="106"/>
      <c r="M781" s="5">
        <f t="shared" si="1751"/>
        <v>0</v>
      </c>
      <c r="N781" s="106"/>
      <c r="O781" s="5">
        <f t="shared" si="1752"/>
        <v>0</v>
      </c>
      <c r="P781" s="106"/>
      <c r="Q781" s="5">
        <f t="shared" si="1753"/>
        <v>0</v>
      </c>
      <c r="R781" s="52"/>
      <c r="S781" s="56"/>
      <c r="T781" s="23" t="s">
        <v>12</v>
      </c>
      <c r="U781" s="83">
        <v>0</v>
      </c>
      <c r="V781" s="83">
        <v>0</v>
      </c>
      <c r="W781" s="83">
        <f t="shared" si="1745"/>
        <v>0</v>
      </c>
      <c r="X781" s="83"/>
      <c r="Y781" s="83">
        <f t="shared" si="1746"/>
        <v>0</v>
      </c>
      <c r="Z781" s="83"/>
      <c r="AA781" s="83">
        <f>+Y781+Z781</f>
        <v>0</v>
      </c>
      <c r="AB781" s="83"/>
      <c r="AC781" s="83">
        <f>+AA781+AB781</f>
        <v>0</v>
      </c>
      <c r="AD781" s="83">
        <v>0</v>
      </c>
      <c r="AE781" s="83">
        <f>+AC781+AD781</f>
        <v>0</v>
      </c>
      <c r="AF781" s="83">
        <v>0</v>
      </c>
      <c r="AG781" s="83">
        <f>+AE781+AF781</f>
        <v>0</v>
      </c>
      <c r="AJ781" s="83">
        <v>0</v>
      </c>
      <c r="AL781" s="14">
        <f t="shared" si="1747"/>
        <v>0</v>
      </c>
    </row>
    <row r="782" spans="1:38" ht="20.25" customHeight="1" x14ac:dyDescent="0.2">
      <c r="A782" s="251"/>
      <c r="B782" s="167"/>
      <c r="C782" s="168"/>
      <c r="D782" s="169"/>
      <c r="E782" s="106">
        <v>0</v>
      </c>
      <c r="F782" s="106">
        <v>0</v>
      </c>
      <c r="G782" s="5">
        <f t="shared" si="1748"/>
        <v>0</v>
      </c>
      <c r="H782" s="106"/>
      <c r="I782" s="5">
        <f t="shared" si="1749"/>
        <v>0</v>
      </c>
      <c r="J782" s="106"/>
      <c r="K782" s="5">
        <f t="shared" si="1750"/>
        <v>0</v>
      </c>
      <c r="L782" s="106"/>
      <c r="M782" s="5">
        <f t="shared" si="1751"/>
        <v>0</v>
      </c>
      <c r="N782" s="106"/>
      <c r="O782" s="5">
        <f t="shared" si="1752"/>
        <v>0</v>
      </c>
      <c r="P782" s="106"/>
      <c r="Q782" s="5">
        <f t="shared" si="1753"/>
        <v>0</v>
      </c>
      <c r="R782" s="29"/>
      <c r="S782" s="144" t="s">
        <v>13</v>
      </c>
      <c r="T782" s="145"/>
      <c r="U782" s="62">
        <f t="shared" ref="U782" si="1754">SUM(U783:U785)</f>
        <v>0</v>
      </c>
      <c r="V782" s="62">
        <f t="shared" ref="V782:Y782" si="1755">SUM(V783:V785)</f>
        <v>0</v>
      </c>
      <c r="W782" s="62">
        <f t="shared" si="1755"/>
        <v>0</v>
      </c>
      <c r="X782" s="62">
        <f t="shared" si="1755"/>
        <v>0</v>
      </c>
      <c r="Y782" s="62">
        <f t="shared" si="1755"/>
        <v>0</v>
      </c>
      <c r="Z782" s="62">
        <f t="shared" ref="Z782:AB782" si="1756">SUM(Z783:Z785)</f>
        <v>298</v>
      </c>
      <c r="AA782" s="76">
        <f>SUM(AA783:AA785)</f>
        <v>298</v>
      </c>
      <c r="AB782" s="62">
        <f t="shared" si="1756"/>
        <v>0</v>
      </c>
      <c r="AC782" s="76">
        <f>SUM(AC783:AC785)</f>
        <v>298</v>
      </c>
      <c r="AD782" s="62">
        <f t="shared" ref="AD782:AF782" si="1757">SUM(AD783:AD785)</f>
        <v>0</v>
      </c>
      <c r="AE782" s="76">
        <f>SUM(AE783:AE785)</f>
        <v>298</v>
      </c>
      <c r="AF782" s="62">
        <f t="shared" si="1757"/>
        <v>0</v>
      </c>
      <c r="AG782" s="76">
        <f>SUM(AG783:AG785)</f>
        <v>298</v>
      </c>
      <c r="AJ782" s="62">
        <f>SUM(AJ783:AJ785)</f>
        <v>298</v>
      </c>
      <c r="AL782" s="14">
        <f t="shared" ref="AL782:AL789" si="1758">+AJ782-AG782</f>
        <v>0</v>
      </c>
    </row>
    <row r="783" spans="1:38" ht="20.25" customHeight="1" x14ac:dyDescent="0.2">
      <c r="A783" s="251"/>
      <c r="B783" s="38"/>
      <c r="C783" s="63" t="s">
        <v>10</v>
      </c>
      <c r="D783" s="8"/>
      <c r="E783" s="9">
        <v>0</v>
      </c>
      <c r="F783" s="9">
        <v>0</v>
      </c>
      <c r="G783" s="9">
        <f t="shared" si="1748"/>
        <v>0</v>
      </c>
      <c r="H783" s="9">
        <v>0</v>
      </c>
      <c r="I783" s="9">
        <f t="shared" si="1749"/>
        <v>0</v>
      </c>
      <c r="J783" s="9">
        <v>298</v>
      </c>
      <c r="K783" s="9">
        <f t="shared" si="1750"/>
        <v>298</v>
      </c>
      <c r="L783" s="9">
        <v>0</v>
      </c>
      <c r="M783" s="9">
        <f t="shared" si="1751"/>
        <v>298</v>
      </c>
      <c r="N783" s="9">
        <v>0</v>
      </c>
      <c r="O783" s="9">
        <f t="shared" si="1752"/>
        <v>298</v>
      </c>
      <c r="P783" s="9">
        <v>0</v>
      </c>
      <c r="Q783" s="9">
        <f t="shared" si="1753"/>
        <v>298</v>
      </c>
      <c r="R783" s="46"/>
      <c r="S783" s="149"/>
      <c r="T783" s="150" t="s">
        <v>15</v>
      </c>
      <c r="U783" s="151">
        <v>0</v>
      </c>
      <c r="V783" s="151"/>
      <c r="W783" s="151">
        <f t="shared" si="1745"/>
        <v>0</v>
      </c>
      <c r="X783" s="151">
        <v>0</v>
      </c>
      <c r="Y783" s="151">
        <f t="shared" si="1746"/>
        <v>0</v>
      </c>
      <c r="Z783" s="151">
        <v>0</v>
      </c>
      <c r="AA783" s="151">
        <f t="shared" ref="AA783:AA788" si="1759">+Y783+Z783</f>
        <v>0</v>
      </c>
      <c r="AB783" s="151">
        <v>0</v>
      </c>
      <c r="AC783" s="151">
        <f t="shared" ref="AC783:AC788" si="1760">+AA783+AB783</f>
        <v>0</v>
      </c>
      <c r="AD783" s="151">
        <v>0</v>
      </c>
      <c r="AE783" s="151">
        <f t="shared" ref="AE783:AE788" si="1761">+AC783+AD783</f>
        <v>0</v>
      </c>
      <c r="AF783" s="151">
        <v>0</v>
      </c>
      <c r="AG783" s="151">
        <f t="shared" ref="AG783:AG788" si="1762">+AE783+AF783</f>
        <v>0</v>
      </c>
      <c r="AJ783" s="151">
        <v>0</v>
      </c>
      <c r="AL783" s="14">
        <f>+AJ783-AG783</f>
        <v>0</v>
      </c>
    </row>
    <row r="784" spans="1:38" ht="20.25" customHeight="1" x14ac:dyDescent="0.2">
      <c r="A784" s="251"/>
      <c r="B784" s="38"/>
      <c r="C784" s="63" t="s">
        <v>23</v>
      </c>
      <c r="D784" s="8"/>
      <c r="E784" s="11">
        <v>0</v>
      </c>
      <c r="F784" s="11">
        <v>0</v>
      </c>
      <c r="G784" s="11">
        <f t="shared" si="1748"/>
        <v>0</v>
      </c>
      <c r="H784" s="11">
        <v>0</v>
      </c>
      <c r="I784" s="11">
        <f t="shared" si="1749"/>
        <v>0</v>
      </c>
      <c r="J784" s="11">
        <v>0</v>
      </c>
      <c r="K784" s="11">
        <f t="shared" si="1750"/>
        <v>0</v>
      </c>
      <c r="L784" s="11">
        <v>0</v>
      </c>
      <c r="M784" s="11">
        <f t="shared" si="1751"/>
        <v>0</v>
      </c>
      <c r="N784" s="11">
        <v>0</v>
      </c>
      <c r="O784" s="11">
        <f t="shared" si="1752"/>
        <v>0</v>
      </c>
      <c r="P784" s="11">
        <v>0</v>
      </c>
      <c r="Q784" s="11">
        <f t="shared" si="1753"/>
        <v>0</v>
      </c>
      <c r="R784" s="47"/>
      <c r="S784" s="55"/>
      <c r="T784" s="20" t="s">
        <v>16</v>
      </c>
      <c r="U784" s="82">
        <v>0</v>
      </c>
      <c r="V784" s="82"/>
      <c r="W784" s="82">
        <f t="shared" si="1745"/>
        <v>0</v>
      </c>
      <c r="X784" s="82">
        <v>0</v>
      </c>
      <c r="Y784" s="82">
        <f t="shared" si="1746"/>
        <v>0</v>
      </c>
      <c r="Z784" s="82">
        <v>0</v>
      </c>
      <c r="AA784" s="82">
        <f t="shared" si="1759"/>
        <v>0</v>
      </c>
      <c r="AB784" s="82">
        <v>0</v>
      </c>
      <c r="AC784" s="82">
        <f t="shared" si="1760"/>
        <v>0</v>
      </c>
      <c r="AD784" s="82">
        <v>0</v>
      </c>
      <c r="AE784" s="82">
        <f t="shared" si="1761"/>
        <v>0</v>
      </c>
      <c r="AF784" s="82">
        <v>0</v>
      </c>
      <c r="AG784" s="82">
        <f t="shared" si="1762"/>
        <v>0</v>
      </c>
      <c r="AJ784" s="82">
        <v>0</v>
      </c>
      <c r="AL784" s="14">
        <f t="shared" ref="AL784:AL785" si="1763">+AJ784-AG784</f>
        <v>0</v>
      </c>
    </row>
    <row r="785" spans="1:38" ht="20.25" customHeight="1" x14ac:dyDescent="0.2">
      <c r="A785" s="251"/>
      <c r="B785" s="38"/>
      <c r="C785" s="63" t="s">
        <v>22</v>
      </c>
      <c r="D785" s="8"/>
      <c r="E785" s="60">
        <v>0</v>
      </c>
      <c r="F785" s="60">
        <v>0</v>
      </c>
      <c r="G785" s="60">
        <f t="shared" si="1748"/>
        <v>0</v>
      </c>
      <c r="H785" s="60">
        <v>0</v>
      </c>
      <c r="I785" s="60">
        <f t="shared" si="1749"/>
        <v>0</v>
      </c>
      <c r="J785" s="60">
        <v>0</v>
      </c>
      <c r="K785" s="60">
        <f t="shared" si="1750"/>
        <v>0</v>
      </c>
      <c r="L785" s="60">
        <v>0</v>
      </c>
      <c r="M785" s="60">
        <f t="shared" si="1751"/>
        <v>0</v>
      </c>
      <c r="N785" s="60">
        <v>0</v>
      </c>
      <c r="O785" s="60">
        <f t="shared" si="1752"/>
        <v>0</v>
      </c>
      <c r="P785" s="60">
        <v>0</v>
      </c>
      <c r="Q785" s="60">
        <f t="shared" si="1753"/>
        <v>0</v>
      </c>
      <c r="S785" s="107"/>
      <c r="T785" s="108" t="s">
        <v>17</v>
      </c>
      <c r="U785" s="84">
        <v>0</v>
      </c>
      <c r="V785" s="84">
        <v>0</v>
      </c>
      <c r="W785" s="84">
        <f t="shared" si="1745"/>
        <v>0</v>
      </c>
      <c r="X785" s="84">
        <v>0</v>
      </c>
      <c r="Y785" s="84">
        <f t="shared" si="1746"/>
        <v>0</v>
      </c>
      <c r="Z785" s="84">
        <v>298</v>
      </c>
      <c r="AA785" s="84">
        <f t="shared" si="1759"/>
        <v>298</v>
      </c>
      <c r="AB785" s="84">
        <v>0</v>
      </c>
      <c r="AC785" s="84">
        <f t="shared" si="1760"/>
        <v>298</v>
      </c>
      <c r="AD785" s="84">
        <v>0</v>
      </c>
      <c r="AE785" s="84">
        <f t="shared" si="1761"/>
        <v>298</v>
      </c>
      <c r="AF785" s="84">
        <v>0</v>
      </c>
      <c r="AG785" s="84">
        <f t="shared" si="1762"/>
        <v>298</v>
      </c>
      <c r="AJ785" s="84">
        <v>298</v>
      </c>
      <c r="AL785" s="14">
        <f t="shared" si="1763"/>
        <v>0</v>
      </c>
    </row>
    <row r="786" spans="1:38" ht="20.25" customHeight="1" x14ac:dyDescent="0.2">
      <c r="A786" s="251"/>
      <c r="B786" s="41"/>
      <c r="C786" s="141" t="s">
        <v>46</v>
      </c>
      <c r="D786" s="8"/>
      <c r="E786" s="11">
        <v>0</v>
      </c>
      <c r="F786" s="11">
        <v>0</v>
      </c>
      <c r="G786" s="11">
        <f t="shared" si="1748"/>
        <v>0</v>
      </c>
      <c r="H786" s="11">
        <v>0</v>
      </c>
      <c r="I786" s="11">
        <f t="shared" si="1749"/>
        <v>0</v>
      </c>
      <c r="J786" s="11">
        <v>0</v>
      </c>
      <c r="K786" s="11">
        <f t="shared" si="1750"/>
        <v>0</v>
      </c>
      <c r="L786" s="11">
        <v>0</v>
      </c>
      <c r="M786" s="11">
        <f t="shared" si="1751"/>
        <v>0</v>
      </c>
      <c r="N786" s="11">
        <v>0</v>
      </c>
      <c r="O786" s="11">
        <f t="shared" si="1752"/>
        <v>0</v>
      </c>
      <c r="P786" s="11">
        <v>0</v>
      </c>
      <c r="Q786" s="11">
        <f t="shared" si="1753"/>
        <v>0</v>
      </c>
      <c r="R786" s="47"/>
      <c r="S786" s="153" t="s">
        <v>43</v>
      </c>
      <c r="T786" s="10"/>
      <c r="U786" s="62">
        <v>0</v>
      </c>
      <c r="V786" s="62">
        <v>0</v>
      </c>
      <c r="W786" s="62">
        <f t="shared" si="1745"/>
        <v>0</v>
      </c>
      <c r="X786" s="62">
        <v>0</v>
      </c>
      <c r="Y786" s="62">
        <f t="shared" si="1746"/>
        <v>0</v>
      </c>
      <c r="Z786" s="62">
        <v>0</v>
      </c>
      <c r="AA786" s="62">
        <f t="shared" si="1759"/>
        <v>0</v>
      </c>
      <c r="AB786" s="62">
        <v>0</v>
      </c>
      <c r="AC786" s="62">
        <f t="shared" si="1760"/>
        <v>0</v>
      </c>
      <c r="AD786" s="62">
        <v>0</v>
      </c>
      <c r="AE786" s="62">
        <f t="shared" si="1761"/>
        <v>0</v>
      </c>
      <c r="AF786" s="62">
        <v>0</v>
      </c>
      <c r="AG786" s="62">
        <f t="shared" si="1762"/>
        <v>0</v>
      </c>
      <c r="AJ786" s="62"/>
      <c r="AL786" s="14">
        <f t="shared" si="1758"/>
        <v>0</v>
      </c>
    </row>
    <row r="787" spans="1:38" ht="20.25" customHeight="1" x14ac:dyDescent="0.2">
      <c r="A787" s="251"/>
      <c r="B787" s="140"/>
      <c r="C787" s="141" t="s">
        <v>52</v>
      </c>
      <c r="D787" s="8"/>
      <c r="E787" s="60">
        <v>0</v>
      </c>
      <c r="F787" s="60">
        <v>0</v>
      </c>
      <c r="G787" s="60">
        <f t="shared" si="1748"/>
        <v>0</v>
      </c>
      <c r="H787" s="60">
        <v>0</v>
      </c>
      <c r="I787" s="60">
        <f t="shared" si="1749"/>
        <v>0</v>
      </c>
      <c r="J787" s="60">
        <v>0</v>
      </c>
      <c r="K787" s="60">
        <f t="shared" si="1750"/>
        <v>0</v>
      </c>
      <c r="L787" s="60">
        <v>0</v>
      </c>
      <c r="M787" s="60">
        <f t="shared" si="1751"/>
        <v>0</v>
      </c>
      <c r="N787" s="60">
        <v>0</v>
      </c>
      <c r="O787" s="60">
        <f t="shared" si="1752"/>
        <v>0</v>
      </c>
      <c r="P787" s="60">
        <v>0</v>
      </c>
      <c r="Q787" s="60">
        <f t="shared" si="1753"/>
        <v>0</v>
      </c>
      <c r="R787" s="29"/>
      <c r="S787" s="57" t="s">
        <v>38</v>
      </c>
      <c r="T787" s="28"/>
      <c r="U787" s="62">
        <v>0</v>
      </c>
      <c r="V787" s="62">
        <v>0</v>
      </c>
      <c r="W787" s="62">
        <f t="shared" si="1745"/>
        <v>0</v>
      </c>
      <c r="X787" s="62">
        <v>0</v>
      </c>
      <c r="Y787" s="62">
        <f t="shared" si="1746"/>
        <v>0</v>
      </c>
      <c r="Z787" s="62">
        <v>0</v>
      </c>
      <c r="AA787" s="62">
        <f t="shared" si="1759"/>
        <v>0</v>
      </c>
      <c r="AB787" s="62">
        <v>0</v>
      </c>
      <c r="AC787" s="62">
        <f t="shared" si="1760"/>
        <v>0</v>
      </c>
      <c r="AD787" s="62">
        <v>0</v>
      </c>
      <c r="AE787" s="62">
        <f t="shared" si="1761"/>
        <v>0</v>
      </c>
      <c r="AF787" s="62">
        <v>0</v>
      </c>
      <c r="AG787" s="62">
        <f t="shared" si="1762"/>
        <v>0</v>
      </c>
      <c r="AJ787" s="62"/>
      <c r="AL787" s="14">
        <f t="shared" si="1758"/>
        <v>0</v>
      </c>
    </row>
    <row r="788" spans="1:38" ht="20.25" customHeight="1" x14ac:dyDescent="0.2">
      <c r="A788" s="251"/>
      <c r="B788" s="109"/>
      <c r="C788" s="37" t="s">
        <v>149</v>
      </c>
      <c r="D788" s="37"/>
      <c r="E788" s="61">
        <v>0</v>
      </c>
      <c r="F788" s="61">
        <v>0</v>
      </c>
      <c r="G788" s="61">
        <f t="shared" si="1748"/>
        <v>0</v>
      </c>
      <c r="H788" s="61">
        <v>0</v>
      </c>
      <c r="I788" s="61">
        <f t="shared" si="1749"/>
        <v>0</v>
      </c>
      <c r="J788" s="61">
        <v>0</v>
      </c>
      <c r="K788" s="61">
        <f t="shared" si="1750"/>
        <v>0</v>
      </c>
      <c r="L788" s="61">
        <v>0</v>
      </c>
      <c r="M788" s="61">
        <f t="shared" si="1751"/>
        <v>0</v>
      </c>
      <c r="N788" s="61">
        <v>0</v>
      </c>
      <c r="O788" s="61">
        <f t="shared" si="1752"/>
        <v>0</v>
      </c>
      <c r="P788" s="61">
        <v>0</v>
      </c>
      <c r="Q788" s="61">
        <f t="shared" si="1753"/>
        <v>0</v>
      </c>
      <c r="R788" s="29"/>
      <c r="S788" s="154" t="s">
        <v>149</v>
      </c>
      <c r="T788" s="138"/>
      <c r="U788" s="93">
        <v>0</v>
      </c>
      <c r="V788" s="93">
        <v>0</v>
      </c>
      <c r="W788" s="93">
        <f t="shared" si="1745"/>
        <v>0</v>
      </c>
      <c r="X788" s="93">
        <v>0</v>
      </c>
      <c r="Y788" s="93">
        <f t="shared" si="1746"/>
        <v>0</v>
      </c>
      <c r="Z788" s="93">
        <v>0</v>
      </c>
      <c r="AA788" s="93">
        <f t="shared" si="1759"/>
        <v>0</v>
      </c>
      <c r="AB788" s="93">
        <v>0</v>
      </c>
      <c r="AC788" s="93">
        <f t="shared" si="1760"/>
        <v>0</v>
      </c>
      <c r="AD788" s="93">
        <v>0</v>
      </c>
      <c r="AE788" s="93">
        <f t="shared" si="1761"/>
        <v>0</v>
      </c>
      <c r="AF788" s="93">
        <v>0</v>
      </c>
      <c r="AG788" s="93">
        <f t="shared" si="1762"/>
        <v>0</v>
      </c>
      <c r="AJ788" s="62"/>
      <c r="AL788" s="14">
        <f t="shared" si="1758"/>
        <v>0</v>
      </c>
    </row>
    <row r="789" spans="1:38" ht="20.25" customHeight="1" thickBot="1" x14ac:dyDescent="0.25">
      <c r="A789" s="251"/>
      <c r="B789" s="155" t="s">
        <v>14</v>
      </c>
      <c r="C789" s="141"/>
      <c r="D789" s="8"/>
      <c r="E789" s="11">
        <f t="shared" ref="E789" si="1764">SUM(E783:E788)+E776</f>
        <v>0</v>
      </c>
      <c r="F789" s="11">
        <f t="shared" ref="F789" si="1765">SUM(F783:F788)+F776</f>
        <v>0</v>
      </c>
      <c r="G789" s="11">
        <f t="shared" si="1748"/>
        <v>0</v>
      </c>
      <c r="H789" s="11">
        <f>SUM(H783:H788)+H776</f>
        <v>0</v>
      </c>
      <c r="I789" s="11">
        <f t="shared" si="1749"/>
        <v>0</v>
      </c>
      <c r="J789" s="11">
        <f>SUM(J783:J788)+J776</f>
        <v>298</v>
      </c>
      <c r="K789" s="11">
        <f t="shared" si="1750"/>
        <v>298</v>
      </c>
      <c r="L789" s="11">
        <f>SUM(L783:L788)+L776</f>
        <v>0</v>
      </c>
      <c r="M789" s="11">
        <f t="shared" si="1751"/>
        <v>298</v>
      </c>
      <c r="N789" s="11">
        <f>SUM(N783:N788)+N776</f>
        <v>0</v>
      </c>
      <c r="O789" s="11">
        <f t="shared" si="1752"/>
        <v>298</v>
      </c>
      <c r="P789" s="11">
        <f>SUM(P783:P788)+P776</f>
        <v>0</v>
      </c>
      <c r="Q789" s="11">
        <f t="shared" si="1753"/>
        <v>298</v>
      </c>
      <c r="R789" s="69"/>
      <c r="S789" s="156" t="s">
        <v>18</v>
      </c>
      <c r="T789" s="157"/>
      <c r="U789" s="62">
        <f t="shared" ref="U789" si="1766">+U787+U782+U776+U786+U788</f>
        <v>0</v>
      </c>
      <c r="V789" s="62">
        <f t="shared" ref="V789" si="1767">+V787+V782+V776+V786+V788</f>
        <v>0</v>
      </c>
      <c r="W789" s="62">
        <f t="shared" si="1745"/>
        <v>0</v>
      </c>
      <c r="X789" s="62">
        <f t="shared" ref="X789" si="1768">+X787+X782+X776+X786+X788</f>
        <v>0</v>
      </c>
      <c r="Y789" s="62">
        <f t="shared" si="1746"/>
        <v>0</v>
      </c>
      <c r="Z789" s="62">
        <f t="shared" ref="Z789:AB789" si="1769">+Z787+Z782+Z776+Z786+Z788</f>
        <v>298</v>
      </c>
      <c r="AA789" s="62">
        <f>+AA788+AA787+AA786+AA782+AA776</f>
        <v>298</v>
      </c>
      <c r="AB789" s="62">
        <f t="shared" si="1769"/>
        <v>0</v>
      </c>
      <c r="AC789" s="62">
        <f>+AC788+AC787+AC786+AC782+AC776</f>
        <v>298</v>
      </c>
      <c r="AD789" s="62">
        <f t="shared" ref="AD789:AF789" si="1770">+AD787+AD782+AD776+AD786+AD788</f>
        <v>0</v>
      </c>
      <c r="AE789" s="62">
        <f>+AE788+AE787+AE786+AE782+AE776</f>
        <v>298</v>
      </c>
      <c r="AF789" s="62">
        <f t="shared" si="1770"/>
        <v>0</v>
      </c>
      <c r="AG789" s="62">
        <f>+AG788+AG787+AG786+AG782+AG776</f>
        <v>298</v>
      </c>
      <c r="AJ789" s="62">
        <f>+AJ782+AJ776</f>
        <v>298</v>
      </c>
      <c r="AL789" s="14">
        <f t="shared" si="1758"/>
        <v>0</v>
      </c>
    </row>
    <row r="790" spans="1:38" ht="23.25" customHeight="1" thickBot="1" x14ac:dyDescent="0.25">
      <c r="A790" s="251"/>
      <c r="B790" s="224" t="s">
        <v>136</v>
      </c>
      <c r="C790" s="64" t="s">
        <v>137</v>
      </c>
      <c r="D790" s="129"/>
      <c r="E790" s="128"/>
      <c r="F790" s="128"/>
      <c r="G790" s="128"/>
      <c r="H790" s="128"/>
      <c r="I790" s="128"/>
      <c r="J790" s="128"/>
      <c r="K790" s="128"/>
      <c r="L790" s="128"/>
      <c r="M790" s="128"/>
      <c r="N790" s="128"/>
      <c r="O790" s="128"/>
      <c r="P790" s="128"/>
      <c r="Q790" s="128"/>
      <c r="R790" s="128"/>
      <c r="S790" s="129"/>
      <c r="T790" s="185"/>
      <c r="U790" s="185"/>
      <c r="V790" s="185"/>
      <c r="W790" s="185"/>
      <c r="X790" s="185"/>
      <c r="Y790" s="185"/>
      <c r="Z790" s="185"/>
      <c r="AA790" s="185"/>
      <c r="AB790" s="185"/>
      <c r="AC790" s="185"/>
      <c r="AD790" s="185"/>
      <c r="AE790" s="185"/>
      <c r="AF790" s="185"/>
      <c r="AG790" s="185"/>
      <c r="AJ790" s="250">
        <f>+AG789-Q789</f>
        <v>0</v>
      </c>
    </row>
    <row r="791" spans="1:38" ht="38.25" x14ac:dyDescent="0.2">
      <c r="A791" s="251"/>
      <c r="B791" s="7" t="s">
        <v>0</v>
      </c>
      <c r="C791" s="63"/>
      <c r="D791" s="8"/>
      <c r="E791" s="24" t="str">
        <f t="shared" ref="E791:Q791" si="1771">+E$6</f>
        <v>Eredeti előirányzat
2024. év</v>
      </c>
      <c r="F791" s="24" t="str">
        <f t="shared" si="1771"/>
        <v>1 Módosítás</v>
      </c>
      <c r="G791" s="24" t="str">
        <f t="shared" si="1771"/>
        <v>Módosított előirányzat 1
2024. év</v>
      </c>
      <c r="H791" s="24" t="str">
        <f t="shared" si="1771"/>
        <v>2 Módosítás</v>
      </c>
      <c r="I791" s="24" t="str">
        <f t="shared" si="1771"/>
        <v>Módosított előirányzat</v>
      </c>
      <c r="J791" s="24" t="str">
        <f t="shared" si="1771"/>
        <v>3 Módosítás</v>
      </c>
      <c r="K791" s="24" t="str">
        <f t="shared" si="1771"/>
        <v>Módosított előirányzat</v>
      </c>
      <c r="L791" s="24" t="str">
        <f t="shared" si="1771"/>
        <v>4 Módosítás</v>
      </c>
      <c r="M791" s="24" t="str">
        <f t="shared" si="1771"/>
        <v>4. Módosított előirányzat</v>
      </c>
      <c r="N791" s="24" t="str">
        <f t="shared" si="1771"/>
        <v>5 Módosítás</v>
      </c>
      <c r="O791" s="24" t="str">
        <f t="shared" si="1771"/>
        <v>Módosított előirányzat 5.</v>
      </c>
      <c r="P791" s="24" t="str">
        <f t="shared" si="1771"/>
        <v>6 Módosítás</v>
      </c>
      <c r="Q791" s="24" t="str">
        <f t="shared" si="1771"/>
        <v>Módosított előirányzat</v>
      </c>
      <c r="R791" s="53"/>
      <c r="S791" s="88" t="s">
        <v>1</v>
      </c>
      <c r="T791" s="58"/>
      <c r="U791" s="25" t="str">
        <f t="shared" ref="U791:AG791" si="1772">+U$6</f>
        <v>Eredeti előirányzat
2024. év</v>
      </c>
      <c r="V791" s="25" t="str">
        <f t="shared" si="1772"/>
        <v>1 Módosítás</v>
      </c>
      <c r="W791" s="25" t="str">
        <f t="shared" si="1772"/>
        <v>Módosított előirányzat 1
2024. év</v>
      </c>
      <c r="X791" s="25" t="str">
        <f t="shared" si="1772"/>
        <v>2 Módosítás</v>
      </c>
      <c r="Y791" s="25" t="str">
        <f t="shared" si="1772"/>
        <v>Módosított előirányzat</v>
      </c>
      <c r="Z791" s="25" t="str">
        <f t="shared" si="1772"/>
        <v>3 Módosítás</v>
      </c>
      <c r="AA791" s="25" t="str">
        <f t="shared" si="1772"/>
        <v>Módosított előirányzat</v>
      </c>
      <c r="AB791" s="25" t="str">
        <f t="shared" si="1772"/>
        <v>4 Módosítás</v>
      </c>
      <c r="AC791" s="25" t="str">
        <f t="shared" si="1772"/>
        <v>4. Módosított előirányzat</v>
      </c>
      <c r="AD791" s="25" t="str">
        <f t="shared" si="1772"/>
        <v>5 Módosítás</v>
      </c>
      <c r="AE791" s="25" t="str">
        <f t="shared" si="1772"/>
        <v>Módosított előirányzat 5</v>
      </c>
      <c r="AF791" s="25" t="str">
        <f t="shared" si="1772"/>
        <v>6 Módosítás</v>
      </c>
      <c r="AG791" s="25" t="str">
        <f t="shared" si="1772"/>
        <v>Módosított előirányzat</v>
      </c>
      <c r="AJ791" s="1" t="s">
        <v>138</v>
      </c>
    </row>
    <row r="792" spans="1:38" ht="20.25" customHeight="1" x14ac:dyDescent="0.2">
      <c r="A792" s="251"/>
      <c r="B792" s="38"/>
      <c r="C792" s="63" t="s">
        <v>2</v>
      </c>
      <c r="D792" s="73"/>
      <c r="E792" s="143">
        <f t="shared" ref="E792:K792" si="1773">+E793+E794+E795+E796</f>
        <v>0</v>
      </c>
      <c r="F792" s="143">
        <f t="shared" si="1773"/>
        <v>0</v>
      </c>
      <c r="G792" s="143">
        <f t="shared" si="1773"/>
        <v>0</v>
      </c>
      <c r="H792" s="143">
        <f t="shared" si="1773"/>
        <v>0</v>
      </c>
      <c r="I792" s="143">
        <f t="shared" si="1773"/>
        <v>0</v>
      </c>
      <c r="J792" s="143">
        <f t="shared" si="1773"/>
        <v>35784</v>
      </c>
      <c r="K792" s="143">
        <f t="shared" si="1773"/>
        <v>35784</v>
      </c>
      <c r="L792" s="143">
        <f t="shared" ref="L792:M792" si="1774">+L793+L794+L795+L796</f>
        <v>0</v>
      </c>
      <c r="M792" s="143">
        <f t="shared" si="1774"/>
        <v>35784</v>
      </c>
      <c r="N792" s="143">
        <f t="shared" ref="N792:O792" si="1775">+N793+N794+N795+N796</f>
        <v>0</v>
      </c>
      <c r="O792" s="143">
        <f t="shared" si="1775"/>
        <v>35784</v>
      </c>
      <c r="P792" s="143">
        <f t="shared" ref="P792:Q792" si="1776">+P793+P794+P795+P796</f>
        <v>0</v>
      </c>
      <c r="Q792" s="143">
        <f t="shared" si="1776"/>
        <v>35784</v>
      </c>
      <c r="R792" s="46"/>
      <c r="S792" s="144" t="s">
        <v>3</v>
      </c>
      <c r="T792" s="145"/>
      <c r="U792" s="76">
        <f t="shared" ref="U792" si="1777">SUM(U793:U797)</f>
        <v>0</v>
      </c>
      <c r="V792" s="76">
        <f t="shared" ref="V792" si="1778">SUM(V793:V797)</f>
        <v>0</v>
      </c>
      <c r="W792" s="76">
        <f>+U792+V792</f>
        <v>0</v>
      </c>
      <c r="X792" s="76">
        <f t="shared" ref="X792" si="1779">SUM(X793:X797)</f>
        <v>0</v>
      </c>
      <c r="Y792" s="76">
        <f>+W792+X792</f>
        <v>0</v>
      </c>
      <c r="Z792" s="76">
        <f t="shared" ref="Z792:AB792" si="1780">SUM(Z793:Z797)</f>
        <v>50084</v>
      </c>
      <c r="AA792" s="76">
        <f>SUM(AA793:AA797)</f>
        <v>50084</v>
      </c>
      <c r="AB792" s="76">
        <f t="shared" si="1780"/>
        <v>0</v>
      </c>
      <c r="AC792" s="76">
        <f>SUM(AC793:AC797)</f>
        <v>50084</v>
      </c>
      <c r="AD792" s="76">
        <f t="shared" ref="AD792:AF792" si="1781">SUM(AD793:AD797)</f>
        <v>0</v>
      </c>
      <c r="AE792" s="76">
        <f>SUM(AE793:AE797)</f>
        <v>50084</v>
      </c>
      <c r="AF792" s="76">
        <f t="shared" si="1781"/>
        <v>0</v>
      </c>
      <c r="AG792" s="76">
        <f>SUM(AG793:AG797)</f>
        <v>50084</v>
      </c>
      <c r="AJ792" s="76">
        <f>SUM(AJ793:AJ797)</f>
        <v>50084</v>
      </c>
      <c r="AL792" s="14">
        <f>+AJ792-AG792</f>
        <v>0</v>
      </c>
    </row>
    <row r="793" spans="1:38" ht="20.25" customHeight="1" x14ac:dyDescent="0.2">
      <c r="A793" s="251"/>
      <c r="B793" s="89"/>
      <c r="C793" s="77" t="s">
        <v>4</v>
      </c>
      <c r="D793" s="77"/>
      <c r="E793" s="148"/>
      <c r="F793" s="148">
        <v>0</v>
      </c>
      <c r="G793" s="148"/>
      <c r="H793" s="148"/>
      <c r="I793" s="148"/>
      <c r="J793" s="148"/>
      <c r="K793" s="148"/>
      <c r="L793" s="148"/>
      <c r="M793" s="148"/>
      <c r="N793" s="148"/>
      <c r="O793" s="148"/>
      <c r="P793" s="148"/>
      <c r="Q793" s="148"/>
      <c r="R793" s="48"/>
      <c r="S793" s="149"/>
      <c r="T793" s="150" t="s">
        <v>6</v>
      </c>
      <c r="U793" s="151">
        <v>0</v>
      </c>
      <c r="V793" s="151">
        <v>0</v>
      </c>
      <c r="W793" s="151">
        <f t="shared" ref="W793:W797" si="1782">+U793+V793</f>
        <v>0</v>
      </c>
      <c r="X793" s="151">
        <v>0</v>
      </c>
      <c r="Y793" s="151">
        <f t="shared" ref="Y793:Y797" si="1783">+W793+X793</f>
        <v>0</v>
      </c>
      <c r="Z793" s="151">
        <v>6000</v>
      </c>
      <c r="AA793" s="151">
        <f>+Y793+Z793</f>
        <v>6000</v>
      </c>
      <c r="AB793" s="151">
        <v>120</v>
      </c>
      <c r="AC793" s="151">
        <f>+AA793+AB793</f>
        <v>6120</v>
      </c>
      <c r="AD793" s="151">
        <v>0</v>
      </c>
      <c r="AE793" s="151">
        <f>+AC793+AD793</f>
        <v>6120</v>
      </c>
      <c r="AF793" s="151">
        <v>0</v>
      </c>
      <c r="AG793" s="151">
        <f>+AE793+AF793</f>
        <v>6120</v>
      </c>
      <c r="AJ793" s="151">
        <v>6120</v>
      </c>
      <c r="AL793" s="14">
        <f>+AJ793-AG793</f>
        <v>0</v>
      </c>
    </row>
    <row r="794" spans="1:38" ht="20.25" customHeight="1" x14ac:dyDescent="0.2">
      <c r="A794" s="251"/>
      <c r="B794" s="39"/>
      <c r="C794" s="17" t="s">
        <v>5</v>
      </c>
      <c r="D794" s="18"/>
      <c r="E794" s="5">
        <v>0</v>
      </c>
      <c r="F794" s="5">
        <v>0</v>
      </c>
      <c r="G794" s="5">
        <f>+E794+F794</f>
        <v>0</v>
      </c>
      <c r="H794" s="5">
        <v>0</v>
      </c>
      <c r="I794" s="5">
        <f>+G794+H794</f>
        <v>0</v>
      </c>
      <c r="J794" s="5">
        <f>35748+36</f>
        <v>35784</v>
      </c>
      <c r="K794" s="5">
        <f>+I794+J794</f>
        <v>35784</v>
      </c>
      <c r="L794" s="5">
        <v>0</v>
      </c>
      <c r="M794" s="5">
        <f>+K794+L794</f>
        <v>35784</v>
      </c>
      <c r="N794" s="5">
        <v>0</v>
      </c>
      <c r="O794" s="5">
        <f>+M794+N794</f>
        <v>35784</v>
      </c>
      <c r="P794" s="5">
        <v>0</v>
      </c>
      <c r="Q794" s="5">
        <f>+O794+P794</f>
        <v>35784</v>
      </c>
      <c r="R794" s="48"/>
      <c r="S794" s="55"/>
      <c r="T794" s="19" t="s">
        <v>8</v>
      </c>
      <c r="U794" s="82">
        <v>0</v>
      </c>
      <c r="V794" s="82">
        <v>0</v>
      </c>
      <c r="W794" s="82">
        <f t="shared" si="1782"/>
        <v>0</v>
      </c>
      <c r="X794" s="82">
        <v>0</v>
      </c>
      <c r="Y794" s="82">
        <f t="shared" si="1783"/>
        <v>0</v>
      </c>
      <c r="Z794" s="82">
        <v>702</v>
      </c>
      <c r="AA794" s="82">
        <f>+Y794+Z794</f>
        <v>702</v>
      </c>
      <c r="AB794" s="82">
        <v>40</v>
      </c>
      <c r="AC794" s="82">
        <f>+AA794+AB794</f>
        <v>742</v>
      </c>
      <c r="AD794" s="82">
        <v>0</v>
      </c>
      <c r="AE794" s="82">
        <f>+AC794+AD794</f>
        <v>742</v>
      </c>
      <c r="AF794" s="82">
        <v>0</v>
      </c>
      <c r="AG794" s="82">
        <f>+AE794+AF794</f>
        <v>742</v>
      </c>
      <c r="AJ794" s="82">
        <v>742</v>
      </c>
      <c r="AL794" s="14">
        <f t="shared" ref="AL794:AL805" si="1784">+AJ794-AG794</f>
        <v>0</v>
      </c>
    </row>
    <row r="795" spans="1:38" ht="20.25" customHeight="1" x14ac:dyDescent="0.2">
      <c r="A795" s="251"/>
      <c r="B795" s="39"/>
      <c r="C795" s="17" t="s">
        <v>7</v>
      </c>
      <c r="D795" s="18"/>
      <c r="E795" s="5">
        <v>0</v>
      </c>
      <c r="F795" s="5">
        <v>0</v>
      </c>
      <c r="G795" s="5">
        <f t="shared" ref="G795:G805" si="1785">+E795+F795</f>
        <v>0</v>
      </c>
      <c r="H795" s="5">
        <v>0</v>
      </c>
      <c r="I795" s="5">
        <f t="shared" ref="I795:I805" si="1786">+G795+H795</f>
        <v>0</v>
      </c>
      <c r="J795" s="5">
        <v>0</v>
      </c>
      <c r="K795" s="5">
        <f t="shared" ref="K795:K805" si="1787">+I795+J795</f>
        <v>0</v>
      </c>
      <c r="L795" s="5">
        <v>0</v>
      </c>
      <c r="M795" s="5">
        <f t="shared" ref="M795:M805" si="1788">+K795+L795</f>
        <v>0</v>
      </c>
      <c r="N795" s="5">
        <v>0</v>
      </c>
      <c r="O795" s="5">
        <f t="shared" ref="O795:O805" si="1789">+M795+N795</f>
        <v>0</v>
      </c>
      <c r="P795" s="5">
        <v>0</v>
      </c>
      <c r="Q795" s="5">
        <f t="shared" ref="Q795:Q805" si="1790">+O795+P795</f>
        <v>0</v>
      </c>
      <c r="R795" s="48"/>
      <c r="S795" s="55"/>
      <c r="T795" s="20" t="s">
        <v>9</v>
      </c>
      <c r="U795" s="82">
        <v>0</v>
      </c>
      <c r="V795" s="82">
        <v>0</v>
      </c>
      <c r="W795" s="82">
        <f t="shared" si="1782"/>
        <v>0</v>
      </c>
      <c r="X795" s="82">
        <v>0</v>
      </c>
      <c r="Y795" s="82">
        <f t="shared" si="1783"/>
        <v>0</v>
      </c>
      <c r="Z795" s="82">
        <f>31000+3000+8346+1000+36</f>
        <v>43382</v>
      </c>
      <c r="AA795" s="82">
        <f>+Y795+Z795</f>
        <v>43382</v>
      </c>
      <c r="AB795" s="82">
        <f>-120-40</f>
        <v>-160</v>
      </c>
      <c r="AC795" s="82">
        <f>+AA795+AB795</f>
        <v>43222</v>
      </c>
      <c r="AD795" s="82">
        <v>0</v>
      </c>
      <c r="AE795" s="82">
        <f>+AC795+AD795</f>
        <v>43222</v>
      </c>
      <c r="AF795" s="82">
        <v>0</v>
      </c>
      <c r="AG795" s="82">
        <f>+AE795+AF795</f>
        <v>43222</v>
      </c>
      <c r="AJ795" s="82">
        <v>43222</v>
      </c>
      <c r="AL795" s="14">
        <f t="shared" si="1784"/>
        <v>0</v>
      </c>
    </row>
    <row r="796" spans="1:38" ht="20.25" customHeight="1" x14ac:dyDescent="0.2">
      <c r="A796" s="251"/>
      <c r="B796" s="39"/>
      <c r="C796" s="17" t="s">
        <v>21</v>
      </c>
      <c r="D796" s="18"/>
      <c r="E796" s="5">
        <v>0</v>
      </c>
      <c r="F796" s="5">
        <v>0</v>
      </c>
      <c r="G796" s="5">
        <f t="shared" si="1785"/>
        <v>0</v>
      </c>
      <c r="H796" s="5">
        <v>0</v>
      </c>
      <c r="I796" s="5">
        <f t="shared" si="1786"/>
        <v>0</v>
      </c>
      <c r="J796" s="5">
        <v>0</v>
      </c>
      <c r="K796" s="5">
        <f t="shared" si="1787"/>
        <v>0</v>
      </c>
      <c r="L796" s="5">
        <v>0</v>
      </c>
      <c r="M796" s="5">
        <f t="shared" si="1788"/>
        <v>0</v>
      </c>
      <c r="N796" s="5">
        <v>0</v>
      </c>
      <c r="O796" s="5">
        <f t="shared" si="1789"/>
        <v>0</v>
      </c>
      <c r="P796" s="5">
        <v>0</v>
      </c>
      <c r="Q796" s="5">
        <f t="shared" si="1790"/>
        <v>0</v>
      </c>
      <c r="R796" s="48"/>
      <c r="S796" s="55"/>
      <c r="T796" s="20" t="s">
        <v>11</v>
      </c>
      <c r="U796" s="82">
        <v>0</v>
      </c>
      <c r="V796" s="82">
        <v>0</v>
      </c>
      <c r="W796" s="82">
        <f t="shared" si="1782"/>
        <v>0</v>
      </c>
      <c r="X796" s="82"/>
      <c r="Y796" s="82">
        <f t="shared" si="1783"/>
        <v>0</v>
      </c>
      <c r="Z796" s="82"/>
      <c r="AA796" s="82">
        <f>+Y796+Z796</f>
        <v>0</v>
      </c>
      <c r="AB796" s="82">
        <v>0</v>
      </c>
      <c r="AC796" s="82">
        <f>+AA796+AB796</f>
        <v>0</v>
      </c>
      <c r="AD796" s="82">
        <v>0</v>
      </c>
      <c r="AE796" s="82">
        <f>+AC796+AD796</f>
        <v>0</v>
      </c>
      <c r="AF796" s="82">
        <v>0</v>
      </c>
      <c r="AG796" s="82">
        <f>+AE796+AF796</f>
        <v>0</v>
      </c>
      <c r="AJ796" s="82">
        <v>0</v>
      </c>
      <c r="AL796" s="14">
        <f t="shared" si="1784"/>
        <v>0</v>
      </c>
    </row>
    <row r="797" spans="1:38" ht="20.25" customHeight="1" x14ac:dyDescent="0.2">
      <c r="A797" s="251"/>
      <c r="B797" s="165"/>
      <c r="C797" s="166"/>
      <c r="D797" s="166"/>
      <c r="E797" s="106">
        <v>0</v>
      </c>
      <c r="F797" s="106">
        <v>0</v>
      </c>
      <c r="G797" s="5">
        <f t="shared" si="1785"/>
        <v>0</v>
      </c>
      <c r="H797" s="106"/>
      <c r="I797" s="5">
        <f t="shared" si="1786"/>
        <v>0</v>
      </c>
      <c r="J797" s="106"/>
      <c r="K797" s="5">
        <f t="shared" si="1787"/>
        <v>0</v>
      </c>
      <c r="L797" s="106"/>
      <c r="M797" s="5">
        <f t="shared" si="1788"/>
        <v>0</v>
      </c>
      <c r="N797" s="106"/>
      <c r="O797" s="5">
        <f t="shared" si="1789"/>
        <v>0</v>
      </c>
      <c r="P797" s="106"/>
      <c r="Q797" s="5">
        <f t="shared" si="1790"/>
        <v>0</v>
      </c>
      <c r="R797" s="52"/>
      <c r="S797" s="56"/>
      <c r="T797" s="23" t="s">
        <v>12</v>
      </c>
      <c r="U797" s="83">
        <v>0</v>
      </c>
      <c r="V797" s="83">
        <v>0</v>
      </c>
      <c r="W797" s="83">
        <f t="shared" si="1782"/>
        <v>0</v>
      </c>
      <c r="X797" s="83"/>
      <c r="Y797" s="83">
        <f t="shared" si="1783"/>
        <v>0</v>
      </c>
      <c r="Z797" s="83"/>
      <c r="AA797" s="83">
        <f>+Y797+Z797</f>
        <v>0</v>
      </c>
      <c r="AB797" s="83">
        <v>0</v>
      </c>
      <c r="AC797" s="83">
        <f>+AA797+AB797</f>
        <v>0</v>
      </c>
      <c r="AD797" s="83">
        <v>0</v>
      </c>
      <c r="AE797" s="83">
        <f>+AC797+AD797</f>
        <v>0</v>
      </c>
      <c r="AF797" s="83">
        <v>0</v>
      </c>
      <c r="AG797" s="83">
        <f>+AE797+AF797</f>
        <v>0</v>
      </c>
      <c r="AJ797" s="230">
        <v>0</v>
      </c>
      <c r="AL797" s="14">
        <f t="shared" si="1784"/>
        <v>0</v>
      </c>
    </row>
    <row r="798" spans="1:38" ht="20.25" customHeight="1" x14ac:dyDescent="0.2">
      <c r="A798" s="251"/>
      <c r="B798" s="167"/>
      <c r="C798" s="168"/>
      <c r="D798" s="169"/>
      <c r="E798" s="106">
        <v>0</v>
      </c>
      <c r="F798" s="106">
        <v>0</v>
      </c>
      <c r="G798" s="5">
        <f t="shared" si="1785"/>
        <v>0</v>
      </c>
      <c r="H798" s="106"/>
      <c r="I798" s="5">
        <f t="shared" si="1786"/>
        <v>0</v>
      </c>
      <c r="J798" s="106"/>
      <c r="K798" s="5">
        <f t="shared" si="1787"/>
        <v>0</v>
      </c>
      <c r="L798" s="106"/>
      <c r="M798" s="5">
        <f t="shared" si="1788"/>
        <v>0</v>
      </c>
      <c r="N798" s="106"/>
      <c r="O798" s="5">
        <f t="shared" si="1789"/>
        <v>0</v>
      </c>
      <c r="P798" s="106"/>
      <c r="Q798" s="5">
        <f t="shared" si="1790"/>
        <v>0</v>
      </c>
      <c r="R798" s="29"/>
      <c r="S798" s="144" t="s">
        <v>13</v>
      </c>
      <c r="T798" s="145"/>
      <c r="U798" s="62">
        <f t="shared" ref="U798:Z798" si="1791">SUM(U799:U801)</f>
        <v>0</v>
      </c>
      <c r="V798" s="62">
        <f t="shared" si="1791"/>
        <v>0</v>
      </c>
      <c r="W798" s="62">
        <f t="shared" si="1791"/>
        <v>0</v>
      </c>
      <c r="X798" s="62">
        <f t="shared" si="1791"/>
        <v>0</v>
      </c>
      <c r="Y798" s="62">
        <f t="shared" si="1791"/>
        <v>0</v>
      </c>
      <c r="Z798" s="62">
        <f t="shared" si="1791"/>
        <v>0</v>
      </c>
      <c r="AA798" s="76">
        <f>SUM(AA799:AA801)</f>
        <v>0</v>
      </c>
      <c r="AB798" s="62">
        <f t="shared" ref="AB798:AD798" si="1792">SUM(AB799:AB801)</f>
        <v>0</v>
      </c>
      <c r="AC798" s="76">
        <f>SUM(AC799:AC801)</f>
        <v>0</v>
      </c>
      <c r="AD798" s="62">
        <f t="shared" si="1792"/>
        <v>0</v>
      </c>
      <c r="AE798" s="76">
        <f>SUM(AE799:AE801)</f>
        <v>0</v>
      </c>
      <c r="AF798" s="62">
        <f t="shared" ref="AF798" si="1793">SUM(AF799:AF801)</f>
        <v>0</v>
      </c>
      <c r="AG798" s="76">
        <f>SUM(AG799:AG801)</f>
        <v>0</v>
      </c>
      <c r="AJ798" s="62">
        <f>SUM(AJ799:AJ801)</f>
        <v>0</v>
      </c>
      <c r="AL798" s="14">
        <f t="shared" si="1784"/>
        <v>0</v>
      </c>
    </row>
    <row r="799" spans="1:38" ht="20.25" customHeight="1" x14ac:dyDescent="0.2">
      <c r="A799" s="251"/>
      <c r="B799" s="38"/>
      <c r="C799" s="63" t="s">
        <v>10</v>
      </c>
      <c r="D799" s="8"/>
      <c r="E799" s="9">
        <v>0</v>
      </c>
      <c r="F799" s="9">
        <v>0</v>
      </c>
      <c r="G799" s="9">
        <f t="shared" si="1785"/>
        <v>0</v>
      </c>
      <c r="H799" s="9">
        <v>0</v>
      </c>
      <c r="I799" s="9">
        <f t="shared" si="1786"/>
        <v>0</v>
      </c>
      <c r="J799" s="9">
        <v>14300</v>
      </c>
      <c r="K799" s="9">
        <f t="shared" si="1787"/>
        <v>14300</v>
      </c>
      <c r="L799" s="9">
        <v>0</v>
      </c>
      <c r="M799" s="9">
        <f t="shared" si="1788"/>
        <v>14300</v>
      </c>
      <c r="N799" s="9">
        <v>0</v>
      </c>
      <c r="O799" s="9">
        <f t="shared" si="1789"/>
        <v>14300</v>
      </c>
      <c r="P799" s="9">
        <v>0</v>
      </c>
      <c r="Q799" s="9">
        <f t="shared" si="1790"/>
        <v>14300</v>
      </c>
      <c r="R799" s="46"/>
      <c r="S799" s="149"/>
      <c r="T799" s="150" t="s">
        <v>15</v>
      </c>
      <c r="U799" s="151">
        <v>0</v>
      </c>
      <c r="V799" s="151"/>
      <c r="W799" s="151">
        <f t="shared" ref="W799:W805" si="1794">+U799+V799</f>
        <v>0</v>
      </c>
      <c r="X799" s="151">
        <v>0</v>
      </c>
      <c r="Y799" s="151">
        <f t="shared" ref="Y799:Y805" si="1795">+W799+X799</f>
        <v>0</v>
      </c>
      <c r="Z799" s="151">
        <v>0</v>
      </c>
      <c r="AA799" s="151">
        <f t="shared" ref="AA799:AA804" si="1796">+Y799+Z799</f>
        <v>0</v>
      </c>
      <c r="AB799" s="151">
        <v>0</v>
      </c>
      <c r="AC799" s="151">
        <f t="shared" ref="AC799:AC804" si="1797">+AA799+AB799</f>
        <v>0</v>
      </c>
      <c r="AD799" s="151">
        <v>0</v>
      </c>
      <c r="AE799" s="151">
        <f t="shared" ref="AE799:AE804" si="1798">+AC799+AD799</f>
        <v>0</v>
      </c>
      <c r="AF799" s="151">
        <v>0</v>
      </c>
      <c r="AG799" s="151">
        <f t="shared" ref="AG799:AG804" si="1799">+AE799+AF799</f>
        <v>0</v>
      </c>
      <c r="AJ799" s="151">
        <v>0</v>
      </c>
      <c r="AL799" s="14">
        <f t="shared" si="1784"/>
        <v>0</v>
      </c>
    </row>
    <row r="800" spans="1:38" ht="20.25" customHeight="1" x14ac:dyDescent="0.2">
      <c r="A800" s="251"/>
      <c r="B800" s="38"/>
      <c r="C800" s="63" t="s">
        <v>23</v>
      </c>
      <c r="D800" s="8"/>
      <c r="E800" s="11">
        <v>0</v>
      </c>
      <c r="F800" s="11">
        <v>0</v>
      </c>
      <c r="G800" s="11">
        <f t="shared" si="1785"/>
        <v>0</v>
      </c>
      <c r="H800" s="11">
        <v>0</v>
      </c>
      <c r="I800" s="11">
        <f t="shared" si="1786"/>
        <v>0</v>
      </c>
      <c r="J800" s="11">
        <v>0</v>
      </c>
      <c r="K800" s="11">
        <f t="shared" si="1787"/>
        <v>0</v>
      </c>
      <c r="L800" s="11">
        <v>0</v>
      </c>
      <c r="M800" s="11">
        <f t="shared" si="1788"/>
        <v>0</v>
      </c>
      <c r="N800" s="11">
        <v>0</v>
      </c>
      <c r="O800" s="11">
        <f t="shared" si="1789"/>
        <v>0</v>
      </c>
      <c r="P800" s="11">
        <v>0</v>
      </c>
      <c r="Q800" s="11">
        <f t="shared" si="1790"/>
        <v>0</v>
      </c>
      <c r="R800" s="47"/>
      <c r="S800" s="55"/>
      <c r="T800" s="20" t="s">
        <v>16</v>
      </c>
      <c r="U800" s="82">
        <v>0</v>
      </c>
      <c r="V800" s="82"/>
      <c r="W800" s="82">
        <f t="shared" si="1794"/>
        <v>0</v>
      </c>
      <c r="X800" s="82">
        <v>0</v>
      </c>
      <c r="Y800" s="82">
        <f t="shared" si="1795"/>
        <v>0</v>
      </c>
      <c r="Z800" s="82">
        <v>0</v>
      </c>
      <c r="AA800" s="82">
        <f t="shared" si="1796"/>
        <v>0</v>
      </c>
      <c r="AB800" s="82">
        <v>0</v>
      </c>
      <c r="AC800" s="82">
        <f t="shared" si="1797"/>
        <v>0</v>
      </c>
      <c r="AD800" s="82">
        <v>0</v>
      </c>
      <c r="AE800" s="82">
        <f t="shared" si="1798"/>
        <v>0</v>
      </c>
      <c r="AF800" s="82">
        <v>0</v>
      </c>
      <c r="AG800" s="82">
        <f t="shared" si="1799"/>
        <v>0</v>
      </c>
      <c r="AJ800" s="82">
        <v>0</v>
      </c>
      <c r="AL800" s="14">
        <f t="shared" si="1784"/>
        <v>0</v>
      </c>
    </row>
    <row r="801" spans="1:38" ht="20.25" customHeight="1" x14ac:dyDescent="0.2">
      <c r="A801" s="251"/>
      <c r="B801" s="38"/>
      <c r="C801" s="63" t="s">
        <v>22</v>
      </c>
      <c r="D801" s="8"/>
      <c r="E801" s="60">
        <v>0</v>
      </c>
      <c r="F801" s="60">
        <v>0</v>
      </c>
      <c r="G801" s="60">
        <f t="shared" si="1785"/>
        <v>0</v>
      </c>
      <c r="H801" s="60">
        <v>0</v>
      </c>
      <c r="I801" s="60">
        <f t="shared" si="1786"/>
        <v>0</v>
      </c>
      <c r="J801" s="60">
        <v>0</v>
      </c>
      <c r="K801" s="60">
        <f t="shared" si="1787"/>
        <v>0</v>
      </c>
      <c r="L801" s="60">
        <v>0</v>
      </c>
      <c r="M801" s="60">
        <f t="shared" si="1788"/>
        <v>0</v>
      </c>
      <c r="N801" s="60">
        <v>0</v>
      </c>
      <c r="O801" s="60">
        <f t="shared" si="1789"/>
        <v>0</v>
      </c>
      <c r="P801" s="60">
        <v>0</v>
      </c>
      <c r="Q801" s="60">
        <f t="shared" si="1790"/>
        <v>0</v>
      </c>
      <c r="S801" s="107"/>
      <c r="T801" s="108" t="s">
        <v>17</v>
      </c>
      <c r="U801" s="84">
        <v>0</v>
      </c>
      <c r="V801" s="84">
        <v>0</v>
      </c>
      <c r="W801" s="84">
        <f t="shared" si="1794"/>
        <v>0</v>
      </c>
      <c r="X801" s="84">
        <v>0</v>
      </c>
      <c r="Y801" s="84">
        <f t="shared" si="1795"/>
        <v>0</v>
      </c>
      <c r="Z801" s="84">
        <v>0</v>
      </c>
      <c r="AA801" s="84">
        <f t="shared" si="1796"/>
        <v>0</v>
      </c>
      <c r="AB801" s="84">
        <v>0</v>
      </c>
      <c r="AC801" s="84">
        <f t="shared" si="1797"/>
        <v>0</v>
      </c>
      <c r="AD801" s="84">
        <v>0</v>
      </c>
      <c r="AE801" s="84">
        <f t="shared" si="1798"/>
        <v>0</v>
      </c>
      <c r="AF801" s="84">
        <v>0</v>
      </c>
      <c r="AG801" s="84">
        <f t="shared" si="1799"/>
        <v>0</v>
      </c>
      <c r="AJ801" s="84">
        <v>0</v>
      </c>
      <c r="AL801" s="14">
        <f t="shared" si="1784"/>
        <v>0</v>
      </c>
    </row>
    <row r="802" spans="1:38" ht="20.25" customHeight="1" x14ac:dyDescent="0.2">
      <c r="A802" s="251"/>
      <c r="B802" s="41"/>
      <c r="C802" s="141" t="s">
        <v>46</v>
      </c>
      <c r="D802" s="8"/>
      <c r="E802" s="11">
        <v>0</v>
      </c>
      <c r="F802" s="11">
        <v>0</v>
      </c>
      <c r="G802" s="11">
        <f t="shared" si="1785"/>
        <v>0</v>
      </c>
      <c r="H802" s="11">
        <v>0</v>
      </c>
      <c r="I802" s="11">
        <f t="shared" si="1786"/>
        <v>0</v>
      </c>
      <c r="J802" s="11">
        <v>0</v>
      </c>
      <c r="K802" s="11">
        <f t="shared" si="1787"/>
        <v>0</v>
      </c>
      <c r="L802" s="11">
        <v>0</v>
      </c>
      <c r="M802" s="11">
        <f t="shared" si="1788"/>
        <v>0</v>
      </c>
      <c r="N802" s="11">
        <v>0</v>
      </c>
      <c r="O802" s="11">
        <f t="shared" si="1789"/>
        <v>0</v>
      </c>
      <c r="P802" s="11">
        <v>0</v>
      </c>
      <c r="Q802" s="11">
        <f t="shared" si="1790"/>
        <v>0</v>
      </c>
      <c r="R802" s="47"/>
      <c r="S802" s="153" t="s">
        <v>43</v>
      </c>
      <c r="T802" s="10"/>
      <c r="U802" s="62">
        <v>0</v>
      </c>
      <c r="V802" s="62">
        <v>0</v>
      </c>
      <c r="W802" s="62">
        <f t="shared" si="1794"/>
        <v>0</v>
      </c>
      <c r="X802" s="62">
        <v>0</v>
      </c>
      <c r="Y802" s="62">
        <f t="shared" si="1795"/>
        <v>0</v>
      </c>
      <c r="Z802" s="62">
        <v>0</v>
      </c>
      <c r="AA802" s="62">
        <f t="shared" si="1796"/>
        <v>0</v>
      </c>
      <c r="AB802" s="62">
        <v>0</v>
      </c>
      <c r="AC802" s="62">
        <f t="shared" si="1797"/>
        <v>0</v>
      </c>
      <c r="AD802" s="62">
        <v>0</v>
      </c>
      <c r="AE802" s="62">
        <f t="shared" si="1798"/>
        <v>0</v>
      </c>
      <c r="AF802" s="62">
        <v>0</v>
      </c>
      <c r="AG802" s="62">
        <f t="shared" si="1799"/>
        <v>0</v>
      </c>
      <c r="AJ802" s="62"/>
      <c r="AL802" s="14">
        <f t="shared" si="1784"/>
        <v>0</v>
      </c>
    </row>
    <row r="803" spans="1:38" ht="20.25" customHeight="1" x14ac:dyDescent="0.2">
      <c r="A803" s="251"/>
      <c r="B803" s="140"/>
      <c r="C803" s="141" t="s">
        <v>52</v>
      </c>
      <c r="D803" s="8"/>
      <c r="E803" s="60">
        <v>0</v>
      </c>
      <c r="F803" s="60">
        <v>0</v>
      </c>
      <c r="G803" s="60">
        <f t="shared" si="1785"/>
        <v>0</v>
      </c>
      <c r="H803" s="60">
        <v>0</v>
      </c>
      <c r="I803" s="60">
        <f t="shared" si="1786"/>
        <v>0</v>
      </c>
      <c r="J803" s="60">
        <v>0</v>
      </c>
      <c r="K803" s="60">
        <f t="shared" si="1787"/>
        <v>0</v>
      </c>
      <c r="L803" s="60">
        <v>0</v>
      </c>
      <c r="M803" s="60">
        <f t="shared" si="1788"/>
        <v>0</v>
      </c>
      <c r="N803" s="60">
        <v>0</v>
      </c>
      <c r="O803" s="60">
        <f t="shared" si="1789"/>
        <v>0</v>
      </c>
      <c r="P803" s="60">
        <v>0</v>
      </c>
      <c r="Q803" s="60">
        <f t="shared" si="1790"/>
        <v>0</v>
      </c>
      <c r="R803" s="29"/>
      <c r="S803" s="57" t="s">
        <v>38</v>
      </c>
      <c r="T803" s="28"/>
      <c r="U803" s="62">
        <v>0</v>
      </c>
      <c r="V803" s="62">
        <v>0</v>
      </c>
      <c r="W803" s="62">
        <f t="shared" si="1794"/>
        <v>0</v>
      </c>
      <c r="X803" s="62">
        <v>0</v>
      </c>
      <c r="Y803" s="62">
        <f t="shared" si="1795"/>
        <v>0</v>
      </c>
      <c r="Z803" s="62">
        <v>0</v>
      </c>
      <c r="AA803" s="62">
        <f t="shared" si="1796"/>
        <v>0</v>
      </c>
      <c r="AB803" s="62">
        <v>0</v>
      </c>
      <c r="AC803" s="62">
        <f t="shared" si="1797"/>
        <v>0</v>
      </c>
      <c r="AD803" s="62">
        <v>0</v>
      </c>
      <c r="AE803" s="62">
        <f t="shared" si="1798"/>
        <v>0</v>
      </c>
      <c r="AF803" s="62">
        <v>0</v>
      </c>
      <c r="AG803" s="62">
        <f t="shared" si="1799"/>
        <v>0</v>
      </c>
      <c r="AJ803" s="62"/>
      <c r="AL803" s="14">
        <f t="shared" si="1784"/>
        <v>0</v>
      </c>
    </row>
    <row r="804" spans="1:38" ht="20.25" customHeight="1" x14ac:dyDescent="0.2">
      <c r="A804" s="251"/>
      <c r="B804" s="109"/>
      <c r="C804" s="37" t="s">
        <v>149</v>
      </c>
      <c r="D804" s="37"/>
      <c r="E804" s="61">
        <v>0</v>
      </c>
      <c r="F804" s="61">
        <v>0</v>
      </c>
      <c r="G804" s="61">
        <f t="shared" si="1785"/>
        <v>0</v>
      </c>
      <c r="H804" s="61">
        <v>0</v>
      </c>
      <c r="I804" s="61">
        <f t="shared" si="1786"/>
        <v>0</v>
      </c>
      <c r="J804" s="61">
        <v>0</v>
      </c>
      <c r="K804" s="61">
        <f t="shared" si="1787"/>
        <v>0</v>
      </c>
      <c r="L804" s="61">
        <v>0</v>
      </c>
      <c r="M804" s="61">
        <f t="shared" si="1788"/>
        <v>0</v>
      </c>
      <c r="N804" s="61">
        <v>0</v>
      </c>
      <c r="O804" s="61">
        <f t="shared" si="1789"/>
        <v>0</v>
      </c>
      <c r="P804" s="61">
        <v>0</v>
      </c>
      <c r="Q804" s="61">
        <f t="shared" si="1790"/>
        <v>0</v>
      </c>
      <c r="R804" s="29"/>
      <c r="S804" s="154" t="s">
        <v>149</v>
      </c>
      <c r="T804" s="138"/>
      <c r="U804" s="93">
        <v>0</v>
      </c>
      <c r="V804" s="93">
        <v>0</v>
      </c>
      <c r="W804" s="93">
        <f t="shared" si="1794"/>
        <v>0</v>
      </c>
      <c r="X804" s="93">
        <v>0</v>
      </c>
      <c r="Y804" s="93">
        <f t="shared" si="1795"/>
        <v>0</v>
      </c>
      <c r="Z804" s="93">
        <v>0</v>
      </c>
      <c r="AA804" s="93">
        <f t="shared" si="1796"/>
        <v>0</v>
      </c>
      <c r="AB804" s="93">
        <v>0</v>
      </c>
      <c r="AC804" s="93">
        <f t="shared" si="1797"/>
        <v>0</v>
      </c>
      <c r="AD804" s="93">
        <v>0</v>
      </c>
      <c r="AE804" s="93">
        <f t="shared" si="1798"/>
        <v>0</v>
      </c>
      <c r="AF804" s="93">
        <v>0</v>
      </c>
      <c r="AG804" s="93">
        <f t="shared" si="1799"/>
        <v>0</v>
      </c>
      <c r="AJ804" s="62"/>
      <c r="AL804" s="14">
        <f t="shared" si="1784"/>
        <v>0</v>
      </c>
    </row>
    <row r="805" spans="1:38" ht="20.25" customHeight="1" thickBot="1" x14ac:dyDescent="0.25">
      <c r="A805" s="251"/>
      <c r="B805" s="155" t="s">
        <v>14</v>
      </c>
      <c r="C805" s="141"/>
      <c r="D805" s="8"/>
      <c r="E805" s="11">
        <f t="shared" ref="E805" si="1800">SUM(E799:E804)+E792</f>
        <v>0</v>
      </c>
      <c r="F805" s="11">
        <f t="shared" ref="F805" si="1801">SUM(F799:F804)+F792</f>
        <v>0</v>
      </c>
      <c r="G805" s="11">
        <f t="shared" si="1785"/>
        <v>0</v>
      </c>
      <c r="H805" s="11">
        <f>SUM(H799:H804)+H792</f>
        <v>0</v>
      </c>
      <c r="I805" s="11">
        <f t="shared" si="1786"/>
        <v>0</v>
      </c>
      <c r="J805" s="11">
        <f>SUM(J799:J804)+J792</f>
        <v>50084</v>
      </c>
      <c r="K805" s="11">
        <f t="shared" si="1787"/>
        <v>50084</v>
      </c>
      <c r="L805" s="11">
        <f>SUM(L799:L804)+L792</f>
        <v>0</v>
      </c>
      <c r="M805" s="11">
        <f t="shared" si="1788"/>
        <v>50084</v>
      </c>
      <c r="N805" s="11">
        <f>SUM(N799:N804)+N792</f>
        <v>0</v>
      </c>
      <c r="O805" s="11">
        <f t="shared" si="1789"/>
        <v>50084</v>
      </c>
      <c r="P805" s="11">
        <f>SUM(P799:P804)+P792</f>
        <v>0</v>
      </c>
      <c r="Q805" s="11">
        <f t="shared" si="1790"/>
        <v>50084</v>
      </c>
      <c r="R805" s="69"/>
      <c r="S805" s="156" t="s">
        <v>18</v>
      </c>
      <c r="T805" s="157"/>
      <c r="U805" s="62">
        <f t="shared" ref="U805:V805" si="1802">+U803+U798+U792+U802+U804</f>
        <v>0</v>
      </c>
      <c r="V805" s="62">
        <f t="shared" si="1802"/>
        <v>0</v>
      </c>
      <c r="W805" s="62">
        <f t="shared" si="1794"/>
        <v>0</v>
      </c>
      <c r="X805" s="62">
        <f t="shared" ref="X805" si="1803">+X803+X798+X792+X802+X804</f>
        <v>0</v>
      </c>
      <c r="Y805" s="62">
        <f t="shared" si="1795"/>
        <v>0</v>
      </c>
      <c r="Z805" s="62">
        <f t="shared" ref="Z805:AB805" si="1804">+Z803+Z798+Z792+Z802+Z804</f>
        <v>50084</v>
      </c>
      <c r="AA805" s="62">
        <f>+AA804+AA803+AA802+AA798+AA792</f>
        <v>50084</v>
      </c>
      <c r="AB805" s="62">
        <f t="shared" si="1804"/>
        <v>0</v>
      </c>
      <c r="AC805" s="62">
        <f>+AC804+AC803+AC802+AC798+AC792</f>
        <v>50084</v>
      </c>
      <c r="AD805" s="62">
        <f t="shared" ref="AD805:AF805" si="1805">+AD803+AD798+AD792+AD802+AD804</f>
        <v>0</v>
      </c>
      <c r="AE805" s="62">
        <f>+AE804+AE803+AE802+AE798+AE792</f>
        <v>50084</v>
      </c>
      <c r="AF805" s="62">
        <f t="shared" si="1805"/>
        <v>0</v>
      </c>
      <c r="AG805" s="62">
        <f>+AG804+AG803+AG802+AG798+AG792</f>
        <v>50084</v>
      </c>
      <c r="AJ805" s="62">
        <f>+AJ798+AJ792</f>
        <v>50084</v>
      </c>
      <c r="AL805" s="14">
        <f t="shared" si="1784"/>
        <v>0</v>
      </c>
    </row>
    <row r="806" spans="1:38" ht="23.25" customHeight="1" thickBot="1" x14ac:dyDescent="0.25">
      <c r="A806" s="251"/>
      <c r="B806" s="224" t="s">
        <v>143</v>
      </c>
      <c r="C806" s="64" t="s">
        <v>144</v>
      </c>
      <c r="D806" s="129"/>
      <c r="E806" s="128"/>
      <c r="F806" s="128"/>
      <c r="G806" s="128"/>
      <c r="H806" s="128"/>
      <c r="I806" s="128"/>
      <c r="J806" s="128"/>
      <c r="K806" s="128"/>
      <c r="L806" s="128"/>
      <c r="M806" s="128"/>
      <c r="N806" s="128"/>
      <c r="O806" s="128"/>
      <c r="P806" s="128"/>
      <c r="Q806" s="128"/>
      <c r="R806" s="128"/>
      <c r="S806" s="129"/>
      <c r="T806" s="185"/>
      <c r="U806" s="185"/>
      <c r="V806" s="185"/>
      <c r="W806" s="185"/>
      <c r="X806" s="185"/>
      <c r="Y806" s="185"/>
      <c r="Z806" s="185"/>
      <c r="AA806" s="185"/>
      <c r="AB806" s="185"/>
      <c r="AC806" s="185"/>
      <c r="AD806" s="185"/>
      <c r="AE806" s="185"/>
      <c r="AF806" s="185"/>
      <c r="AG806" s="185"/>
      <c r="AJ806" s="250">
        <f>+AG805-Q805</f>
        <v>0</v>
      </c>
    </row>
    <row r="807" spans="1:38" ht="38.25" x14ac:dyDescent="0.2">
      <c r="A807" s="251"/>
      <c r="B807" s="7" t="s">
        <v>0</v>
      </c>
      <c r="C807" s="63"/>
      <c r="D807" s="8"/>
      <c r="E807" s="24" t="str">
        <f t="shared" ref="E807:Q807" si="1806">+E$6</f>
        <v>Eredeti előirányzat
2024. év</v>
      </c>
      <c r="F807" s="24" t="str">
        <f t="shared" si="1806"/>
        <v>1 Módosítás</v>
      </c>
      <c r="G807" s="24" t="str">
        <f t="shared" si="1806"/>
        <v>Módosított előirányzat 1
2024. év</v>
      </c>
      <c r="H807" s="24" t="str">
        <f t="shared" si="1806"/>
        <v>2 Módosítás</v>
      </c>
      <c r="I807" s="24" t="str">
        <f t="shared" si="1806"/>
        <v>Módosított előirányzat</v>
      </c>
      <c r="J807" s="24" t="str">
        <f t="shared" si="1806"/>
        <v>3 Módosítás</v>
      </c>
      <c r="K807" s="24" t="str">
        <f t="shared" si="1806"/>
        <v>Módosított előirányzat</v>
      </c>
      <c r="L807" s="24" t="str">
        <f t="shared" si="1806"/>
        <v>4 Módosítás</v>
      </c>
      <c r="M807" s="24" t="str">
        <f t="shared" si="1806"/>
        <v>4. Módosított előirányzat</v>
      </c>
      <c r="N807" s="24" t="str">
        <f t="shared" si="1806"/>
        <v>5 Módosítás</v>
      </c>
      <c r="O807" s="24" t="str">
        <f t="shared" si="1806"/>
        <v>Módosított előirányzat 5.</v>
      </c>
      <c r="P807" s="24" t="str">
        <f t="shared" si="1806"/>
        <v>6 Módosítás</v>
      </c>
      <c r="Q807" s="24" t="str">
        <f t="shared" si="1806"/>
        <v>Módosított előirányzat</v>
      </c>
      <c r="R807" s="53"/>
      <c r="S807" s="88" t="s">
        <v>1</v>
      </c>
      <c r="T807" s="58"/>
      <c r="U807" s="25" t="str">
        <f t="shared" ref="U807:AG807" si="1807">+U$6</f>
        <v>Eredeti előirányzat
2024. év</v>
      </c>
      <c r="V807" s="25" t="str">
        <f t="shared" si="1807"/>
        <v>1 Módosítás</v>
      </c>
      <c r="W807" s="25" t="str">
        <f t="shared" si="1807"/>
        <v>Módosított előirányzat 1
2024. év</v>
      </c>
      <c r="X807" s="25" t="str">
        <f t="shared" si="1807"/>
        <v>2 Módosítás</v>
      </c>
      <c r="Y807" s="25" t="str">
        <f t="shared" si="1807"/>
        <v>Módosított előirányzat</v>
      </c>
      <c r="Z807" s="25" t="str">
        <f t="shared" si="1807"/>
        <v>3 Módosítás</v>
      </c>
      <c r="AA807" s="25" t="str">
        <f t="shared" si="1807"/>
        <v>Módosított előirányzat</v>
      </c>
      <c r="AB807" s="25" t="str">
        <f t="shared" si="1807"/>
        <v>4 Módosítás</v>
      </c>
      <c r="AC807" s="25" t="str">
        <f t="shared" si="1807"/>
        <v>4. Módosított előirányzat</v>
      </c>
      <c r="AD807" s="25" t="str">
        <f t="shared" si="1807"/>
        <v>5 Módosítás</v>
      </c>
      <c r="AE807" s="25" t="str">
        <f t="shared" si="1807"/>
        <v>Módosított előirányzat 5</v>
      </c>
      <c r="AF807" s="25" t="str">
        <f t="shared" si="1807"/>
        <v>6 Módosítás</v>
      </c>
      <c r="AG807" s="25" t="str">
        <f t="shared" si="1807"/>
        <v>Módosított előirányzat</v>
      </c>
      <c r="AJ807" s="1" t="s">
        <v>146</v>
      </c>
    </row>
    <row r="808" spans="1:38" ht="20.25" customHeight="1" x14ac:dyDescent="0.2">
      <c r="A808" s="251"/>
      <c r="B808" s="38"/>
      <c r="C808" s="63" t="s">
        <v>2</v>
      </c>
      <c r="D808" s="73"/>
      <c r="E808" s="143">
        <f t="shared" ref="E808:M808" si="1808">+E809+E810+E811+E812</f>
        <v>0</v>
      </c>
      <c r="F808" s="143">
        <f t="shared" si="1808"/>
        <v>0</v>
      </c>
      <c r="G808" s="143">
        <f t="shared" si="1808"/>
        <v>0</v>
      </c>
      <c r="H808" s="143">
        <f t="shared" si="1808"/>
        <v>0</v>
      </c>
      <c r="I808" s="143">
        <f t="shared" si="1808"/>
        <v>0</v>
      </c>
      <c r="J808" s="143">
        <f t="shared" si="1808"/>
        <v>0</v>
      </c>
      <c r="K808" s="143">
        <f t="shared" si="1808"/>
        <v>0</v>
      </c>
      <c r="L808" s="143">
        <f t="shared" si="1808"/>
        <v>0</v>
      </c>
      <c r="M808" s="143">
        <f t="shared" si="1808"/>
        <v>0</v>
      </c>
      <c r="N808" s="143">
        <f t="shared" ref="N808:O808" si="1809">+N809+N810+N811+N812</f>
        <v>14278</v>
      </c>
      <c r="O808" s="143">
        <f t="shared" si="1809"/>
        <v>14278</v>
      </c>
      <c r="P808" s="143">
        <f t="shared" ref="P808:Q808" si="1810">+P809+P810+P811+P812</f>
        <v>0</v>
      </c>
      <c r="Q808" s="143">
        <f t="shared" si="1810"/>
        <v>14278</v>
      </c>
      <c r="R808" s="46"/>
      <c r="S808" s="144" t="s">
        <v>3</v>
      </c>
      <c r="T808" s="145"/>
      <c r="U808" s="76">
        <f t="shared" ref="U808" si="1811">SUM(U809:U813)</f>
        <v>0</v>
      </c>
      <c r="V808" s="76">
        <f t="shared" ref="V808" si="1812">SUM(V809:V813)</f>
        <v>0</v>
      </c>
      <c r="W808" s="76">
        <f>+U808+V808</f>
        <v>0</v>
      </c>
      <c r="X808" s="76">
        <f t="shared" ref="X808" si="1813">SUM(X809:X813)</f>
        <v>0</v>
      </c>
      <c r="Y808" s="76">
        <f>+W808+X808</f>
        <v>0</v>
      </c>
      <c r="Z808" s="76">
        <f t="shared" ref="Z808" si="1814">SUM(Z809:Z813)</f>
        <v>0</v>
      </c>
      <c r="AA808" s="76">
        <f>SUM(AA809:AA813)</f>
        <v>0</v>
      </c>
      <c r="AB808" s="76">
        <f t="shared" ref="AB808:AD808" si="1815">SUM(AB809:AB813)</f>
        <v>2000</v>
      </c>
      <c r="AC808" s="76">
        <f>SUM(AC809:AC813)</f>
        <v>2000</v>
      </c>
      <c r="AD808" s="76">
        <f t="shared" si="1815"/>
        <v>14278</v>
      </c>
      <c r="AE808" s="76">
        <f>SUM(AE809:AE813)</f>
        <v>16278</v>
      </c>
      <c r="AF808" s="76">
        <f t="shared" ref="AF808" si="1816">SUM(AF809:AF813)</f>
        <v>0</v>
      </c>
      <c r="AG808" s="76">
        <f>SUM(AG809:AG813)</f>
        <v>16278</v>
      </c>
      <c r="AJ808" s="76">
        <f>SUM(AJ809:AJ813)</f>
        <v>16278</v>
      </c>
      <c r="AL808" s="347">
        <f>+AJ808-AG808</f>
        <v>0</v>
      </c>
    </row>
    <row r="809" spans="1:38" ht="20.25" customHeight="1" x14ac:dyDescent="0.2">
      <c r="A809" s="251"/>
      <c r="B809" s="89"/>
      <c r="C809" s="77" t="s">
        <v>4</v>
      </c>
      <c r="D809" s="77"/>
      <c r="E809" s="148"/>
      <c r="F809" s="148">
        <v>0</v>
      </c>
      <c r="G809" s="148"/>
      <c r="H809" s="148"/>
      <c r="I809" s="148"/>
      <c r="J809" s="148"/>
      <c r="K809" s="148"/>
      <c r="L809" s="148"/>
      <c r="M809" s="148"/>
      <c r="N809" s="148"/>
      <c r="O809" s="148"/>
      <c r="P809" s="148"/>
      <c r="Q809" s="148"/>
      <c r="R809" s="48"/>
      <c r="S809" s="149"/>
      <c r="T809" s="150" t="s">
        <v>6</v>
      </c>
      <c r="U809" s="151">
        <v>0</v>
      </c>
      <c r="V809" s="151">
        <v>0</v>
      </c>
      <c r="W809" s="151">
        <f t="shared" ref="W809:W813" si="1817">+U809+V809</f>
        <v>0</v>
      </c>
      <c r="X809" s="151">
        <v>0</v>
      </c>
      <c r="Y809" s="151">
        <f t="shared" ref="Y809:Y813" si="1818">+W809+X809</f>
        <v>0</v>
      </c>
      <c r="Z809" s="151">
        <v>0</v>
      </c>
      <c r="AA809" s="151">
        <f>+Y809+Z809</f>
        <v>0</v>
      </c>
      <c r="AB809" s="151">
        <v>0</v>
      </c>
      <c r="AC809" s="151">
        <f>+AA809+AB809</f>
        <v>0</v>
      </c>
      <c r="AD809" s="151">
        <v>0</v>
      </c>
      <c r="AE809" s="151">
        <f>+AC809+AD809</f>
        <v>0</v>
      </c>
      <c r="AF809" s="151">
        <v>0</v>
      </c>
      <c r="AG809" s="151">
        <f>+AE809+AF809</f>
        <v>0</v>
      </c>
      <c r="AJ809" s="151">
        <v>0</v>
      </c>
      <c r="AL809" s="347">
        <f t="shared" ref="AL809:AL821" si="1819">+AJ809-AG809</f>
        <v>0</v>
      </c>
    </row>
    <row r="810" spans="1:38" ht="20.25" customHeight="1" x14ac:dyDescent="0.2">
      <c r="A810" s="251"/>
      <c r="B810" s="39"/>
      <c r="C810" s="17" t="s">
        <v>5</v>
      </c>
      <c r="D810" s="18"/>
      <c r="E810" s="5">
        <v>0</v>
      </c>
      <c r="F810" s="5">
        <v>0</v>
      </c>
      <c r="G810" s="5">
        <f>+E810+F810</f>
        <v>0</v>
      </c>
      <c r="H810" s="5">
        <v>0</v>
      </c>
      <c r="I810" s="5">
        <f>+G810+H810</f>
        <v>0</v>
      </c>
      <c r="J810" s="5">
        <v>0</v>
      </c>
      <c r="K810" s="5">
        <f>+I810+J810</f>
        <v>0</v>
      </c>
      <c r="L810" s="5">
        <v>0</v>
      </c>
      <c r="M810" s="5">
        <f>+K810+L810</f>
        <v>0</v>
      </c>
      <c r="N810" s="5">
        <v>14278</v>
      </c>
      <c r="O810" s="5">
        <f>+M810+N810</f>
        <v>14278</v>
      </c>
      <c r="P810" s="5">
        <v>0</v>
      </c>
      <c r="Q810" s="5">
        <f>+O810+P810</f>
        <v>14278</v>
      </c>
      <c r="R810" s="48"/>
      <c r="S810" s="55"/>
      <c r="T810" s="19" t="s">
        <v>8</v>
      </c>
      <c r="U810" s="82">
        <v>0</v>
      </c>
      <c r="V810" s="82">
        <v>0</v>
      </c>
      <c r="W810" s="82">
        <f t="shared" si="1817"/>
        <v>0</v>
      </c>
      <c r="X810" s="82">
        <v>0</v>
      </c>
      <c r="Y810" s="82">
        <f t="shared" si="1818"/>
        <v>0</v>
      </c>
      <c r="Z810" s="82">
        <v>0</v>
      </c>
      <c r="AA810" s="82">
        <f>+Y810+Z810</f>
        <v>0</v>
      </c>
      <c r="AB810" s="82">
        <v>0</v>
      </c>
      <c r="AC810" s="82">
        <f>+AA810+AB810</f>
        <v>0</v>
      </c>
      <c r="AD810" s="82">
        <v>0</v>
      </c>
      <c r="AE810" s="82">
        <f>+AC810+AD810</f>
        <v>0</v>
      </c>
      <c r="AF810" s="82">
        <v>0</v>
      </c>
      <c r="AG810" s="82">
        <f>+AE810+AF810</f>
        <v>0</v>
      </c>
      <c r="AJ810" s="82">
        <v>0</v>
      </c>
      <c r="AL810" s="347">
        <f t="shared" si="1819"/>
        <v>0</v>
      </c>
    </row>
    <row r="811" spans="1:38" ht="20.25" customHeight="1" x14ac:dyDescent="0.2">
      <c r="A811" s="251"/>
      <c r="B811" s="39"/>
      <c r="C811" s="17" t="s">
        <v>7</v>
      </c>
      <c r="D811" s="18"/>
      <c r="E811" s="5">
        <v>0</v>
      </c>
      <c r="F811" s="5">
        <v>0</v>
      </c>
      <c r="G811" s="5">
        <f t="shared" ref="G811:G821" si="1820">+E811+F811</f>
        <v>0</v>
      </c>
      <c r="H811" s="5">
        <v>0</v>
      </c>
      <c r="I811" s="5">
        <f t="shared" ref="I811:I821" si="1821">+G811+H811</f>
        <v>0</v>
      </c>
      <c r="J811" s="5">
        <v>0</v>
      </c>
      <c r="K811" s="5">
        <f t="shared" ref="K811:K821" si="1822">+I811+J811</f>
        <v>0</v>
      </c>
      <c r="L811" s="5">
        <v>0</v>
      </c>
      <c r="M811" s="5">
        <f t="shared" ref="M811:M821" si="1823">+K811+L811</f>
        <v>0</v>
      </c>
      <c r="N811" s="5">
        <v>0</v>
      </c>
      <c r="O811" s="5">
        <f t="shared" ref="O811:O821" si="1824">+M811+N811</f>
        <v>0</v>
      </c>
      <c r="P811" s="5">
        <v>0</v>
      </c>
      <c r="Q811" s="5">
        <f t="shared" ref="Q811:Q821" si="1825">+O811+P811</f>
        <v>0</v>
      </c>
      <c r="R811" s="48"/>
      <c r="S811" s="55"/>
      <c r="T811" s="20" t="s">
        <v>9</v>
      </c>
      <c r="U811" s="82">
        <v>0</v>
      </c>
      <c r="V811" s="82">
        <v>0</v>
      </c>
      <c r="W811" s="82">
        <f t="shared" si="1817"/>
        <v>0</v>
      </c>
      <c r="X811" s="82">
        <v>0</v>
      </c>
      <c r="Y811" s="82">
        <f t="shared" si="1818"/>
        <v>0</v>
      </c>
      <c r="Z811" s="82">
        <v>0</v>
      </c>
      <c r="AA811" s="82">
        <f>+Y811+Z811</f>
        <v>0</v>
      </c>
      <c r="AB811" s="82">
        <f>1575+425</f>
        <v>2000</v>
      </c>
      <c r="AC811" s="82">
        <f>+AA811+AB811</f>
        <v>2000</v>
      </c>
      <c r="AD811" s="82">
        <v>14278</v>
      </c>
      <c r="AE811" s="82">
        <f>+AC811+AD811</f>
        <v>16278</v>
      </c>
      <c r="AF811" s="82">
        <v>0</v>
      </c>
      <c r="AG811" s="82">
        <f>+AE811+AF811</f>
        <v>16278</v>
      </c>
      <c r="AJ811" s="82">
        <v>16278</v>
      </c>
      <c r="AL811" s="347">
        <f t="shared" si="1819"/>
        <v>0</v>
      </c>
    </row>
    <row r="812" spans="1:38" ht="20.25" customHeight="1" x14ac:dyDescent="0.2">
      <c r="A812" s="251"/>
      <c r="B812" s="39"/>
      <c r="C812" s="17" t="s">
        <v>21</v>
      </c>
      <c r="D812" s="18"/>
      <c r="E812" s="5">
        <v>0</v>
      </c>
      <c r="F812" s="5">
        <v>0</v>
      </c>
      <c r="G812" s="5">
        <f t="shared" si="1820"/>
        <v>0</v>
      </c>
      <c r="H812" s="5">
        <v>0</v>
      </c>
      <c r="I812" s="5">
        <f t="shared" si="1821"/>
        <v>0</v>
      </c>
      <c r="J812" s="5">
        <v>0</v>
      </c>
      <c r="K812" s="5">
        <f t="shared" si="1822"/>
        <v>0</v>
      </c>
      <c r="L812" s="5">
        <v>0</v>
      </c>
      <c r="M812" s="5">
        <f t="shared" si="1823"/>
        <v>0</v>
      </c>
      <c r="N812" s="5">
        <v>0</v>
      </c>
      <c r="O812" s="5">
        <f t="shared" si="1824"/>
        <v>0</v>
      </c>
      <c r="P812" s="5">
        <v>0</v>
      </c>
      <c r="Q812" s="5">
        <f t="shared" si="1825"/>
        <v>0</v>
      </c>
      <c r="R812" s="48"/>
      <c r="S812" s="55"/>
      <c r="T812" s="20" t="s">
        <v>11</v>
      </c>
      <c r="U812" s="82">
        <v>0</v>
      </c>
      <c r="V812" s="82">
        <v>0</v>
      </c>
      <c r="W812" s="82">
        <f t="shared" si="1817"/>
        <v>0</v>
      </c>
      <c r="X812" s="82"/>
      <c r="Y812" s="82">
        <f t="shared" si="1818"/>
        <v>0</v>
      </c>
      <c r="Z812" s="82">
        <v>0</v>
      </c>
      <c r="AA812" s="82">
        <f>+Y812+Z812</f>
        <v>0</v>
      </c>
      <c r="AB812" s="82">
        <v>0</v>
      </c>
      <c r="AC812" s="82">
        <f>+AA812+AB812</f>
        <v>0</v>
      </c>
      <c r="AD812" s="82">
        <v>0</v>
      </c>
      <c r="AE812" s="82">
        <f>+AC812+AD812</f>
        <v>0</v>
      </c>
      <c r="AF812" s="82">
        <v>0</v>
      </c>
      <c r="AG812" s="82">
        <f>+AE812+AF812</f>
        <v>0</v>
      </c>
      <c r="AJ812" s="82">
        <v>0</v>
      </c>
      <c r="AL812" s="347">
        <f t="shared" si="1819"/>
        <v>0</v>
      </c>
    </row>
    <row r="813" spans="1:38" ht="20.25" customHeight="1" x14ac:dyDescent="0.2">
      <c r="A813" s="251"/>
      <c r="B813" s="165"/>
      <c r="C813" s="166"/>
      <c r="D813" s="166"/>
      <c r="E813" s="106">
        <v>0</v>
      </c>
      <c r="F813" s="106">
        <v>0</v>
      </c>
      <c r="G813" s="5">
        <f t="shared" si="1820"/>
        <v>0</v>
      </c>
      <c r="H813" s="106"/>
      <c r="I813" s="5">
        <f t="shared" si="1821"/>
        <v>0</v>
      </c>
      <c r="J813" s="106"/>
      <c r="K813" s="5">
        <f t="shared" si="1822"/>
        <v>0</v>
      </c>
      <c r="L813" s="106"/>
      <c r="M813" s="5">
        <f t="shared" si="1823"/>
        <v>0</v>
      </c>
      <c r="N813" s="106"/>
      <c r="O813" s="5">
        <f t="shared" si="1824"/>
        <v>0</v>
      </c>
      <c r="P813" s="106"/>
      <c r="Q813" s="5">
        <f t="shared" si="1825"/>
        <v>0</v>
      </c>
      <c r="R813" s="52"/>
      <c r="S813" s="56"/>
      <c r="T813" s="23" t="s">
        <v>12</v>
      </c>
      <c r="U813" s="83">
        <v>0</v>
      </c>
      <c r="V813" s="83">
        <v>0</v>
      </c>
      <c r="W813" s="83">
        <f t="shared" si="1817"/>
        <v>0</v>
      </c>
      <c r="X813" s="83"/>
      <c r="Y813" s="83">
        <f t="shared" si="1818"/>
        <v>0</v>
      </c>
      <c r="Z813" s="83"/>
      <c r="AA813" s="83">
        <f>+Y813+Z813</f>
        <v>0</v>
      </c>
      <c r="AB813" s="83">
        <v>0</v>
      </c>
      <c r="AC813" s="83">
        <f>+AA813+AB813</f>
        <v>0</v>
      </c>
      <c r="AD813" s="83">
        <v>0</v>
      </c>
      <c r="AE813" s="83">
        <f>+AC813+AD813</f>
        <v>0</v>
      </c>
      <c r="AF813" s="83">
        <v>0</v>
      </c>
      <c r="AG813" s="83">
        <f>+AE813+AF813</f>
        <v>0</v>
      </c>
      <c r="AJ813" s="230">
        <v>0</v>
      </c>
      <c r="AL813" s="347">
        <f t="shared" si="1819"/>
        <v>0</v>
      </c>
    </row>
    <row r="814" spans="1:38" ht="20.25" customHeight="1" x14ac:dyDescent="0.2">
      <c r="A814" s="251"/>
      <c r="B814" s="167"/>
      <c r="C814" s="168"/>
      <c r="D814" s="169"/>
      <c r="E814" s="106">
        <v>0</v>
      </c>
      <c r="F814" s="106">
        <v>0</v>
      </c>
      <c r="G814" s="5">
        <f t="shared" si="1820"/>
        <v>0</v>
      </c>
      <c r="H814" s="106"/>
      <c r="I814" s="5">
        <f t="shared" si="1821"/>
        <v>0</v>
      </c>
      <c r="J814" s="106"/>
      <c r="K814" s="5">
        <f t="shared" si="1822"/>
        <v>0</v>
      </c>
      <c r="L814" s="106"/>
      <c r="M814" s="5">
        <f t="shared" si="1823"/>
        <v>0</v>
      </c>
      <c r="N814" s="106"/>
      <c r="O814" s="5">
        <f t="shared" si="1824"/>
        <v>0</v>
      </c>
      <c r="P814" s="106"/>
      <c r="Q814" s="5">
        <f t="shared" si="1825"/>
        <v>0</v>
      </c>
      <c r="R814" s="29"/>
      <c r="S814" s="144" t="s">
        <v>13</v>
      </c>
      <c r="T814" s="145"/>
      <c r="U814" s="62">
        <f t="shared" ref="U814:Z814" si="1826">SUM(U815:U817)</f>
        <v>0</v>
      </c>
      <c r="V814" s="62">
        <f t="shared" si="1826"/>
        <v>0</v>
      </c>
      <c r="W814" s="62">
        <f t="shared" si="1826"/>
        <v>0</v>
      </c>
      <c r="X814" s="62">
        <f t="shared" si="1826"/>
        <v>0</v>
      </c>
      <c r="Y814" s="62">
        <f t="shared" si="1826"/>
        <v>0</v>
      </c>
      <c r="Z814" s="62">
        <f t="shared" si="1826"/>
        <v>0</v>
      </c>
      <c r="AA814" s="76">
        <f>SUM(AA815:AA817)</f>
        <v>0</v>
      </c>
      <c r="AB814" s="62">
        <f t="shared" ref="AB814:AD814" si="1827">SUM(AB815:AB817)</f>
        <v>0</v>
      </c>
      <c r="AC814" s="76">
        <f>SUM(AC815:AC817)</f>
        <v>0</v>
      </c>
      <c r="AD814" s="62">
        <f t="shared" si="1827"/>
        <v>0</v>
      </c>
      <c r="AE814" s="76">
        <f>SUM(AE815:AE817)</f>
        <v>0</v>
      </c>
      <c r="AF814" s="62">
        <f t="shared" ref="AF814" si="1828">SUM(AF815:AF817)</f>
        <v>0</v>
      </c>
      <c r="AG814" s="76">
        <f>SUM(AG815:AG817)</f>
        <v>0</v>
      </c>
      <c r="AJ814" s="62">
        <f>SUM(AJ815:AJ817)</f>
        <v>0</v>
      </c>
      <c r="AL814" s="347">
        <f t="shared" si="1819"/>
        <v>0</v>
      </c>
    </row>
    <row r="815" spans="1:38" ht="20.25" customHeight="1" x14ac:dyDescent="0.2">
      <c r="A815" s="251"/>
      <c r="B815" s="38"/>
      <c r="C815" s="63" t="s">
        <v>10</v>
      </c>
      <c r="D815" s="8"/>
      <c r="E815" s="9">
        <v>0</v>
      </c>
      <c r="F815" s="9">
        <v>0</v>
      </c>
      <c r="G815" s="9">
        <f t="shared" si="1820"/>
        <v>0</v>
      </c>
      <c r="H815" s="9">
        <v>0</v>
      </c>
      <c r="I815" s="9">
        <f t="shared" si="1821"/>
        <v>0</v>
      </c>
      <c r="J815" s="9">
        <v>0</v>
      </c>
      <c r="K815" s="9">
        <f t="shared" si="1822"/>
        <v>0</v>
      </c>
      <c r="L815" s="9">
        <v>2000</v>
      </c>
      <c r="M815" s="9">
        <f t="shared" si="1823"/>
        <v>2000</v>
      </c>
      <c r="N815" s="9">
        <v>0</v>
      </c>
      <c r="O815" s="9">
        <f t="shared" si="1824"/>
        <v>2000</v>
      </c>
      <c r="P815" s="9">
        <v>0</v>
      </c>
      <c r="Q815" s="9">
        <f t="shared" si="1825"/>
        <v>2000</v>
      </c>
      <c r="R815" s="46"/>
      <c r="S815" s="149"/>
      <c r="T815" s="150" t="s">
        <v>15</v>
      </c>
      <c r="U815" s="151">
        <v>0</v>
      </c>
      <c r="V815" s="151"/>
      <c r="W815" s="151">
        <f t="shared" ref="W815:W821" si="1829">+U815+V815</f>
        <v>0</v>
      </c>
      <c r="X815" s="151">
        <v>0</v>
      </c>
      <c r="Y815" s="151">
        <f t="shared" ref="Y815:Y821" si="1830">+W815+X815</f>
        <v>0</v>
      </c>
      <c r="Z815" s="151">
        <v>0</v>
      </c>
      <c r="AA815" s="151">
        <f t="shared" ref="AA815:AA820" si="1831">+Y815+Z815</f>
        <v>0</v>
      </c>
      <c r="AB815" s="151">
        <v>0</v>
      </c>
      <c r="AC815" s="151">
        <f t="shared" ref="AC815:AC820" si="1832">+AA815+AB815</f>
        <v>0</v>
      </c>
      <c r="AD815" s="151">
        <v>0</v>
      </c>
      <c r="AE815" s="151">
        <f t="shared" ref="AE815:AE820" si="1833">+AC815+AD815</f>
        <v>0</v>
      </c>
      <c r="AF815" s="151">
        <v>0</v>
      </c>
      <c r="AG815" s="151">
        <f t="shared" ref="AG815:AG820" si="1834">+AE815+AF815</f>
        <v>0</v>
      </c>
      <c r="AJ815" s="151">
        <v>0</v>
      </c>
      <c r="AL815" s="347">
        <f t="shared" si="1819"/>
        <v>0</v>
      </c>
    </row>
    <row r="816" spans="1:38" ht="20.25" customHeight="1" x14ac:dyDescent="0.2">
      <c r="A816" s="251"/>
      <c r="B816" s="38"/>
      <c r="C816" s="63" t="s">
        <v>23</v>
      </c>
      <c r="D816" s="8"/>
      <c r="E816" s="11">
        <v>0</v>
      </c>
      <c r="F816" s="11">
        <v>0</v>
      </c>
      <c r="G816" s="11">
        <f t="shared" si="1820"/>
        <v>0</v>
      </c>
      <c r="H816" s="11">
        <v>0</v>
      </c>
      <c r="I816" s="11">
        <f t="shared" si="1821"/>
        <v>0</v>
      </c>
      <c r="J816" s="11">
        <v>0</v>
      </c>
      <c r="K816" s="11">
        <f t="shared" si="1822"/>
        <v>0</v>
      </c>
      <c r="L816" s="11">
        <v>0</v>
      </c>
      <c r="M816" s="11">
        <f t="shared" si="1823"/>
        <v>0</v>
      </c>
      <c r="N816" s="11">
        <v>0</v>
      </c>
      <c r="O816" s="11">
        <f t="shared" si="1824"/>
        <v>0</v>
      </c>
      <c r="P816" s="11">
        <v>0</v>
      </c>
      <c r="Q816" s="11">
        <f t="shared" si="1825"/>
        <v>0</v>
      </c>
      <c r="R816" s="47"/>
      <c r="S816" s="55"/>
      <c r="T816" s="20" t="s">
        <v>16</v>
      </c>
      <c r="U816" s="82">
        <v>0</v>
      </c>
      <c r="V816" s="82"/>
      <c r="W816" s="82">
        <f t="shared" si="1829"/>
        <v>0</v>
      </c>
      <c r="X816" s="82">
        <v>0</v>
      </c>
      <c r="Y816" s="82">
        <f t="shared" si="1830"/>
        <v>0</v>
      </c>
      <c r="Z816" s="82">
        <v>0</v>
      </c>
      <c r="AA816" s="82">
        <f t="shared" si="1831"/>
        <v>0</v>
      </c>
      <c r="AB816" s="82">
        <v>0</v>
      </c>
      <c r="AC816" s="82">
        <f t="shared" si="1832"/>
        <v>0</v>
      </c>
      <c r="AD816" s="82">
        <v>0</v>
      </c>
      <c r="AE816" s="82">
        <f t="shared" si="1833"/>
        <v>0</v>
      </c>
      <c r="AF816" s="82">
        <v>0</v>
      </c>
      <c r="AG816" s="82">
        <f t="shared" si="1834"/>
        <v>0</v>
      </c>
      <c r="AJ816" s="82">
        <v>0</v>
      </c>
      <c r="AL816" s="347">
        <f t="shared" si="1819"/>
        <v>0</v>
      </c>
    </row>
    <row r="817" spans="1:40" ht="20.25" customHeight="1" x14ac:dyDescent="0.2">
      <c r="A817" s="251"/>
      <c r="B817" s="38"/>
      <c r="C817" s="63" t="s">
        <v>22</v>
      </c>
      <c r="D817" s="8"/>
      <c r="E817" s="60">
        <v>0</v>
      </c>
      <c r="F817" s="60">
        <v>0</v>
      </c>
      <c r="G817" s="60">
        <f t="shared" si="1820"/>
        <v>0</v>
      </c>
      <c r="H817" s="60">
        <v>0</v>
      </c>
      <c r="I817" s="60">
        <f t="shared" si="1821"/>
        <v>0</v>
      </c>
      <c r="J817" s="60">
        <v>0</v>
      </c>
      <c r="K817" s="60">
        <f t="shared" si="1822"/>
        <v>0</v>
      </c>
      <c r="L817" s="60">
        <v>0</v>
      </c>
      <c r="M817" s="60">
        <f t="shared" si="1823"/>
        <v>0</v>
      </c>
      <c r="N817" s="60">
        <v>0</v>
      </c>
      <c r="O817" s="60">
        <f t="shared" si="1824"/>
        <v>0</v>
      </c>
      <c r="P817" s="60">
        <v>0</v>
      </c>
      <c r="Q817" s="60">
        <f t="shared" si="1825"/>
        <v>0</v>
      </c>
      <c r="S817" s="107"/>
      <c r="T817" s="108" t="s">
        <v>17</v>
      </c>
      <c r="U817" s="84">
        <v>0</v>
      </c>
      <c r="V817" s="84">
        <v>0</v>
      </c>
      <c r="W817" s="84">
        <f t="shared" si="1829"/>
        <v>0</v>
      </c>
      <c r="X817" s="84">
        <v>0</v>
      </c>
      <c r="Y817" s="84">
        <f t="shared" si="1830"/>
        <v>0</v>
      </c>
      <c r="Z817" s="84">
        <v>0</v>
      </c>
      <c r="AA817" s="84">
        <f t="shared" si="1831"/>
        <v>0</v>
      </c>
      <c r="AB817" s="84">
        <v>0</v>
      </c>
      <c r="AC817" s="84">
        <f t="shared" si="1832"/>
        <v>0</v>
      </c>
      <c r="AD817" s="84">
        <v>0</v>
      </c>
      <c r="AE817" s="84">
        <f t="shared" si="1833"/>
        <v>0</v>
      </c>
      <c r="AF817" s="84">
        <v>0</v>
      </c>
      <c r="AG817" s="84">
        <f t="shared" si="1834"/>
        <v>0</v>
      </c>
      <c r="AJ817" s="84">
        <v>0</v>
      </c>
      <c r="AL817" s="347">
        <f t="shared" si="1819"/>
        <v>0</v>
      </c>
    </row>
    <row r="818" spans="1:40" ht="20.25" customHeight="1" x14ac:dyDescent="0.2">
      <c r="A818" s="251"/>
      <c r="B818" s="41"/>
      <c r="C818" s="141" t="s">
        <v>46</v>
      </c>
      <c r="D818" s="8"/>
      <c r="E818" s="11">
        <v>0</v>
      </c>
      <c r="F818" s="11">
        <v>0</v>
      </c>
      <c r="G818" s="11">
        <f t="shared" si="1820"/>
        <v>0</v>
      </c>
      <c r="H818" s="11">
        <v>0</v>
      </c>
      <c r="I818" s="11">
        <f t="shared" si="1821"/>
        <v>0</v>
      </c>
      <c r="J818" s="11">
        <v>0</v>
      </c>
      <c r="K818" s="11">
        <f t="shared" si="1822"/>
        <v>0</v>
      </c>
      <c r="L818" s="11">
        <v>0</v>
      </c>
      <c r="M818" s="11">
        <f t="shared" si="1823"/>
        <v>0</v>
      </c>
      <c r="N818" s="11">
        <v>0</v>
      </c>
      <c r="O818" s="11">
        <f t="shared" si="1824"/>
        <v>0</v>
      </c>
      <c r="P818" s="11">
        <v>0</v>
      </c>
      <c r="Q818" s="11">
        <f t="shared" si="1825"/>
        <v>0</v>
      </c>
      <c r="R818" s="47"/>
      <c r="S818" s="153" t="s">
        <v>43</v>
      </c>
      <c r="T818" s="10"/>
      <c r="U818" s="62">
        <v>0</v>
      </c>
      <c r="V818" s="62">
        <v>0</v>
      </c>
      <c r="W818" s="62">
        <f t="shared" si="1829"/>
        <v>0</v>
      </c>
      <c r="X818" s="62">
        <v>0</v>
      </c>
      <c r="Y818" s="62">
        <f t="shared" si="1830"/>
        <v>0</v>
      </c>
      <c r="Z818" s="62">
        <v>0</v>
      </c>
      <c r="AA818" s="62">
        <f t="shared" si="1831"/>
        <v>0</v>
      </c>
      <c r="AB818" s="62">
        <v>0</v>
      </c>
      <c r="AC818" s="62">
        <f t="shared" si="1832"/>
        <v>0</v>
      </c>
      <c r="AD818" s="62">
        <v>0</v>
      </c>
      <c r="AE818" s="62">
        <f t="shared" si="1833"/>
        <v>0</v>
      </c>
      <c r="AF818" s="62">
        <v>0</v>
      </c>
      <c r="AG818" s="62">
        <f t="shared" si="1834"/>
        <v>0</v>
      </c>
      <c r="AJ818" s="62"/>
      <c r="AL818" s="347">
        <f t="shared" si="1819"/>
        <v>0</v>
      </c>
    </row>
    <row r="819" spans="1:40" ht="20.25" customHeight="1" x14ac:dyDescent="0.2">
      <c r="A819" s="251"/>
      <c r="B819" s="140"/>
      <c r="C819" s="141" t="s">
        <v>52</v>
      </c>
      <c r="D819" s="8"/>
      <c r="E819" s="60">
        <v>0</v>
      </c>
      <c r="F819" s="60">
        <v>0</v>
      </c>
      <c r="G819" s="60">
        <f t="shared" si="1820"/>
        <v>0</v>
      </c>
      <c r="H819" s="60">
        <v>0</v>
      </c>
      <c r="I819" s="60">
        <f t="shared" si="1821"/>
        <v>0</v>
      </c>
      <c r="J819" s="60">
        <v>0</v>
      </c>
      <c r="K819" s="60">
        <f t="shared" si="1822"/>
        <v>0</v>
      </c>
      <c r="L819" s="60">
        <v>0</v>
      </c>
      <c r="M819" s="60">
        <f t="shared" si="1823"/>
        <v>0</v>
      </c>
      <c r="N819" s="60">
        <v>0</v>
      </c>
      <c r="O819" s="60">
        <f t="shared" si="1824"/>
        <v>0</v>
      </c>
      <c r="P819" s="60">
        <v>0</v>
      </c>
      <c r="Q819" s="60">
        <f t="shared" si="1825"/>
        <v>0</v>
      </c>
      <c r="R819" s="29"/>
      <c r="S819" s="57" t="s">
        <v>38</v>
      </c>
      <c r="T819" s="28"/>
      <c r="U819" s="62">
        <v>0</v>
      </c>
      <c r="V819" s="62">
        <v>0</v>
      </c>
      <c r="W819" s="62">
        <f t="shared" si="1829"/>
        <v>0</v>
      </c>
      <c r="X819" s="62">
        <v>0</v>
      </c>
      <c r="Y819" s="62">
        <f t="shared" si="1830"/>
        <v>0</v>
      </c>
      <c r="Z819" s="62">
        <v>0</v>
      </c>
      <c r="AA819" s="62">
        <f t="shared" si="1831"/>
        <v>0</v>
      </c>
      <c r="AB819" s="62">
        <v>0</v>
      </c>
      <c r="AC819" s="62">
        <f t="shared" si="1832"/>
        <v>0</v>
      </c>
      <c r="AD819" s="62">
        <v>0</v>
      </c>
      <c r="AE819" s="62">
        <f t="shared" si="1833"/>
        <v>0</v>
      </c>
      <c r="AF819" s="62">
        <v>0</v>
      </c>
      <c r="AG819" s="62">
        <f t="shared" si="1834"/>
        <v>0</v>
      </c>
      <c r="AJ819" s="62"/>
      <c r="AL819" s="347">
        <f t="shared" si="1819"/>
        <v>0</v>
      </c>
    </row>
    <row r="820" spans="1:40" ht="20.25" customHeight="1" x14ac:dyDescent="0.2">
      <c r="A820" s="251"/>
      <c r="B820" s="109"/>
      <c r="C820" s="37" t="s">
        <v>149</v>
      </c>
      <c r="D820" s="37"/>
      <c r="E820" s="61">
        <v>0</v>
      </c>
      <c r="F820" s="61">
        <v>0</v>
      </c>
      <c r="G820" s="61">
        <f t="shared" si="1820"/>
        <v>0</v>
      </c>
      <c r="H820" s="61">
        <v>0</v>
      </c>
      <c r="I820" s="61">
        <f t="shared" si="1821"/>
        <v>0</v>
      </c>
      <c r="J820" s="61">
        <v>0</v>
      </c>
      <c r="K820" s="61">
        <f t="shared" si="1822"/>
        <v>0</v>
      </c>
      <c r="L820" s="61">
        <v>0</v>
      </c>
      <c r="M820" s="61">
        <f t="shared" si="1823"/>
        <v>0</v>
      </c>
      <c r="N820" s="61">
        <v>0</v>
      </c>
      <c r="O820" s="61">
        <f t="shared" si="1824"/>
        <v>0</v>
      </c>
      <c r="P820" s="61">
        <v>0</v>
      </c>
      <c r="Q820" s="61">
        <f t="shared" si="1825"/>
        <v>0</v>
      </c>
      <c r="R820" s="29"/>
      <c r="S820" s="154" t="s">
        <v>149</v>
      </c>
      <c r="T820" s="138"/>
      <c r="U820" s="93">
        <v>0</v>
      </c>
      <c r="V820" s="93">
        <v>0</v>
      </c>
      <c r="W820" s="93">
        <f t="shared" si="1829"/>
        <v>0</v>
      </c>
      <c r="X820" s="93">
        <v>0</v>
      </c>
      <c r="Y820" s="93">
        <f t="shared" si="1830"/>
        <v>0</v>
      </c>
      <c r="Z820" s="93">
        <v>0</v>
      </c>
      <c r="AA820" s="93">
        <f t="shared" si="1831"/>
        <v>0</v>
      </c>
      <c r="AB820" s="93">
        <v>0</v>
      </c>
      <c r="AC820" s="93">
        <f t="shared" si="1832"/>
        <v>0</v>
      </c>
      <c r="AD820" s="93">
        <v>0</v>
      </c>
      <c r="AE820" s="93">
        <f t="shared" si="1833"/>
        <v>0</v>
      </c>
      <c r="AF820" s="93">
        <v>0</v>
      </c>
      <c r="AG820" s="93">
        <f t="shared" si="1834"/>
        <v>0</v>
      </c>
      <c r="AJ820" s="62"/>
      <c r="AL820" s="347">
        <f t="shared" si="1819"/>
        <v>0</v>
      </c>
    </row>
    <row r="821" spans="1:40" ht="20.25" customHeight="1" x14ac:dyDescent="0.2">
      <c r="A821" s="251"/>
      <c r="B821" s="155" t="s">
        <v>14</v>
      </c>
      <c r="C821" s="141"/>
      <c r="D821" s="8"/>
      <c r="E821" s="11">
        <f t="shared" ref="E821" si="1835">SUM(E815:E820)+E808</f>
        <v>0</v>
      </c>
      <c r="F821" s="11">
        <f t="shared" ref="F821" si="1836">SUM(F815:F820)+F808</f>
        <v>0</v>
      </c>
      <c r="G821" s="11">
        <f t="shared" si="1820"/>
        <v>0</v>
      </c>
      <c r="H821" s="11">
        <f>SUM(H815:H820)+H808</f>
        <v>0</v>
      </c>
      <c r="I821" s="11">
        <f t="shared" si="1821"/>
        <v>0</v>
      </c>
      <c r="J821" s="11">
        <f>SUM(J815:J820)+J808</f>
        <v>0</v>
      </c>
      <c r="K821" s="11">
        <f t="shared" si="1822"/>
        <v>0</v>
      </c>
      <c r="L821" s="11">
        <f>SUM(L815:L820)+L808</f>
        <v>2000</v>
      </c>
      <c r="M821" s="11">
        <f t="shared" si="1823"/>
        <v>2000</v>
      </c>
      <c r="N821" s="11">
        <f>SUM(N815:N820)+N808</f>
        <v>14278</v>
      </c>
      <c r="O821" s="11">
        <f t="shared" si="1824"/>
        <v>16278</v>
      </c>
      <c r="P821" s="11">
        <f>SUM(P815:P820)+P808</f>
        <v>0</v>
      </c>
      <c r="Q821" s="11">
        <f t="shared" si="1825"/>
        <v>16278</v>
      </c>
      <c r="R821" s="69"/>
      <c r="S821" s="156" t="s">
        <v>18</v>
      </c>
      <c r="T821" s="157"/>
      <c r="U821" s="62">
        <f t="shared" ref="U821:V821" si="1837">+U819+U814+U808+U818+U820</f>
        <v>0</v>
      </c>
      <c r="V821" s="62">
        <f t="shared" si="1837"/>
        <v>0</v>
      </c>
      <c r="W821" s="62">
        <f t="shared" si="1829"/>
        <v>0</v>
      </c>
      <c r="X821" s="62">
        <f t="shared" ref="X821" si="1838">+X819+X814+X808+X818+X820</f>
        <v>0</v>
      </c>
      <c r="Y821" s="62">
        <f t="shared" si="1830"/>
        <v>0</v>
      </c>
      <c r="Z821" s="62">
        <f t="shared" ref="Z821" si="1839">+Z819+Z814+Z808+Z818+Z820</f>
        <v>0</v>
      </c>
      <c r="AA821" s="62">
        <f>+AA820+AA819+AA818+AA814+AA808</f>
        <v>0</v>
      </c>
      <c r="AB821" s="62">
        <f t="shared" ref="AB821:AD821" si="1840">+AB819+AB814+AB808+AB818+AB820</f>
        <v>2000</v>
      </c>
      <c r="AC821" s="62">
        <f>+AC820+AC819+AC818+AC814+AC808</f>
        <v>2000</v>
      </c>
      <c r="AD821" s="62">
        <f t="shared" si="1840"/>
        <v>14278</v>
      </c>
      <c r="AE821" s="62">
        <f>+AE820+AE819+AE818+AE814+AE808</f>
        <v>16278</v>
      </c>
      <c r="AF821" s="62">
        <f t="shared" ref="AF821" si="1841">+AF819+AF814+AF808+AF818+AF820</f>
        <v>0</v>
      </c>
      <c r="AG821" s="62">
        <f>+AG820+AG819+AG818+AG814+AG808</f>
        <v>16278</v>
      </c>
      <c r="AJ821" s="62">
        <f>+AJ814+AJ808</f>
        <v>16278</v>
      </c>
      <c r="AL821" s="347">
        <f t="shared" si="1819"/>
        <v>0</v>
      </c>
    </row>
    <row r="822" spans="1:40" ht="12" customHeight="1" thickBot="1" x14ac:dyDescent="0.25">
      <c r="A822" s="251"/>
      <c r="B822" s="120"/>
      <c r="C822" s="121"/>
      <c r="D822" s="121"/>
      <c r="E822" s="70"/>
      <c r="F822" s="70"/>
      <c r="G822" s="70"/>
      <c r="H822" s="70"/>
      <c r="I822" s="70"/>
      <c r="J822" s="70"/>
      <c r="K822" s="70"/>
      <c r="L822" s="70"/>
      <c r="M822" s="70"/>
      <c r="N822" s="70"/>
      <c r="O822" s="70"/>
      <c r="P822" s="70"/>
      <c r="Q822" s="70"/>
      <c r="R822" s="70"/>
      <c r="S822" s="122"/>
      <c r="T822" s="122"/>
      <c r="U822" s="70"/>
      <c r="V822" s="70"/>
      <c r="W822" s="70"/>
      <c r="X822" s="70"/>
      <c r="Y822" s="70"/>
      <c r="Z822" s="70"/>
      <c r="AA822" s="70"/>
      <c r="AB822" s="70"/>
      <c r="AC822" s="70"/>
      <c r="AD822" s="70"/>
      <c r="AE822" s="70"/>
      <c r="AF822" s="70"/>
      <c r="AG822" s="70"/>
    </row>
    <row r="823" spans="1:40" ht="20.25" customHeight="1" thickBot="1" x14ac:dyDescent="0.25">
      <c r="B823" s="206"/>
      <c r="C823" s="207"/>
      <c r="D823" s="207"/>
      <c r="E823" s="29"/>
      <c r="F823" s="29"/>
      <c r="G823" s="29"/>
      <c r="H823" s="29"/>
      <c r="I823" s="29"/>
      <c r="J823" s="29"/>
      <c r="K823" s="29"/>
      <c r="L823" s="29"/>
      <c r="M823" s="29"/>
      <c r="N823" s="29"/>
      <c r="O823" s="29"/>
      <c r="P823" s="29"/>
      <c r="Q823" s="29"/>
      <c r="S823" s="208"/>
      <c r="T823" s="208"/>
      <c r="U823" s="204"/>
      <c r="V823" s="204"/>
      <c r="W823" s="204"/>
      <c r="X823" s="204"/>
      <c r="Y823" s="204"/>
      <c r="Z823" s="204"/>
      <c r="AA823" s="204"/>
      <c r="AB823" s="204"/>
      <c r="AC823" s="204"/>
      <c r="AD823" s="204"/>
      <c r="AE823" s="204"/>
      <c r="AF823" s="204"/>
      <c r="AG823" s="204"/>
      <c r="AJ823" s="250">
        <f>+AG821-Q821</f>
        <v>0</v>
      </c>
    </row>
    <row r="824" spans="1:40" ht="26.25" customHeight="1" thickBot="1" x14ac:dyDescent="0.25">
      <c r="A824" s="251"/>
      <c r="B824" s="218"/>
      <c r="C824" s="219"/>
      <c r="D824" s="219" t="s">
        <v>140</v>
      </c>
      <c r="E824" s="219"/>
      <c r="F824" s="219"/>
      <c r="G824" s="219"/>
      <c r="H824" s="219"/>
      <c r="I824" s="219"/>
      <c r="J824" s="219"/>
      <c r="K824" s="219"/>
      <c r="L824" s="219"/>
      <c r="M824" s="219"/>
      <c r="N824" s="219"/>
      <c r="O824" s="219"/>
      <c r="P824" s="219"/>
      <c r="Q824" s="219"/>
      <c r="R824" s="219"/>
      <c r="S824" s="219"/>
      <c r="T824" s="219"/>
      <c r="U824" s="162"/>
      <c r="V824" s="162"/>
      <c r="W824" s="162"/>
      <c r="X824" s="162"/>
      <c r="Y824" s="163"/>
      <c r="Z824" s="162"/>
      <c r="AA824" s="162"/>
      <c r="AB824" s="162"/>
      <c r="AC824" s="162"/>
      <c r="AD824" s="162"/>
      <c r="AE824" s="163"/>
      <c r="AF824" s="162"/>
      <c r="AG824" s="163"/>
    </row>
    <row r="825" spans="1:40" ht="43.5" customHeight="1" x14ac:dyDescent="0.2">
      <c r="A825" s="251"/>
      <c r="B825" s="95" t="s">
        <v>0</v>
      </c>
      <c r="C825" s="99"/>
      <c r="D825" s="99"/>
      <c r="E825" s="170" t="str">
        <f t="shared" ref="E825:Q825" si="1842">+E$6</f>
        <v>Eredeti előirányzat
2024. év</v>
      </c>
      <c r="F825" s="170" t="str">
        <f t="shared" si="1842"/>
        <v>1 Módosítás</v>
      </c>
      <c r="G825" s="170" t="str">
        <f t="shared" si="1842"/>
        <v>Módosított előirányzat 1
2024. év</v>
      </c>
      <c r="H825" s="170" t="str">
        <f t="shared" si="1842"/>
        <v>2 Módosítás</v>
      </c>
      <c r="I825" s="170" t="str">
        <f t="shared" si="1842"/>
        <v>Módosított előirányzat</v>
      </c>
      <c r="J825" s="170" t="str">
        <f t="shared" si="1842"/>
        <v>3 Módosítás</v>
      </c>
      <c r="K825" s="170" t="str">
        <f t="shared" si="1842"/>
        <v>Módosított előirányzat</v>
      </c>
      <c r="L825" s="170" t="str">
        <f t="shared" si="1842"/>
        <v>4 Módosítás</v>
      </c>
      <c r="M825" s="170" t="str">
        <f t="shared" si="1842"/>
        <v>4. Módosított előirányzat</v>
      </c>
      <c r="N825" s="170" t="str">
        <f t="shared" si="1842"/>
        <v>5 Módosítás</v>
      </c>
      <c r="O825" s="96" t="str">
        <f t="shared" si="1842"/>
        <v>Módosított előirányzat 5.</v>
      </c>
      <c r="P825" s="170" t="str">
        <f t="shared" si="1842"/>
        <v>6 Módosítás</v>
      </c>
      <c r="Q825" s="96" t="str">
        <f t="shared" si="1842"/>
        <v>Módosított előirányzat</v>
      </c>
      <c r="S825" s="94" t="s">
        <v>1</v>
      </c>
      <c r="T825" s="188"/>
      <c r="U825" s="170" t="str">
        <f t="shared" ref="U825:AG825" si="1843">+U$6</f>
        <v>Eredeti előirányzat
2024. év</v>
      </c>
      <c r="V825" s="170" t="str">
        <f t="shared" si="1843"/>
        <v>1 Módosítás</v>
      </c>
      <c r="W825" s="170" t="str">
        <f t="shared" si="1843"/>
        <v>Módosított előirányzat 1
2024. év</v>
      </c>
      <c r="X825" s="170" t="str">
        <f t="shared" si="1843"/>
        <v>2 Módosítás</v>
      </c>
      <c r="Y825" s="96" t="str">
        <f t="shared" si="1843"/>
        <v>Módosított előirányzat</v>
      </c>
      <c r="Z825" s="170" t="str">
        <f t="shared" si="1843"/>
        <v>3 Módosítás</v>
      </c>
      <c r="AA825" s="170" t="str">
        <f t="shared" si="1843"/>
        <v>Módosított előirányzat</v>
      </c>
      <c r="AB825" s="170" t="str">
        <f t="shared" si="1843"/>
        <v>4 Módosítás</v>
      </c>
      <c r="AC825" s="170" t="str">
        <f t="shared" si="1843"/>
        <v>4. Módosított előirányzat</v>
      </c>
      <c r="AD825" s="170" t="str">
        <f t="shared" si="1843"/>
        <v>5 Módosítás</v>
      </c>
      <c r="AE825" s="96" t="str">
        <f t="shared" si="1843"/>
        <v>Módosított előirányzat 5</v>
      </c>
      <c r="AF825" s="170" t="str">
        <f t="shared" si="1843"/>
        <v>6 Módosítás</v>
      </c>
      <c r="AG825" s="96" t="str">
        <f t="shared" si="1843"/>
        <v>Módosított előirányzat</v>
      </c>
      <c r="AJ825" s="170" t="s">
        <v>85</v>
      </c>
      <c r="AM825" s="170" t="s">
        <v>88</v>
      </c>
    </row>
    <row r="826" spans="1:40" ht="30" customHeight="1" x14ac:dyDescent="0.2">
      <c r="B826" s="31"/>
      <c r="C826" s="128" t="s">
        <v>2</v>
      </c>
      <c r="D826" s="210"/>
      <c r="E826" s="211">
        <f>+E828+E829+E830+E831</f>
        <v>268239</v>
      </c>
      <c r="F826" s="212">
        <f t="shared" ref="F826:I826" si="1844">+F828+F829+F830+F831</f>
        <v>0</v>
      </c>
      <c r="G826" s="212">
        <f t="shared" si="1844"/>
        <v>268239</v>
      </c>
      <c r="H826" s="212">
        <f t="shared" si="1844"/>
        <v>0</v>
      </c>
      <c r="I826" s="212">
        <f t="shared" si="1844"/>
        <v>268239</v>
      </c>
      <c r="J826" s="212">
        <f t="shared" ref="J826:K826" si="1845">+J828+J829+J830+J831</f>
        <v>35597</v>
      </c>
      <c r="K826" s="212">
        <f t="shared" si="1845"/>
        <v>303836</v>
      </c>
      <c r="L826" s="212">
        <f t="shared" ref="L826:M826" si="1846">+L828+L829+L830+L831</f>
        <v>0</v>
      </c>
      <c r="M826" s="211">
        <f t="shared" si="1846"/>
        <v>303836</v>
      </c>
      <c r="N826" s="212">
        <f t="shared" ref="N826:O826" si="1847">+N828+N829+N830+N831</f>
        <v>106217</v>
      </c>
      <c r="O826" s="213">
        <f t="shared" si="1847"/>
        <v>410053</v>
      </c>
      <c r="P826" s="212">
        <f t="shared" ref="P826:Q826" si="1848">+P828+P829+P830+P831</f>
        <v>892</v>
      </c>
      <c r="Q826" s="213">
        <f t="shared" si="1848"/>
        <v>410945</v>
      </c>
      <c r="S826" s="240" t="s">
        <v>3</v>
      </c>
      <c r="T826" s="241"/>
      <c r="U826" s="242">
        <f>SUM(U827:U831)</f>
        <v>103907</v>
      </c>
      <c r="V826" s="242">
        <f t="shared" ref="V826:Y826" si="1849">SUM(V827:V831)</f>
        <v>0</v>
      </c>
      <c r="W826" s="242">
        <f t="shared" si="1849"/>
        <v>103907</v>
      </c>
      <c r="X826" s="242">
        <f t="shared" si="1849"/>
        <v>0</v>
      </c>
      <c r="Y826" s="243">
        <f t="shared" si="1849"/>
        <v>103907</v>
      </c>
      <c r="Z826" s="242">
        <f t="shared" ref="Z826:AB826" si="1850">SUM(Z827:Z831)</f>
        <v>45608</v>
      </c>
      <c r="AA826" s="242">
        <f>SUM(AA827:AA831)</f>
        <v>149515</v>
      </c>
      <c r="AB826" s="242">
        <f t="shared" si="1850"/>
        <v>4462</v>
      </c>
      <c r="AC826" s="242">
        <f>SUM(AC827:AC831)</f>
        <v>153977</v>
      </c>
      <c r="AD826" s="242">
        <f t="shared" ref="AD826:AF826" si="1851">SUM(AD827:AD831)</f>
        <v>-12999</v>
      </c>
      <c r="AE826" s="243">
        <f>SUM(AE827:AE831)</f>
        <v>140978</v>
      </c>
      <c r="AF826" s="242">
        <f t="shared" si="1851"/>
        <v>27325</v>
      </c>
      <c r="AG826" s="243">
        <f>SUM(AG827:AG831)</f>
        <v>168303</v>
      </c>
      <c r="AJ826" s="76">
        <f>SUM(AJ827:AJ831)</f>
        <v>168303</v>
      </c>
      <c r="AL826" s="14">
        <f>+AJ826-AG826</f>
        <v>0</v>
      </c>
      <c r="AM826" s="76">
        <f>SUM(AM827:AM831)</f>
        <v>103907</v>
      </c>
      <c r="AN826" s="14">
        <f>+AM826-Y826</f>
        <v>0</v>
      </c>
    </row>
    <row r="827" spans="1:40" ht="21" customHeight="1" x14ac:dyDescent="0.2">
      <c r="B827" s="235"/>
      <c r="C827" s="236" t="s">
        <v>4</v>
      </c>
      <c r="D827" s="236"/>
      <c r="E827" s="171"/>
      <c r="F827" s="172"/>
      <c r="G827" s="172"/>
      <c r="H827" s="172"/>
      <c r="I827" s="172"/>
      <c r="J827" s="172"/>
      <c r="K827" s="172"/>
      <c r="L827" s="172"/>
      <c r="M827" s="171"/>
      <c r="N827" s="172"/>
      <c r="O827" s="173"/>
      <c r="P827" s="172"/>
      <c r="Q827" s="173"/>
      <c r="S827" s="134"/>
      <c r="T827" s="189" t="s">
        <v>6</v>
      </c>
      <c r="U827" s="172">
        <f>SUMIF($T$7:$T$821,$T$827:$T$835,U$7:U$821)</f>
        <v>3915</v>
      </c>
      <c r="V827" s="172">
        <f t="shared" ref="U827:AG831" si="1852">SUMIF($T$7:$T$821,$T$827:$T$835,V$7:V$821)</f>
        <v>1200</v>
      </c>
      <c r="W827" s="172">
        <f t="shared" si="1852"/>
        <v>5115</v>
      </c>
      <c r="X827" s="172">
        <f t="shared" si="1852"/>
        <v>0</v>
      </c>
      <c r="Y827" s="173">
        <f t="shared" si="1852"/>
        <v>5115</v>
      </c>
      <c r="Z827" s="172">
        <f t="shared" si="1852"/>
        <v>6668</v>
      </c>
      <c r="AA827" s="172">
        <f t="shared" si="1852"/>
        <v>11783</v>
      </c>
      <c r="AB827" s="172">
        <f t="shared" si="1852"/>
        <v>437</v>
      </c>
      <c r="AC827" s="172">
        <f t="shared" si="1852"/>
        <v>12220</v>
      </c>
      <c r="AD827" s="172">
        <f>SUMIF($T$7:$T$821,$T$827:$T$835,AD$7:AD$821)</f>
        <v>1316</v>
      </c>
      <c r="AE827" s="173">
        <f t="shared" si="1852"/>
        <v>13536</v>
      </c>
      <c r="AF827" s="172">
        <f>SUMIF($T$7:$T$821,$T$827:$T$835,AF$7:AF$821)</f>
        <v>0</v>
      </c>
      <c r="AG827" s="173">
        <f t="shared" si="1852"/>
        <v>13536</v>
      </c>
      <c r="AJ827" s="151">
        <v>13536</v>
      </c>
      <c r="AL827" s="14">
        <f>+AJ827-AG827</f>
        <v>0</v>
      </c>
      <c r="AM827" s="151">
        <f>+Y56+Y453+Y616+Y713+Y729+Y777+Y745</f>
        <v>5115</v>
      </c>
      <c r="AN827" s="14">
        <f t="shared" ref="AN827:AN839" si="1853">+AM827-Y827</f>
        <v>0</v>
      </c>
    </row>
    <row r="828" spans="1:40" ht="30" customHeight="1" x14ac:dyDescent="0.2">
      <c r="B828" s="32"/>
      <c r="C828" s="91" t="s">
        <v>5</v>
      </c>
      <c r="D828" s="130"/>
      <c r="E828" s="174">
        <f t="shared" ref="E828:E838" si="1854">SUMIF($C$7:$C$820,$C$828:$C$838,E$7:E$820)</f>
        <v>268239</v>
      </c>
      <c r="F828" s="174">
        <f t="shared" ref="F828:H838" si="1855">SUMIF($C$7:$C$804,$C$828:$C$838,F$7:F$804)</f>
        <v>0</v>
      </c>
      <c r="G828" s="174">
        <f t="shared" si="1855"/>
        <v>268239</v>
      </c>
      <c r="H828" s="174">
        <f t="shared" si="1855"/>
        <v>0</v>
      </c>
      <c r="I828" s="175">
        <f t="shared" ref="I828:Q838" si="1856">SUMIF($C$7:$C$820,$C$828:$C$838,I$7:I$820)</f>
        <v>268239</v>
      </c>
      <c r="J828" s="175">
        <f t="shared" si="1856"/>
        <v>35597</v>
      </c>
      <c r="K828" s="175">
        <f t="shared" si="1856"/>
        <v>303836</v>
      </c>
      <c r="L828" s="175">
        <f t="shared" si="1856"/>
        <v>0</v>
      </c>
      <c r="M828" s="174">
        <f t="shared" si="1856"/>
        <v>303836</v>
      </c>
      <c r="N828" s="175">
        <f>SUMIF($C$7:$C$820,$C$828:$C$838,N$7:N$820)</f>
        <v>106217</v>
      </c>
      <c r="O828" s="176">
        <f t="shared" si="1856"/>
        <v>410053</v>
      </c>
      <c r="P828" s="175">
        <f>SUMIF($C$7:$C$820,$C$828:$C$838,P$7:P$820)</f>
        <v>892</v>
      </c>
      <c r="Q828" s="176">
        <f t="shared" si="1856"/>
        <v>410945</v>
      </c>
      <c r="S828" s="59"/>
      <c r="T828" s="190" t="s">
        <v>8</v>
      </c>
      <c r="U828" s="175">
        <f t="shared" si="1852"/>
        <v>611</v>
      </c>
      <c r="V828" s="175">
        <f t="shared" si="1852"/>
        <v>0</v>
      </c>
      <c r="W828" s="175">
        <f t="shared" si="1852"/>
        <v>611</v>
      </c>
      <c r="X828" s="175">
        <f t="shared" si="1852"/>
        <v>0</v>
      </c>
      <c r="Y828" s="176">
        <f t="shared" si="1852"/>
        <v>611</v>
      </c>
      <c r="Z828" s="175">
        <f t="shared" si="1852"/>
        <v>1458</v>
      </c>
      <c r="AA828" s="175">
        <f t="shared" si="1852"/>
        <v>2069</v>
      </c>
      <c r="AB828" s="175">
        <f t="shared" si="1852"/>
        <v>145</v>
      </c>
      <c r="AC828" s="175">
        <f t="shared" si="1852"/>
        <v>2214</v>
      </c>
      <c r="AD828" s="175">
        <f t="shared" si="1852"/>
        <v>173</v>
      </c>
      <c r="AE828" s="176">
        <f t="shared" si="1852"/>
        <v>2387</v>
      </c>
      <c r="AF828" s="175">
        <f t="shared" si="1852"/>
        <v>82</v>
      </c>
      <c r="AG828" s="176">
        <f t="shared" si="1852"/>
        <v>2469</v>
      </c>
      <c r="AJ828" s="82">
        <v>2469</v>
      </c>
      <c r="AL828" s="14">
        <f t="shared" ref="AL828:AL837" si="1857">+AJ828-AG828</f>
        <v>0</v>
      </c>
      <c r="AM828" s="82">
        <f>+Y57+Y454+Y617+Y714+Y730+Y778+Y746</f>
        <v>611</v>
      </c>
      <c r="AN828" s="14">
        <f t="shared" si="1853"/>
        <v>0</v>
      </c>
    </row>
    <row r="829" spans="1:40" ht="21" customHeight="1" x14ac:dyDescent="0.2">
      <c r="B829" s="32"/>
      <c r="C829" s="91" t="s">
        <v>7</v>
      </c>
      <c r="D829" s="130"/>
      <c r="E829" s="174">
        <f t="shared" si="1854"/>
        <v>0</v>
      </c>
      <c r="F829" s="174">
        <f t="shared" si="1855"/>
        <v>0</v>
      </c>
      <c r="G829" s="174">
        <f t="shared" si="1855"/>
        <v>0</v>
      </c>
      <c r="H829" s="174">
        <f t="shared" si="1855"/>
        <v>0</v>
      </c>
      <c r="I829" s="175">
        <f t="shared" si="1856"/>
        <v>0</v>
      </c>
      <c r="J829" s="175">
        <f t="shared" si="1856"/>
        <v>0</v>
      </c>
      <c r="K829" s="175">
        <f t="shared" si="1856"/>
        <v>0</v>
      </c>
      <c r="L829" s="175">
        <f t="shared" si="1856"/>
        <v>0</v>
      </c>
      <c r="M829" s="174">
        <f t="shared" si="1856"/>
        <v>0</v>
      </c>
      <c r="N829" s="175">
        <f t="shared" si="1856"/>
        <v>0</v>
      </c>
      <c r="O829" s="214">
        <f t="shared" si="1856"/>
        <v>0</v>
      </c>
      <c r="P829" s="175">
        <f t="shared" si="1856"/>
        <v>0</v>
      </c>
      <c r="Q829" s="214">
        <f t="shared" si="1856"/>
        <v>0</v>
      </c>
      <c r="S829" s="59"/>
      <c r="T829" s="191" t="s">
        <v>9</v>
      </c>
      <c r="U829" s="175">
        <f t="shared" si="1852"/>
        <v>99381</v>
      </c>
      <c r="V829" s="175">
        <f t="shared" si="1852"/>
        <v>-1200</v>
      </c>
      <c r="W829" s="175">
        <f t="shared" si="1852"/>
        <v>98181</v>
      </c>
      <c r="X829" s="175">
        <f t="shared" si="1852"/>
        <v>0</v>
      </c>
      <c r="Y829" s="176">
        <f t="shared" si="1852"/>
        <v>98181</v>
      </c>
      <c r="Z829" s="175">
        <f t="shared" si="1852"/>
        <v>37482</v>
      </c>
      <c r="AA829" s="175">
        <f t="shared" si="1852"/>
        <v>135663</v>
      </c>
      <c r="AB829" s="175">
        <f t="shared" si="1852"/>
        <v>3880</v>
      </c>
      <c r="AC829" s="175">
        <f t="shared" si="1852"/>
        <v>139543</v>
      </c>
      <c r="AD829" s="175">
        <f t="shared" si="1852"/>
        <v>-14488</v>
      </c>
      <c r="AE829" s="176">
        <f t="shared" si="1852"/>
        <v>125055</v>
      </c>
      <c r="AF829" s="175">
        <f t="shared" si="1852"/>
        <v>-82</v>
      </c>
      <c r="AG829" s="176">
        <f t="shared" si="1852"/>
        <v>124973</v>
      </c>
      <c r="AJ829" s="82">
        <v>124973</v>
      </c>
      <c r="AL829" s="14">
        <f t="shared" si="1857"/>
        <v>0</v>
      </c>
      <c r="AM829" s="82">
        <f>+Y58+Y455+Y618+Y715+Y731+Y779+Y747</f>
        <v>98181</v>
      </c>
      <c r="AN829" s="14">
        <f t="shared" si="1853"/>
        <v>0</v>
      </c>
    </row>
    <row r="830" spans="1:40" ht="21" customHeight="1" x14ac:dyDescent="0.2">
      <c r="B830" s="32"/>
      <c r="C830" s="91" t="s">
        <v>21</v>
      </c>
      <c r="D830" s="130"/>
      <c r="E830" s="174">
        <f t="shared" si="1854"/>
        <v>0</v>
      </c>
      <c r="F830" s="174">
        <f t="shared" si="1855"/>
        <v>0</v>
      </c>
      <c r="G830" s="174">
        <f t="shared" si="1855"/>
        <v>0</v>
      </c>
      <c r="H830" s="174">
        <f t="shared" si="1855"/>
        <v>0</v>
      </c>
      <c r="I830" s="175">
        <f t="shared" si="1856"/>
        <v>0</v>
      </c>
      <c r="J830" s="175">
        <f t="shared" si="1856"/>
        <v>0</v>
      </c>
      <c r="K830" s="175">
        <f t="shared" si="1856"/>
        <v>0</v>
      </c>
      <c r="L830" s="175">
        <f t="shared" si="1856"/>
        <v>0</v>
      </c>
      <c r="M830" s="174">
        <f t="shared" si="1856"/>
        <v>0</v>
      </c>
      <c r="N830" s="175">
        <f t="shared" si="1856"/>
        <v>0</v>
      </c>
      <c r="O830" s="214">
        <f t="shared" si="1856"/>
        <v>0</v>
      </c>
      <c r="P830" s="175">
        <f t="shared" si="1856"/>
        <v>0</v>
      </c>
      <c r="Q830" s="214">
        <f t="shared" si="1856"/>
        <v>0</v>
      </c>
      <c r="S830" s="59"/>
      <c r="T830" s="191" t="s">
        <v>11</v>
      </c>
      <c r="U830" s="175">
        <f t="shared" si="1852"/>
        <v>0</v>
      </c>
      <c r="V830" s="175">
        <f t="shared" si="1852"/>
        <v>0</v>
      </c>
      <c r="W830" s="175">
        <f t="shared" si="1852"/>
        <v>0</v>
      </c>
      <c r="X830" s="175">
        <f t="shared" si="1852"/>
        <v>0</v>
      </c>
      <c r="Y830" s="176">
        <f t="shared" si="1852"/>
        <v>0</v>
      </c>
      <c r="Z830" s="175">
        <f t="shared" si="1852"/>
        <v>0</v>
      </c>
      <c r="AA830" s="175">
        <f t="shared" si="1852"/>
        <v>0</v>
      </c>
      <c r="AB830" s="175">
        <f t="shared" si="1852"/>
        <v>0</v>
      </c>
      <c r="AC830" s="175">
        <f t="shared" si="1852"/>
        <v>0</v>
      </c>
      <c r="AD830" s="175">
        <f t="shared" si="1852"/>
        <v>0</v>
      </c>
      <c r="AE830" s="176">
        <f t="shared" si="1852"/>
        <v>0</v>
      </c>
      <c r="AF830" s="175">
        <f t="shared" si="1852"/>
        <v>0</v>
      </c>
      <c r="AG830" s="176">
        <f t="shared" si="1852"/>
        <v>0</v>
      </c>
      <c r="AJ830" s="82">
        <v>0</v>
      </c>
      <c r="AL830" s="14">
        <f t="shared" si="1857"/>
        <v>0</v>
      </c>
      <c r="AM830" s="82">
        <f>+Y59+Y456+Y619+Y716+Y732+Y780+Y748</f>
        <v>0</v>
      </c>
      <c r="AN830" s="14">
        <f t="shared" si="1853"/>
        <v>0</v>
      </c>
    </row>
    <row r="831" spans="1:40" ht="21" customHeight="1" x14ac:dyDescent="0.2">
      <c r="B831" s="32"/>
      <c r="C831" s="91"/>
      <c r="D831" s="130"/>
      <c r="E831" s="174">
        <f t="shared" si="1854"/>
        <v>0</v>
      </c>
      <c r="F831" s="174">
        <f t="shared" si="1855"/>
        <v>0</v>
      </c>
      <c r="G831" s="174">
        <f t="shared" si="1855"/>
        <v>0</v>
      </c>
      <c r="H831" s="174">
        <f t="shared" si="1855"/>
        <v>0</v>
      </c>
      <c r="I831" s="175">
        <f t="shared" si="1856"/>
        <v>0</v>
      </c>
      <c r="J831" s="175">
        <f t="shared" si="1856"/>
        <v>0</v>
      </c>
      <c r="K831" s="175">
        <f t="shared" si="1856"/>
        <v>0</v>
      </c>
      <c r="L831" s="175">
        <f t="shared" si="1856"/>
        <v>0</v>
      </c>
      <c r="M831" s="174">
        <f t="shared" si="1856"/>
        <v>0</v>
      </c>
      <c r="N831" s="175">
        <f t="shared" si="1856"/>
        <v>0</v>
      </c>
      <c r="O831" s="214">
        <f t="shared" si="1856"/>
        <v>0</v>
      </c>
      <c r="P831" s="175">
        <f t="shared" si="1856"/>
        <v>0</v>
      </c>
      <c r="Q831" s="214">
        <f t="shared" si="1856"/>
        <v>0</v>
      </c>
      <c r="S831" s="135"/>
      <c r="T831" s="192" t="s">
        <v>12</v>
      </c>
      <c r="U831" s="177">
        <f t="shared" si="1852"/>
        <v>0</v>
      </c>
      <c r="V831" s="177">
        <f t="shared" si="1852"/>
        <v>0</v>
      </c>
      <c r="W831" s="177">
        <f t="shared" si="1852"/>
        <v>0</v>
      </c>
      <c r="X831" s="177">
        <f t="shared" si="1852"/>
        <v>0</v>
      </c>
      <c r="Y831" s="178">
        <f t="shared" si="1852"/>
        <v>0</v>
      </c>
      <c r="Z831" s="177">
        <f t="shared" si="1852"/>
        <v>0</v>
      </c>
      <c r="AA831" s="177">
        <f t="shared" si="1852"/>
        <v>0</v>
      </c>
      <c r="AB831" s="177">
        <f t="shared" si="1852"/>
        <v>0</v>
      </c>
      <c r="AC831" s="177">
        <f t="shared" si="1852"/>
        <v>0</v>
      </c>
      <c r="AD831" s="177">
        <f t="shared" si="1852"/>
        <v>0</v>
      </c>
      <c r="AE831" s="178">
        <f t="shared" si="1852"/>
        <v>0</v>
      </c>
      <c r="AF831" s="177">
        <f t="shared" si="1852"/>
        <v>27325</v>
      </c>
      <c r="AG831" s="178">
        <f t="shared" si="1852"/>
        <v>27325</v>
      </c>
      <c r="AJ831" s="83">
        <v>27325</v>
      </c>
      <c r="AL831" s="14">
        <f t="shared" si="1857"/>
        <v>0</v>
      </c>
      <c r="AM831" s="83">
        <f>+Y60+Y457+Y620+Y717+Y733+Y781+Y749</f>
        <v>0</v>
      </c>
      <c r="AN831" s="14">
        <f t="shared" si="1853"/>
        <v>0</v>
      </c>
    </row>
    <row r="832" spans="1:40" ht="21" customHeight="1" x14ac:dyDescent="0.2">
      <c r="B832" s="97"/>
      <c r="C832" s="98"/>
      <c r="D832" s="98"/>
      <c r="E832" s="174">
        <f t="shared" si="1854"/>
        <v>0</v>
      </c>
      <c r="F832" s="174">
        <f t="shared" si="1855"/>
        <v>0</v>
      </c>
      <c r="G832" s="174">
        <f t="shared" si="1855"/>
        <v>0</v>
      </c>
      <c r="H832" s="174">
        <f t="shared" si="1855"/>
        <v>0</v>
      </c>
      <c r="I832" s="175">
        <f t="shared" si="1856"/>
        <v>0</v>
      </c>
      <c r="J832" s="175">
        <f t="shared" si="1856"/>
        <v>0</v>
      </c>
      <c r="K832" s="175">
        <f t="shared" si="1856"/>
        <v>0</v>
      </c>
      <c r="L832" s="175">
        <f t="shared" si="1856"/>
        <v>0</v>
      </c>
      <c r="M832" s="174">
        <f t="shared" si="1856"/>
        <v>0</v>
      </c>
      <c r="N832" s="175">
        <f t="shared" si="1856"/>
        <v>0</v>
      </c>
      <c r="O832" s="214">
        <f t="shared" si="1856"/>
        <v>0</v>
      </c>
      <c r="P832" s="175">
        <f t="shared" si="1856"/>
        <v>0</v>
      </c>
      <c r="Q832" s="214">
        <f t="shared" si="1856"/>
        <v>0</v>
      </c>
      <c r="S832" s="136" t="s">
        <v>13</v>
      </c>
      <c r="T832" s="193"/>
      <c r="U832" s="180">
        <f t="shared" ref="U832:Y832" si="1858">SUM(U833:U835)</f>
        <v>354279</v>
      </c>
      <c r="V832" s="180">
        <f t="shared" si="1858"/>
        <v>0</v>
      </c>
      <c r="W832" s="180">
        <f t="shared" si="1858"/>
        <v>354279</v>
      </c>
      <c r="X832" s="180">
        <f t="shared" si="1858"/>
        <v>0</v>
      </c>
      <c r="Y832" s="181">
        <f t="shared" si="1858"/>
        <v>354279</v>
      </c>
      <c r="Z832" s="180">
        <f t="shared" ref="Z832:AB832" si="1859">SUM(Z833:Z835)</f>
        <v>1800</v>
      </c>
      <c r="AA832" s="180">
        <f>SUM(AA833:AA835)</f>
        <v>356079</v>
      </c>
      <c r="AB832" s="180">
        <f t="shared" si="1859"/>
        <v>2332</v>
      </c>
      <c r="AC832" s="180">
        <f>SUM(AC833:AC835)</f>
        <v>358411</v>
      </c>
      <c r="AD832" s="180">
        <f t="shared" ref="AD832:AF832" si="1860">SUM(AD833:AD835)</f>
        <v>30587</v>
      </c>
      <c r="AE832" s="181">
        <f>SUM(AE833:AE835)</f>
        <v>388998</v>
      </c>
      <c r="AF832" s="180">
        <f t="shared" si="1860"/>
        <v>-26433</v>
      </c>
      <c r="AG832" s="181">
        <f>SUM(AG833:AG835)</f>
        <v>362565</v>
      </c>
      <c r="AJ832" s="62">
        <f>SUM(AJ833:AJ835)</f>
        <v>362565</v>
      </c>
      <c r="AL832" s="14">
        <f t="shared" si="1857"/>
        <v>0</v>
      </c>
      <c r="AM832" s="62">
        <f>SUM(AM833:AM835)</f>
        <v>354279</v>
      </c>
      <c r="AN832" s="14">
        <f t="shared" si="1853"/>
        <v>0</v>
      </c>
    </row>
    <row r="833" spans="2:40" ht="21" customHeight="1" x14ac:dyDescent="0.2">
      <c r="B833" s="31"/>
      <c r="C833" s="128" t="s">
        <v>10</v>
      </c>
      <c r="D833" s="128"/>
      <c r="E833" s="179">
        <f t="shared" si="1854"/>
        <v>176730</v>
      </c>
      <c r="F833" s="179">
        <f t="shared" si="1855"/>
        <v>0</v>
      </c>
      <c r="G833" s="179">
        <f t="shared" si="1855"/>
        <v>176730</v>
      </c>
      <c r="H833" s="179">
        <f t="shared" si="1855"/>
        <v>0</v>
      </c>
      <c r="I833" s="180">
        <f t="shared" si="1856"/>
        <v>176730</v>
      </c>
      <c r="J833" s="180">
        <f t="shared" si="1856"/>
        <v>11811</v>
      </c>
      <c r="K833" s="180">
        <f t="shared" si="1856"/>
        <v>188541</v>
      </c>
      <c r="L833" s="180">
        <f t="shared" si="1856"/>
        <v>6794</v>
      </c>
      <c r="M833" s="179">
        <f t="shared" si="1856"/>
        <v>195335</v>
      </c>
      <c r="N833" s="180">
        <f t="shared" si="1856"/>
        <v>0</v>
      </c>
      <c r="O833" s="215">
        <f t="shared" si="1856"/>
        <v>195335</v>
      </c>
      <c r="P833" s="180">
        <f t="shared" si="1856"/>
        <v>0</v>
      </c>
      <c r="Q833" s="215">
        <f t="shared" si="1856"/>
        <v>195335</v>
      </c>
      <c r="S833" s="132"/>
      <c r="T833" s="194" t="s">
        <v>15</v>
      </c>
      <c r="U833" s="172">
        <f t="shared" ref="U833:AG835" si="1861">SUMIF($T$7:$T$821,$T$827:$T$835,U$7:U$821)</f>
        <v>4653</v>
      </c>
      <c r="V833" s="172">
        <f t="shared" si="1861"/>
        <v>0</v>
      </c>
      <c r="W833" s="172">
        <f t="shared" si="1861"/>
        <v>4653</v>
      </c>
      <c r="X833" s="172">
        <f t="shared" si="1861"/>
        <v>0</v>
      </c>
      <c r="Y833" s="173">
        <f t="shared" si="1861"/>
        <v>4653</v>
      </c>
      <c r="Z833" s="172">
        <f t="shared" si="1861"/>
        <v>0</v>
      </c>
      <c r="AA833" s="172">
        <f t="shared" si="1861"/>
        <v>4653</v>
      </c>
      <c r="AB833" s="172">
        <f t="shared" si="1861"/>
        <v>0</v>
      </c>
      <c r="AC833" s="172">
        <f t="shared" si="1861"/>
        <v>4653</v>
      </c>
      <c r="AD833" s="172">
        <f t="shared" si="1861"/>
        <v>0</v>
      </c>
      <c r="AE833" s="173">
        <f t="shared" si="1861"/>
        <v>4653</v>
      </c>
      <c r="AF833" s="172">
        <f t="shared" si="1861"/>
        <v>0</v>
      </c>
      <c r="AG833" s="173">
        <f t="shared" si="1861"/>
        <v>4653</v>
      </c>
      <c r="AJ833" s="151">
        <v>4653</v>
      </c>
      <c r="AL833" s="14">
        <f t="shared" si="1857"/>
        <v>0</v>
      </c>
      <c r="AM833" s="151">
        <f t="shared" ref="AM833:AM838" si="1862">+Y62+Y459+Y622+Y719+Y735+Y783+Y751</f>
        <v>4653</v>
      </c>
      <c r="AN833" s="14">
        <f t="shared" si="1853"/>
        <v>0</v>
      </c>
    </row>
    <row r="834" spans="2:40" ht="21" customHeight="1" x14ac:dyDescent="0.2">
      <c r="B834" s="31"/>
      <c r="C834" s="128" t="s">
        <v>23</v>
      </c>
      <c r="D834" s="128"/>
      <c r="E834" s="179">
        <f t="shared" si="1854"/>
        <v>8208</v>
      </c>
      <c r="F834" s="179">
        <f t="shared" si="1855"/>
        <v>0</v>
      </c>
      <c r="G834" s="179">
        <f t="shared" si="1855"/>
        <v>8208</v>
      </c>
      <c r="H834" s="179">
        <f t="shared" si="1855"/>
        <v>0</v>
      </c>
      <c r="I834" s="180">
        <f t="shared" si="1856"/>
        <v>8208</v>
      </c>
      <c r="J834" s="180">
        <f t="shared" si="1856"/>
        <v>0</v>
      </c>
      <c r="K834" s="180">
        <f t="shared" si="1856"/>
        <v>8208</v>
      </c>
      <c r="L834" s="180">
        <f t="shared" si="1856"/>
        <v>0</v>
      </c>
      <c r="M834" s="179">
        <f t="shared" si="1856"/>
        <v>8208</v>
      </c>
      <c r="N834" s="180">
        <f t="shared" si="1856"/>
        <v>0</v>
      </c>
      <c r="O834" s="215">
        <f t="shared" si="1856"/>
        <v>8208</v>
      </c>
      <c r="P834" s="180">
        <f t="shared" si="1856"/>
        <v>0</v>
      </c>
      <c r="Q834" s="215">
        <f t="shared" si="1856"/>
        <v>8208</v>
      </c>
      <c r="S834" s="133"/>
      <c r="T834" s="195" t="s">
        <v>16</v>
      </c>
      <c r="U834" s="175">
        <f t="shared" si="1861"/>
        <v>0</v>
      </c>
      <c r="V834" s="175">
        <f t="shared" si="1861"/>
        <v>0</v>
      </c>
      <c r="W834" s="175">
        <f t="shared" si="1861"/>
        <v>0</v>
      </c>
      <c r="X834" s="175">
        <f t="shared" si="1861"/>
        <v>0</v>
      </c>
      <c r="Y834" s="176">
        <f t="shared" si="1861"/>
        <v>0</v>
      </c>
      <c r="Z834" s="175">
        <f t="shared" si="1861"/>
        <v>0</v>
      </c>
      <c r="AA834" s="175">
        <f t="shared" si="1861"/>
        <v>0</v>
      </c>
      <c r="AB834" s="175">
        <f t="shared" si="1861"/>
        <v>0</v>
      </c>
      <c r="AC834" s="175">
        <f t="shared" si="1861"/>
        <v>0</v>
      </c>
      <c r="AD834" s="175">
        <f t="shared" si="1861"/>
        <v>0</v>
      </c>
      <c r="AE834" s="176">
        <f t="shared" si="1861"/>
        <v>0</v>
      </c>
      <c r="AF834" s="175">
        <f t="shared" si="1861"/>
        <v>0</v>
      </c>
      <c r="AG834" s="176">
        <f t="shared" si="1861"/>
        <v>0</v>
      </c>
      <c r="AJ834" s="82">
        <v>0</v>
      </c>
      <c r="AL834" s="14">
        <f t="shared" si="1857"/>
        <v>0</v>
      </c>
      <c r="AM834" s="82">
        <f t="shared" si="1862"/>
        <v>0</v>
      </c>
      <c r="AN834" s="14">
        <f t="shared" si="1853"/>
        <v>0</v>
      </c>
    </row>
    <row r="835" spans="2:40" ht="21" customHeight="1" x14ac:dyDescent="0.2">
      <c r="B835" s="31"/>
      <c r="C835" s="128" t="s">
        <v>22</v>
      </c>
      <c r="D835" s="128"/>
      <c r="E835" s="179">
        <f t="shared" si="1854"/>
        <v>5009</v>
      </c>
      <c r="F835" s="179">
        <f t="shared" si="1855"/>
        <v>0</v>
      </c>
      <c r="G835" s="179">
        <f t="shared" si="1855"/>
        <v>5009</v>
      </c>
      <c r="H835" s="179">
        <f t="shared" si="1855"/>
        <v>0</v>
      </c>
      <c r="I835" s="180">
        <f t="shared" si="1856"/>
        <v>5009</v>
      </c>
      <c r="J835" s="180">
        <f t="shared" si="1856"/>
        <v>0</v>
      </c>
      <c r="K835" s="180">
        <f t="shared" si="1856"/>
        <v>5009</v>
      </c>
      <c r="L835" s="180">
        <f t="shared" si="1856"/>
        <v>0</v>
      </c>
      <c r="M835" s="179">
        <f t="shared" si="1856"/>
        <v>5009</v>
      </c>
      <c r="N835" s="180">
        <f t="shared" si="1856"/>
        <v>0</v>
      </c>
      <c r="O835" s="215">
        <f t="shared" si="1856"/>
        <v>5009</v>
      </c>
      <c r="P835" s="180">
        <f t="shared" si="1856"/>
        <v>0</v>
      </c>
      <c r="Q835" s="215">
        <f t="shared" si="1856"/>
        <v>5009</v>
      </c>
      <c r="S835" s="137"/>
      <c r="T835" s="196" t="s">
        <v>17</v>
      </c>
      <c r="U835" s="177">
        <f t="shared" si="1861"/>
        <v>349626</v>
      </c>
      <c r="V835" s="177">
        <f t="shared" si="1861"/>
        <v>0</v>
      </c>
      <c r="W835" s="177">
        <f t="shared" si="1861"/>
        <v>349626</v>
      </c>
      <c r="X835" s="177">
        <f t="shared" si="1861"/>
        <v>0</v>
      </c>
      <c r="Y835" s="178">
        <f t="shared" si="1861"/>
        <v>349626</v>
      </c>
      <c r="Z835" s="177">
        <f t="shared" si="1861"/>
        <v>1800</v>
      </c>
      <c r="AA835" s="177">
        <f t="shared" si="1861"/>
        <v>351426</v>
      </c>
      <c r="AB835" s="177">
        <f t="shared" si="1861"/>
        <v>2332</v>
      </c>
      <c r="AC835" s="177">
        <f t="shared" si="1861"/>
        <v>353758</v>
      </c>
      <c r="AD835" s="177">
        <f t="shared" si="1861"/>
        <v>30587</v>
      </c>
      <c r="AE835" s="178">
        <f t="shared" si="1861"/>
        <v>384345</v>
      </c>
      <c r="AF835" s="177">
        <f t="shared" si="1861"/>
        <v>-26433</v>
      </c>
      <c r="AG835" s="178">
        <f t="shared" si="1861"/>
        <v>357912</v>
      </c>
      <c r="AJ835" s="84">
        <v>357912</v>
      </c>
      <c r="AL835" s="14">
        <f t="shared" si="1857"/>
        <v>0</v>
      </c>
      <c r="AM835" s="84">
        <f t="shared" si="1862"/>
        <v>349626</v>
      </c>
      <c r="AN835" s="14">
        <f t="shared" si="1853"/>
        <v>0</v>
      </c>
    </row>
    <row r="836" spans="2:40" ht="21" customHeight="1" x14ac:dyDescent="0.2">
      <c r="B836" s="31"/>
      <c r="C836" s="141" t="s">
        <v>46</v>
      </c>
      <c r="D836" s="128"/>
      <c r="E836" s="179">
        <f t="shared" si="1854"/>
        <v>0</v>
      </c>
      <c r="F836" s="179">
        <f t="shared" si="1855"/>
        <v>0</v>
      </c>
      <c r="G836" s="179">
        <f t="shared" si="1855"/>
        <v>0</v>
      </c>
      <c r="H836" s="179">
        <f t="shared" si="1855"/>
        <v>0</v>
      </c>
      <c r="I836" s="180">
        <f t="shared" si="1856"/>
        <v>0</v>
      </c>
      <c r="J836" s="180">
        <f t="shared" si="1856"/>
        <v>0</v>
      </c>
      <c r="K836" s="180">
        <f t="shared" si="1856"/>
        <v>0</v>
      </c>
      <c r="L836" s="180">
        <f t="shared" si="1856"/>
        <v>0</v>
      </c>
      <c r="M836" s="179">
        <f t="shared" si="1856"/>
        <v>0</v>
      </c>
      <c r="N836" s="180">
        <f t="shared" si="1856"/>
        <v>0</v>
      </c>
      <c r="O836" s="215">
        <f t="shared" si="1856"/>
        <v>0</v>
      </c>
      <c r="P836" s="180">
        <f t="shared" si="1856"/>
        <v>0</v>
      </c>
      <c r="Q836" s="215">
        <f t="shared" si="1856"/>
        <v>0</v>
      </c>
      <c r="S836" s="131" t="s">
        <v>43</v>
      </c>
      <c r="T836" s="197"/>
      <c r="U836" s="198">
        <f>SUMIF($S$7:$S$821,$S$836:$S$838,U$7:U$821)</f>
        <v>0</v>
      </c>
      <c r="V836" s="198">
        <f t="shared" ref="V836:AG838" si="1863">SUMIF($S$7:$S$821,$S$836:$S$838,V$7:V$821)</f>
        <v>0</v>
      </c>
      <c r="W836" s="198">
        <f t="shared" si="1863"/>
        <v>0</v>
      </c>
      <c r="X836" s="198">
        <f t="shared" si="1863"/>
        <v>0</v>
      </c>
      <c r="Y836" s="198">
        <f t="shared" si="1863"/>
        <v>0</v>
      </c>
      <c r="Z836" s="198">
        <f t="shared" si="1863"/>
        <v>0</v>
      </c>
      <c r="AA836" s="198">
        <f t="shared" si="1863"/>
        <v>0</v>
      </c>
      <c r="AB836" s="198">
        <f t="shared" si="1863"/>
        <v>0</v>
      </c>
      <c r="AC836" s="198">
        <f t="shared" si="1863"/>
        <v>0</v>
      </c>
      <c r="AD836" s="198">
        <f t="shared" si="1863"/>
        <v>0</v>
      </c>
      <c r="AE836" s="234">
        <f t="shared" si="1863"/>
        <v>0</v>
      </c>
      <c r="AF836" s="198">
        <f t="shared" si="1863"/>
        <v>0</v>
      </c>
      <c r="AG836" s="234">
        <f t="shared" si="1863"/>
        <v>0</v>
      </c>
      <c r="AJ836" s="62"/>
      <c r="AL836" s="14">
        <f t="shared" si="1857"/>
        <v>0</v>
      </c>
      <c r="AM836" s="62">
        <f t="shared" si="1862"/>
        <v>0</v>
      </c>
      <c r="AN836" s="14">
        <f t="shared" si="1853"/>
        <v>0</v>
      </c>
    </row>
    <row r="837" spans="2:40" ht="21" customHeight="1" x14ac:dyDescent="0.2">
      <c r="B837" s="31"/>
      <c r="C837" s="141" t="s">
        <v>52</v>
      </c>
      <c r="D837" s="128"/>
      <c r="E837" s="179">
        <f t="shared" si="1854"/>
        <v>0</v>
      </c>
      <c r="F837" s="179">
        <f t="shared" si="1855"/>
        <v>0</v>
      </c>
      <c r="G837" s="179">
        <f t="shared" si="1855"/>
        <v>0</v>
      </c>
      <c r="H837" s="179">
        <f t="shared" si="1855"/>
        <v>0</v>
      </c>
      <c r="I837" s="180">
        <f t="shared" si="1856"/>
        <v>0</v>
      </c>
      <c r="J837" s="180">
        <f t="shared" si="1856"/>
        <v>0</v>
      </c>
      <c r="K837" s="180">
        <f t="shared" si="1856"/>
        <v>0</v>
      </c>
      <c r="L837" s="180">
        <f t="shared" si="1856"/>
        <v>0</v>
      </c>
      <c r="M837" s="179">
        <f t="shared" si="1856"/>
        <v>0</v>
      </c>
      <c r="N837" s="180">
        <f t="shared" si="1856"/>
        <v>0</v>
      </c>
      <c r="O837" s="215">
        <f t="shared" si="1856"/>
        <v>0</v>
      </c>
      <c r="P837" s="180">
        <f t="shared" si="1856"/>
        <v>0</v>
      </c>
      <c r="Q837" s="215">
        <f t="shared" si="1856"/>
        <v>0</v>
      </c>
      <c r="S837" s="244" t="s">
        <v>38</v>
      </c>
      <c r="T837" s="245"/>
      <c r="U837" s="198">
        <f>SUMIF($S$7:$S$821,$S$836:$S$838,U$7:U$821)</f>
        <v>0</v>
      </c>
      <c r="V837" s="198">
        <f t="shared" si="1863"/>
        <v>0</v>
      </c>
      <c r="W837" s="198">
        <f t="shared" si="1863"/>
        <v>0</v>
      </c>
      <c r="X837" s="198">
        <f t="shared" si="1863"/>
        <v>0</v>
      </c>
      <c r="Y837" s="198">
        <f t="shared" si="1863"/>
        <v>0</v>
      </c>
      <c r="Z837" s="198">
        <f t="shared" si="1863"/>
        <v>0</v>
      </c>
      <c r="AA837" s="198">
        <f t="shared" si="1863"/>
        <v>0</v>
      </c>
      <c r="AB837" s="198">
        <f t="shared" si="1863"/>
        <v>0</v>
      </c>
      <c r="AC837" s="198">
        <f t="shared" si="1863"/>
        <v>0</v>
      </c>
      <c r="AD837" s="198">
        <f t="shared" si="1863"/>
        <v>0</v>
      </c>
      <c r="AE837" s="234">
        <f t="shared" si="1863"/>
        <v>0</v>
      </c>
      <c r="AF837" s="198">
        <f t="shared" si="1863"/>
        <v>0</v>
      </c>
      <c r="AG837" s="234">
        <f t="shared" si="1863"/>
        <v>0</v>
      </c>
      <c r="AJ837" s="62"/>
      <c r="AL837" s="14">
        <f t="shared" si="1857"/>
        <v>0</v>
      </c>
      <c r="AM837" s="62">
        <f t="shared" si="1862"/>
        <v>0</v>
      </c>
      <c r="AN837" s="14">
        <f t="shared" si="1853"/>
        <v>0</v>
      </c>
    </row>
    <row r="838" spans="2:40" ht="21" customHeight="1" thickBot="1" x14ac:dyDescent="0.25">
      <c r="B838" s="123"/>
      <c r="C838" s="124" t="s">
        <v>149</v>
      </c>
      <c r="D838" s="124"/>
      <c r="E838" s="182">
        <f t="shared" si="1854"/>
        <v>0</v>
      </c>
      <c r="F838" s="182">
        <f t="shared" si="1855"/>
        <v>0</v>
      </c>
      <c r="G838" s="182">
        <f t="shared" si="1855"/>
        <v>0</v>
      </c>
      <c r="H838" s="182">
        <f t="shared" si="1855"/>
        <v>0</v>
      </c>
      <c r="I838" s="183">
        <f t="shared" si="1856"/>
        <v>0</v>
      </c>
      <c r="J838" s="183">
        <f t="shared" si="1856"/>
        <v>0</v>
      </c>
      <c r="K838" s="183">
        <f t="shared" si="1856"/>
        <v>0</v>
      </c>
      <c r="L838" s="183">
        <f t="shared" si="1856"/>
        <v>0</v>
      </c>
      <c r="M838" s="182">
        <f t="shared" si="1856"/>
        <v>0</v>
      </c>
      <c r="N838" s="183">
        <f t="shared" si="1856"/>
        <v>0</v>
      </c>
      <c r="O838" s="216">
        <f t="shared" si="1856"/>
        <v>0</v>
      </c>
      <c r="P838" s="183">
        <f t="shared" si="1856"/>
        <v>0</v>
      </c>
      <c r="Q838" s="216">
        <f t="shared" si="1856"/>
        <v>0</v>
      </c>
      <c r="R838" s="29"/>
      <c r="S838" s="246" t="s">
        <v>149</v>
      </c>
      <c r="T838" s="247"/>
      <c r="U838" s="198">
        <f>SUMIF($S$7:$S$821,$S$836:$S$838,U$7:U$821)</f>
        <v>0</v>
      </c>
      <c r="V838" s="198">
        <f t="shared" si="1863"/>
        <v>0</v>
      </c>
      <c r="W838" s="198">
        <f t="shared" si="1863"/>
        <v>0</v>
      </c>
      <c r="X838" s="198">
        <f t="shared" si="1863"/>
        <v>0</v>
      </c>
      <c r="Y838" s="198">
        <f t="shared" si="1863"/>
        <v>0</v>
      </c>
      <c r="Z838" s="198">
        <f t="shared" si="1863"/>
        <v>0</v>
      </c>
      <c r="AA838" s="198">
        <f t="shared" si="1863"/>
        <v>0</v>
      </c>
      <c r="AB838" s="198">
        <f t="shared" si="1863"/>
        <v>0</v>
      </c>
      <c r="AC838" s="198">
        <f t="shared" si="1863"/>
        <v>0</v>
      </c>
      <c r="AD838" s="198">
        <f t="shared" si="1863"/>
        <v>88629</v>
      </c>
      <c r="AE838" s="234">
        <f t="shared" si="1863"/>
        <v>88629</v>
      </c>
      <c r="AF838" s="198">
        <f t="shared" si="1863"/>
        <v>0</v>
      </c>
      <c r="AG838" s="234">
        <f t="shared" si="1863"/>
        <v>88629</v>
      </c>
      <c r="AJ838" s="233"/>
      <c r="AM838" s="62">
        <f t="shared" si="1862"/>
        <v>0</v>
      </c>
      <c r="AN838" s="14">
        <f t="shared" si="1853"/>
        <v>0</v>
      </c>
    </row>
    <row r="839" spans="2:40" ht="28.5" customHeight="1" thickBot="1" x14ac:dyDescent="0.25">
      <c r="B839" s="71" t="s">
        <v>14</v>
      </c>
      <c r="C839" s="72"/>
      <c r="D839" s="72"/>
      <c r="E839" s="182">
        <f>+E826+SUM(E833:E838)</f>
        <v>458186</v>
      </c>
      <c r="F839" s="183">
        <f t="shared" ref="F839:I839" si="1864">+F826+SUM(F833:F838)</f>
        <v>0</v>
      </c>
      <c r="G839" s="183">
        <f t="shared" si="1864"/>
        <v>458186</v>
      </c>
      <c r="H839" s="183">
        <f t="shared" si="1864"/>
        <v>0</v>
      </c>
      <c r="I839" s="183">
        <f t="shared" si="1864"/>
        <v>458186</v>
      </c>
      <c r="J839" s="183">
        <f t="shared" ref="J839:K839" si="1865">+J826+SUM(J833:J838)</f>
        <v>47408</v>
      </c>
      <c r="K839" s="183">
        <f t="shared" si="1865"/>
        <v>505594</v>
      </c>
      <c r="L839" s="183">
        <f t="shared" ref="L839:M839" si="1866">+L826+SUM(L833:L838)</f>
        <v>6794</v>
      </c>
      <c r="M839" s="182">
        <f t="shared" si="1866"/>
        <v>512388</v>
      </c>
      <c r="N839" s="183">
        <f t="shared" ref="N839:O839" si="1867">+N826+SUM(N833:N838)</f>
        <v>106217</v>
      </c>
      <c r="O839" s="184">
        <f t="shared" si="1867"/>
        <v>618605</v>
      </c>
      <c r="P839" s="183">
        <f t="shared" ref="P839:Q839" si="1868">+P826+SUM(P833:P838)</f>
        <v>892</v>
      </c>
      <c r="Q839" s="184">
        <f t="shared" si="1868"/>
        <v>619497</v>
      </c>
      <c r="R839" s="66"/>
      <c r="S839" s="71" t="s">
        <v>18</v>
      </c>
      <c r="T839" s="199"/>
      <c r="U839" s="237">
        <f t="shared" ref="U839" si="1869">+U837+U832+U826+U836+U838</f>
        <v>458186</v>
      </c>
      <c r="V839" s="237">
        <f t="shared" ref="V839:Y839" si="1870">+V837+V832+V826+V836+V838</f>
        <v>0</v>
      </c>
      <c r="W839" s="237">
        <f t="shared" si="1870"/>
        <v>458186</v>
      </c>
      <c r="X839" s="237">
        <f t="shared" si="1870"/>
        <v>0</v>
      </c>
      <c r="Y839" s="237">
        <f t="shared" si="1870"/>
        <v>458186</v>
      </c>
      <c r="Z839" s="237">
        <f t="shared" ref="Z839:AB839" si="1871">+Z837+Z832+Z826+Z836+Z838</f>
        <v>47408</v>
      </c>
      <c r="AA839" s="237">
        <f>+AA838+AA837+AA836+AA832+AA826</f>
        <v>505594</v>
      </c>
      <c r="AB839" s="237">
        <f t="shared" si="1871"/>
        <v>6794</v>
      </c>
      <c r="AC839" s="237">
        <f>+AC838+AC837+AC836+AC832+AC826</f>
        <v>512388</v>
      </c>
      <c r="AD839" s="237">
        <f t="shared" ref="AD839:AF839" si="1872">+AD837+AD832+AD826+AD836+AD838</f>
        <v>106217</v>
      </c>
      <c r="AE839" s="238">
        <f>+AE838+AE837+AE836+AE832+AE826</f>
        <v>618605</v>
      </c>
      <c r="AF839" s="237">
        <f t="shared" si="1872"/>
        <v>892</v>
      </c>
      <c r="AG839" s="238">
        <f>+AG838+AG837+AG836+AG832+AG826</f>
        <v>619497</v>
      </c>
      <c r="AJ839" s="348">
        <f>+AJ832+AJ826</f>
        <v>530868</v>
      </c>
      <c r="AM839" s="62">
        <f>+AM832+AM826</f>
        <v>458186</v>
      </c>
      <c r="AN839" s="14">
        <f t="shared" si="1853"/>
        <v>0</v>
      </c>
    </row>
    <row r="840" spans="2:40" ht="20.25" x14ac:dyDescent="0.2">
      <c r="B840" s="160" t="s">
        <v>155</v>
      </c>
      <c r="C840" s="44"/>
      <c r="D840" s="44"/>
      <c r="S840" s="30"/>
      <c r="T840" s="30"/>
      <c r="U840" s="45"/>
      <c r="V840" s="45"/>
      <c r="W840" s="227" t="s">
        <v>74</v>
      </c>
      <c r="X840" s="45"/>
      <c r="Y840" s="227" t="s">
        <v>74</v>
      </c>
      <c r="Z840" s="45"/>
      <c r="AA840" s="227" t="s">
        <v>74</v>
      </c>
      <c r="AB840" s="45"/>
      <c r="AC840" s="227" t="s">
        <v>74</v>
      </c>
      <c r="AD840" s="45"/>
      <c r="AE840" s="227" t="s">
        <v>74</v>
      </c>
      <c r="AF840" s="45"/>
      <c r="AG840" s="227" t="s">
        <v>74</v>
      </c>
      <c r="AJ840" s="14">
        <v>530868</v>
      </c>
    </row>
    <row r="841" spans="2:40" ht="14.25" x14ac:dyDescent="0.2">
      <c r="B841" s="34"/>
      <c r="C841" s="35"/>
      <c r="D841" s="35"/>
      <c r="S841" s="30"/>
      <c r="U841" s="45"/>
      <c r="V841" s="45"/>
      <c r="W841" s="45"/>
      <c r="X841" s="45"/>
      <c r="Y841" s="45"/>
      <c r="Z841" s="45"/>
      <c r="AA841" s="45"/>
      <c r="AB841" s="45"/>
      <c r="AC841" s="45"/>
      <c r="AD841" s="45"/>
      <c r="AE841" s="45"/>
      <c r="AF841" s="45"/>
      <c r="AG841" s="45"/>
      <c r="AJ841" s="14">
        <f>+AJ840-AJ839</f>
        <v>0</v>
      </c>
    </row>
    <row r="842" spans="2:40" ht="15" hidden="1" customHeight="1" outlineLevel="1" thickBot="1" x14ac:dyDescent="0.25">
      <c r="D842" s="201" t="s">
        <v>111</v>
      </c>
      <c r="E842" s="16">
        <v>8619802</v>
      </c>
      <c r="T842" s="201" t="s">
        <v>111</v>
      </c>
      <c r="U842" s="16">
        <v>8619802</v>
      </c>
      <c r="W842" s="209" t="s">
        <v>115</v>
      </c>
      <c r="AJ842" s="250">
        <f>+AE842-O842</f>
        <v>0</v>
      </c>
    </row>
    <row r="843" spans="2:40" ht="15" hidden="1" customHeight="1" outlineLevel="1" thickBot="1" x14ac:dyDescent="0.25">
      <c r="D843" s="16" t="s">
        <v>50</v>
      </c>
      <c r="E843" s="16">
        <f>+E842-E839</f>
        <v>8161616</v>
      </c>
      <c r="T843" s="16" t="s">
        <v>50</v>
      </c>
      <c r="U843" s="16">
        <f>+U842-U839</f>
        <v>8161616</v>
      </c>
    </row>
    <row r="844" spans="2:40" ht="16.5" hidden="1" customHeight="1" outlineLevel="1" thickBot="1" x14ac:dyDescent="0.25">
      <c r="D844" s="202" t="s">
        <v>113</v>
      </c>
      <c r="T844" s="125" t="s">
        <v>51</v>
      </c>
      <c r="U844" s="126">
        <f t="shared" ref="U844:AG844" si="1873">+U839-E839</f>
        <v>0</v>
      </c>
      <c r="V844" s="126">
        <f t="shared" si="1873"/>
        <v>0</v>
      </c>
      <c r="W844" s="126">
        <f t="shared" si="1873"/>
        <v>0</v>
      </c>
      <c r="X844" s="126">
        <f t="shared" si="1873"/>
        <v>0</v>
      </c>
      <c r="Y844" s="126">
        <f t="shared" si="1873"/>
        <v>0</v>
      </c>
      <c r="Z844" s="126">
        <f t="shared" si="1873"/>
        <v>0</v>
      </c>
      <c r="AA844" s="126">
        <f t="shared" si="1873"/>
        <v>0</v>
      </c>
      <c r="AB844" s="126">
        <f t="shared" si="1873"/>
        <v>0</v>
      </c>
      <c r="AC844" s="126">
        <f t="shared" si="1873"/>
        <v>0</v>
      </c>
      <c r="AD844" s="126">
        <f t="shared" si="1873"/>
        <v>0</v>
      </c>
      <c r="AE844" s="126">
        <f t="shared" si="1873"/>
        <v>0</v>
      </c>
      <c r="AF844" s="126">
        <f t="shared" si="1873"/>
        <v>0</v>
      </c>
      <c r="AG844" s="126">
        <f t="shared" si="1873"/>
        <v>0</v>
      </c>
    </row>
    <row r="845" spans="2:40" ht="15.75" customHeight="1" collapsed="1" x14ac:dyDescent="0.2">
      <c r="B845" s="16"/>
      <c r="C845" s="16"/>
      <c r="D845" s="16"/>
      <c r="R845" s="16"/>
      <c r="S845" s="16"/>
      <c r="T845" s="16"/>
      <c r="AH845" s="16"/>
    </row>
    <row r="846" spans="2:40" ht="15" customHeight="1" x14ac:dyDescent="0.2">
      <c r="B846" s="16"/>
      <c r="C846" s="16"/>
      <c r="D846" s="16"/>
      <c r="R846" s="16"/>
      <c r="S846" s="16"/>
      <c r="T846" s="16"/>
      <c r="AH846" s="16"/>
    </row>
    <row r="847" spans="2:40" ht="15" customHeight="1" x14ac:dyDescent="0.2">
      <c r="B847" s="16"/>
      <c r="C847" s="16"/>
      <c r="D847" s="16"/>
      <c r="R847" s="16"/>
      <c r="S847" s="16"/>
      <c r="T847" s="16"/>
      <c r="AH847" s="16"/>
    </row>
    <row r="848" spans="2:40" ht="15" customHeight="1" x14ac:dyDescent="0.2">
      <c r="B848" s="16"/>
      <c r="C848" s="16"/>
      <c r="D848" s="16"/>
      <c r="R848" s="16"/>
      <c r="S848" s="16"/>
      <c r="T848" s="16"/>
      <c r="AH848" s="16"/>
    </row>
    <row r="849" spans="2:34" ht="15" customHeight="1" x14ac:dyDescent="0.2">
      <c r="B849" s="16"/>
      <c r="C849" s="16"/>
      <c r="D849" s="16"/>
      <c r="R849" s="16"/>
      <c r="S849" s="16"/>
      <c r="T849" s="16"/>
      <c r="AH849" s="16"/>
    </row>
    <row r="850" spans="2:34" ht="15" customHeight="1" x14ac:dyDescent="0.2">
      <c r="B850" s="16"/>
      <c r="C850" s="16"/>
      <c r="D850" s="16"/>
      <c r="R850" s="16"/>
      <c r="S850" s="16"/>
      <c r="T850" s="16"/>
      <c r="AH850" s="16"/>
    </row>
    <row r="851" spans="2:34" ht="15" customHeight="1" x14ac:dyDescent="0.2">
      <c r="B851" s="16"/>
      <c r="C851" s="16"/>
      <c r="D851" s="16"/>
      <c r="R851" s="16"/>
      <c r="S851" s="16"/>
      <c r="T851" s="16"/>
      <c r="AH851" s="16"/>
    </row>
    <row r="852" spans="2:34" ht="15.75" customHeight="1" x14ac:dyDescent="0.2">
      <c r="B852" s="16"/>
      <c r="C852" s="16"/>
      <c r="D852" s="16"/>
      <c r="R852" s="16"/>
      <c r="S852" s="16"/>
      <c r="T852" s="16"/>
      <c r="AH852" s="16"/>
    </row>
    <row r="853" spans="2:34" ht="15" customHeight="1" x14ac:dyDescent="0.2">
      <c r="B853" s="16"/>
      <c r="C853" s="16"/>
      <c r="D853" s="16"/>
      <c r="R853" s="16"/>
      <c r="S853" s="16"/>
      <c r="T853" s="16"/>
      <c r="AH853" s="16"/>
    </row>
    <row r="854" spans="2:34" ht="15" customHeight="1" x14ac:dyDescent="0.2">
      <c r="B854" s="16"/>
      <c r="C854" s="16"/>
      <c r="D854" s="16"/>
      <c r="R854" s="16"/>
      <c r="S854" s="16"/>
      <c r="T854" s="16"/>
      <c r="AH854" s="16"/>
    </row>
    <row r="855" spans="2:34" ht="15" customHeight="1" x14ac:dyDescent="0.2">
      <c r="B855" s="16"/>
      <c r="C855" s="16"/>
      <c r="D855" s="16"/>
      <c r="R855" s="16"/>
      <c r="S855" s="16"/>
      <c r="T855" s="16"/>
      <c r="AH855" s="16"/>
    </row>
    <row r="856" spans="2:34" ht="15" customHeight="1" x14ac:dyDescent="0.2">
      <c r="B856" s="16"/>
      <c r="C856" s="16"/>
      <c r="D856" s="16"/>
      <c r="R856" s="16"/>
      <c r="S856" s="16"/>
      <c r="T856" s="16"/>
      <c r="AH856" s="16"/>
    </row>
    <row r="857" spans="2:34" ht="15" customHeight="1" x14ac:dyDescent="0.2">
      <c r="B857" s="16"/>
      <c r="C857" s="16"/>
      <c r="D857" s="16"/>
      <c r="R857" s="16"/>
      <c r="S857" s="16"/>
      <c r="T857" s="16"/>
      <c r="AH857" s="16"/>
    </row>
    <row r="858" spans="2:34" ht="15" customHeight="1" x14ac:dyDescent="0.2">
      <c r="B858" s="16"/>
      <c r="C858" s="16"/>
      <c r="D858" s="16"/>
      <c r="R858" s="16"/>
      <c r="S858" s="16"/>
      <c r="T858" s="16"/>
      <c r="AH858" s="16"/>
    </row>
    <row r="859" spans="2:34" ht="15.75" customHeight="1" x14ac:dyDescent="0.2">
      <c r="B859" s="16"/>
      <c r="C859" s="16"/>
      <c r="D859" s="16"/>
      <c r="R859" s="16"/>
      <c r="S859" s="16"/>
      <c r="T859" s="16"/>
      <c r="AH859" s="16"/>
    </row>
    <row r="860" spans="2:34" ht="15.75" customHeight="1" x14ac:dyDescent="0.2">
      <c r="B860" s="16"/>
      <c r="C860" s="16"/>
      <c r="D860" s="16"/>
      <c r="R860" s="16"/>
      <c r="S860" s="16"/>
      <c r="T860" s="16"/>
      <c r="AH860" s="16"/>
    </row>
    <row r="861" spans="2:34" ht="15" customHeight="1" x14ac:dyDescent="0.2">
      <c r="B861" s="16"/>
      <c r="C861" s="16"/>
      <c r="D861" s="16"/>
      <c r="R861" s="16"/>
      <c r="S861" s="16"/>
      <c r="T861" s="16"/>
      <c r="AH861" s="16"/>
    </row>
    <row r="862" spans="2:34" ht="15" customHeight="1" x14ac:dyDescent="0.2">
      <c r="B862" s="16"/>
      <c r="C862" s="16"/>
      <c r="D862" s="16"/>
      <c r="R862" s="16"/>
      <c r="S862" s="16"/>
      <c r="T862" s="16"/>
      <c r="AH862" s="16"/>
    </row>
    <row r="863" spans="2:34" ht="15" customHeight="1" x14ac:dyDescent="0.2">
      <c r="B863" s="16"/>
      <c r="C863" s="16"/>
      <c r="D863" s="16"/>
      <c r="R863" s="16"/>
      <c r="S863" s="16"/>
      <c r="T863" s="16"/>
      <c r="AH863" s="16"/>
    </row>
    <row r="864" spans="2:34" ht="15" customHeight="1" x14ac:dyDescent="0.2">
      <c r="B864" s="16"/>
      <c r="C864" s="16"/>
      <c r="D864" s="16"/>
      <c r="R864" s="16"/>
      <c r="S864" s="16"/>
      <c r="T864" s="16"/>
      <c r="AH864" s="16"/>
    </row>
    <row r="865" spans="2:34" ht="15.75" customHeight="1" x14ac:dyDescent="0.2">
      <c r="B865" s="16"/>
      <c r="C865" s="16"/>
      <c r="D865" s="16"/>
      <c r="R865" s="16"/>
      <c r="S865" s="16"/>
      <c r="T865" s="16"/>
      <c r="AH865" s="16"/>
    </row>
    <row r="866" spans="2:34" ht="15.75" customHeight="1" x14ac:dyDescent="0.2">
      <c r="B866" s="16"/>
      <c r="C866" s="16"/>
      <c r="D866" s="16"/>
      <c r="R866" s="16"/>
      <c r="S866" s="16"/>
      <c r="T866" s="16"/>
      <c r="AH866" s="16"/>
    </row>
    <row r="867" spans="2:34" ht="15.75" customHeight="1" x14ac:dyDescent="0.2">
      <c r="B867" s="16"/>
      <c r="C867" s="16"/>
      <c r="D867" s="16"/>
      <c r="R867" s="16"/>
      <c r="S867" s="16"/>
      <c r="T867" s="16"/>
      <c r="AH867" s="16"/>
    </row>
    <row r="868" spans="2:34" ht="15" customHeight="1" x14ac:dyDescent="0.2">
      <c r="B868" s="16"/>
      <c r="C868" s="16"/>
      <c r="D868" s="16"/>
      <c r="R868" s="16"/>
      <c r="S868" s="16"/>
      <c r="T868" s="16"/>
      <c r="AH868" s="16"/>
    </row>
    <row r="869" spans="2:34" ht="15" customHeight="1" x14ac:dyDescent="0.2">
      <c r="B869" s="16"/>
      <c r="C869" s="16"/>
      <c r="D869" s="16"/>
      <c r="R869" s="16"/>
      <c r="S869" s="16"/>
      <c r="T869" s="16"/>
      <c r="AH869" s="16"/>
    </row>
    <row r="870" spans="2:34" ht="15" customHeight="1" x14ac:dyDescent="0.2">
      <c r="B870" s="16"/>
      <c r="C870" s="16"/>
      <c r="D870" s="16"/>
      <c r="R870" s="16"/>
      <c r="S870" s="16"/>
      <c r="T870" s="16"/>
      <c r="AH870" s="16"/>
    </row>
    <row r="871" spans="2:34" ht="15" customHeight="1" x14ac:dyDescent="0.2">
      <c r="B871" s="16"/>
      <c r="C871" s="16"/>
      <c r="D871" s="16"/>
      <c r="R871" s="16"/>
      <c r="S871" s="16"/>
      <c r="T871" s="16"/>
      <c r="AH871" s="16"/>
    </row>
    <row r="872" spans="2:34" ht="12.75" x14ac:dyDescent="0.2">
      <c r="B872" s="16"/>
      <c r="C872" s="16"/>
      <c r="D872" s="16"/>
      <c r="R872" s="16"/>
      <c r="S872" s="16"/>
      <c r="T872" s="16"/>
      <c r="AH872" s="16"/>
    </row>
    <row r="873" spans="2:34" ht="12.75" x14ac:dyDescent="0.2">
      <c r="B873" s="16"/>
      <c r="C873" s="16"/>
      <c r="D873" s="16"/>
      <c r="R873" s="16"/>
      <c r="S873" s="16"/>
      <c r="T873" s="16"/>
      <c r="AH873" s="16"/>
    </row>
    <row r="874" spans="2:34" ht="12.75" x14ac:dyDescent="0.2">
      <c r="B874" s="16"/>
      <c r="C874" s="16"/>
      <c r="D874" s="16"/>
      <c r="R874" s="16"/>
      <c r="S874" s="16"/>
      <c r="T874" s="16"/>
      <c r="AH874" s="16"/>
    </row>
    <row r="875" spans="2:34" ht="12.75" x14ac:dyDescent="0.2">
      <c r="B875" s="16"/>
      <c r="C875" s="16"/>
      <c r="D875" s="16"/>
      <c r="R875" s="16"/>
      <c r="S875" s="16"/>
      <c r="T875" s="16"/>
      <c r="AH875" s="16"/>
    </row>
    <row r="876" spans="2:34" ht="12.75" x14ac:dyDescent="0.2">
      <c r="B876" s="16"/>
      <c r="C876" s="16"/>
      <c r="D876" s="16"/>
      <c r="R876" s="16"/>
      <c r="S876" s="16"/>
      <c r="T876" s="16"/>
      <c r="AH876" s="16"/>
    </row>
    <row r="877" spans="2:34" ht="12.75" x14ac:dyDescent="0.2">
      <c r="B877" s="16"/>
      <c r="C877" s="16"/>
      <c r="D877" s="16"/>
      <c r="R877" s="16"/>
      <c r="S877" s="16"/>
      <c r="T877" s="16"/>
      <c r="AH877" s="16"/>
    </row>
    <row r="878" spans="2:34" ht="12.75" x14ac:dyDescent="0.2">
      <c r="B878" s="16"/>
      <c r="C878" s="16"/>
      <c r="D878" s="16"/>
      <c r="R878" s="16"/>
      <c r="S878" s="16"/>
      <c r="T878" s="16"/>
      <c r="AH878" s="16"/>
    </row>
    <row r="879" spans="2:34" ht="12.75" x14ac:dyDescent="0.2">
      <c r="B879" s="16"/>
      <c r="C879" s="16"/>
      <c r="D879" s="16"/>
      <c r="R879" s="16"/>
      <c r="S879" s="16"/>
      <c r="T879" s="16"/>
      <c r="AH879" s="16"/>
    </row>
    <row r="880" spans="2:34" ht="12.75" x14ac:dyDescent="0.2">
      <c r="B880" s="16"/>
      <c r="C880" s="16"/>
      <c r="D880" s="16"/>
      <c r="R880" s="16"/>
      <c r="S880" s="16"/>
      <c r="T880" s="16"/>
      <c r="AH880" s="16"/>
    </row>
    <row r="881" spans="2:34" ht="12.75" x14ac:dyDescent="0.2">
      <c r="B881" s="16"/>
      <c r="C881" s="16"/>
      <c r="D881" s="16"/>
      <c r="R881" s="16"/>
      <c r="S881" s="16"/>
      <c r="T881" s="16"/>
      <c r="AH881" s="16"/>
    </row>
    <row r="882" spans="2:34" ht="12.75" x14ac:dyDescent="0.2">
      <c r="B882" s="16"/>
      <c r="C882" s="16"/>
      <c r="D882" s="16"/>
      <c r="R882" s="16"/>
      <c r="S882" s="16"/>
      <c r="T882" s="16"/>
      <c r="AH882" s="16"/>
    </row>
    <row r="883" spans="2:34" ht="12.75" x14ac:dyDescent="0.2">
      <c r="B883" s="16"/>
      <c r="C883" s="16"/>
      <c r="D883" s="16"/>
      <c r="R883" s="16"/>
      <c r="S883" s="16"/>
      <c r="T883" s="16"/>
      <c r="AH883" s="16"/>
    </row>
    <row r="884" spans="2:34" ht="12.75" x14ac:dyDescent="0.2">
      <c r="B884" s="16"/>
      <c r="C884" s="16"/>
      <c r="D884" s="16"/>
      <c r="R884" s="16"/>
      <c r="S884" s="16"/>
      <c r="T884" s="16"/>
      <c r="AH884" s="16"/>
    </row>
    <row r="885" spans="2:34" x14ac:dyDescent="0.2"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</row>
    <row r="886" spans="2:34" x14ac:dyDescent="0.2"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</row>
    <row r="887" spans="2:34" x14ac:dyDescent="0.2"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</row>
  </sheetData>
  <sheetProtection algorithmName="SHA-512" hashValue="lqk+hwYSZY3V8UtaLRWruPajkSu5KhM5DeF5BQWx/VvUHV/LTrHMFf6rZWsBmjDgoaGctdTPEVKSrTPr6U1y7g==" saltValue="5Nlmwlsoj9LNKyT/3QoYBg==" spinCount="100000" sheet="1" objects="1" selectLockedCells="1" selectUnlockedCells="1"/>
  <autoFilter ref="S1:S887"/>
  <mergeCells count="4">
    <mergeCell ref="AI470:AI475"/>
    <mergeCell ref="AI104:AI107"/>
    <mergeCell ref="C5:Y5"/>
    <mergeCell ref="B3:AG3"/>
  </mergeCells>
  <printOptions horizontalCentered="1"/>
  <pageMargins left="0.39370078740157483" right="0.31496062992125984" top="0.70866141732283472" bottom="0.39370078740157483" header="0.43307086614173229" footer="0.23622047244094491"/>
  <pageSetup paperSize="9" scale="55" fitToHeight="4" orientation="portrait" useFirstPageNumber="1" horizontalDpi="4294967293" verticalDpi="4294967293" r:id="rId1"/>
  <headerFooter alignWithMargins="0">
    <oddHeader>&amp;R&amp;"Arial,Félkövér"8. melléklet &amp;"Arial,Normál"a ....../......... (.... . .... .) Önkormányzati rendelethez</oddHeader>
    <oddFooter>&amp;R&amp;N. oldal / &amp;P. oldal</oddFooter>
  </headerFooter>
  <rowBreaks count="6" manualBreakCount="6">
    <brk id="289" min="1" max="32" man="1"/>
    <brk id="385" min="1" max="32" man="1"/>
    <brk id="500" min="1" max="32" man="1"/>
    <brk id="725" min="1" max="32" man="1"/>
    <brk id="773" min="1" max="32" man="1"/>
    <brk id="821" min="1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10. melléklet</vt:lpstr>
      <vt:lpstr>'10. melléklet'!Nyomtatási_cím</vt:lpstr>
      <vt:lpstr>'10.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Némethné Viki</cp:lastModifiedBy>
  <cp:lastPrinted>2025-02-04T09:53:52Z</cp:lastPrinted>
  <dcterms:created xsi:type="dcterms:W3CDTF">2016-02-10T09:53:07Z</dcterms:created>
  <dcterms:modified xsi:type="dcterms:W3CDTF">2025-02-04T12:56:51Z</dcterms:modified>
</cp:coreProperties>
</file>