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135" yWindow="105" windowWidth="14850" windowHeight="11970" tabRatio="399"/>
  </bookViews>
  <sheets>
    <sheet name="10. melléklet" sheetId="1" r:id="rId1"/>
  </sheets>
  <definedNames>
    <definedName name="_xlnm._FilterDatabase" localSheetId="0" hidden="1">'10. melléklet'!$U$1:$U$848</definedName>
    <definedName name="_xlnm.Print_Titles" localSheetId="0">'10. melléklet'!$3:$4</definedName>
    <definedName name="_xlnm.Print_Area" localSheetId="0">'10. melléklet'!$B$3:$AK$840</definedName>
  </definedNames>
  <calcPr calcId="162913"/>
</workbook>
</file>

<file path=xl/calcChain.xml><?xml version="1.0" encoding="utf-8"?>
<calcChain xmlns="http://schemas.openxmlformats.org/spreadsheetml/2006/main">
  <c r="AJ814" i="1" l="1"/>
  <c r="AJ808" i="1"/>
  <c r="AJ798" i="1"/>
  <c r="AJ792" i="1"/>
  <c r="AJ782" i="1"/>
  <c r="AJ776" i="1"/>
  <c r="AJ766" i="1"/>
  <c r="AJ760" i="1"/>
  <c r="AJ750" i="1"/>
  <c r="AJ744" i="1"/>
  <c r="AJ734" i="1"/>
  <c r="AJ741" i="1" s="1"/>
  <c r="AJ728" i="1"/>
  <c r="AJ718" i="1"/>
  <c r="AJ712" i="1"/>
  <c r="AJ616" i="1"/>
  <c r="AJ617" i="1"/>
  <c r="AJ618" i="1"/>
  <c r="AJ619" i="1"/>
  <c r="AJ620" i="1"/>
  <c r="AJ622" i="1"/>
  <c r="AJ623" i="1"/>
  <c r="AJ624" i="1"/>
  <c r="AJ625" i="1"/>
  <c r="AJ626" i="1"/>
  <c r="AJ627" i="1"/>
  <c r="AJ557" i="1"/>
  <c r="AJ551" i="1"/>
  <c r="AJ509" i="1"/>
  <c r="AJ503" i="1"/>
  <c r="AJ493" i="1"/>
  <c r="AJ487" i="1"/>
  <c r="AJ462" i="1"/>
  <c r="AJ463" i="1"/>
  <c r="AJ464" i="1"/>
  <c r="AJ451" i="1"/>
  <c r="AK451" i="1"/>
  <c r="AJ426" i="1"/>
  <c r="AJ420" i="1"/>
  <c r="AJ410" i="1"/>
  <c r="AJ404" i="1"/>
  <c r="AJ378" i="1"/>
  <c r="AJ372" i="1"/>
  <c r="AJ362" i="1"/>
  <c r="AJ356" i="1"/>
  <c r="AJ298" i="1"/>
  <c r="AJ292" i="1"/>
  <c r="AJ282" i="1"/>
  <c r="AJ276" i="1"/>
  <c r="AJ153" i="1"/>
  <c r="AJ159" i="1"/>
  <c r="AJ166" i="1" s="1"/>
  <c r="AJ111" i="1"/>
  <c r="AJ105" i="1"/>
  <c r="R155" i="1"/>
  <c r="R278" i="1"/>
  <c r="R294" i="1"/>
  <c r="R358" i="1"/>
  <c r="R374" i="1"/>
  <c r="R714" i="1"/>
  <c r="R746" i="1"/>
  <c r="R794" i="1"/>
  <c r="AJ118" i="1" l="1"/>
  <c r="AJ615" i="1"/>
  <c r="AJ621" i="1"/>
  <c r="AJ628" i="1" s="1"/>
  <c r="S458" i="1"/>
  <c r="S457" i="1"/>
  <c r="S453" i="1"/>
  <c r="R454" i="1"/>
  <c r="R455" i="1"/>
  <c r="R456" i="1"/>
  <c r="R459" i="1"/>
  <c r="R460" i="1"/>
  <c r="R461" i="1"/>
  <c r="R462" i="1"/>
  <c r="R463" i="1"/>
  <c r="R464" i="1"/>
  <c r="R451" i="1"/>
  <c r="S451" i="1"/>
  <c r="R470" i="1"/>
  <c r="S470" i="1"/>
  <c r="R617" i="1"/>
  <c r="R618" i="1"/>
  <c r="R619" i="1"/>
  <c r="R620" i="1"/>
  <c r="R621" i="1"/>
  <c r="R622" i="1"/>
  <c r="R623" i="1"/>
  <c r="R624" i="1"/>
  <c r="R625" i="1"/>
  <c r="R626" i="1"/>
  <c r="R627" i="1"/>
  <c r="R452" i="1" l="1"/>
  <c r="R615" i="1"/>
  <c r="R628" i="1" s="1"/>
  <c r="R465" i="1" l="1"/>
  <c r="AJ821" i="1" l="1"/>
  <c r="AJ805" i="1"/>
  <c r="AJ789" i="1"/>
  <c r="AJ773" i="1"/>
  <c r="AJ757" i="1"/>
  <c r="AJ725" i="1"/>
  <c r="AJ564" i="1"/>
  <c r="AJ516" i="1"/>
  <c r="AJ500" i="1"/>
  <c r="AJ433" i="1"/>
  <c r="AJ417" i="1"/>
  <c r="AJ385" i="1"/>
  <c r="AJ369" i="1"/>
  <c r="AJ305" i="1"/>
  <c r="AJ289" i="1"/>
  <c r="AJ102" i="1"/>
  <c r="AJ86" i="1"/>
  <c r="AJ68" i="1"/>
  <c r="AJ52" i="1"/>
  <c r="X29" i="1" l="1"/>
  <c r="Y29" i="1"/>
  <c r="Z29" i="1"/>
  <c r="AA29" i="1"/>
  <c r="AA36" i="1" s="1"/>
  <c r="AB29" i="1"/>
  <c r="AB36" i="1" s="1"/>
  <c r="AD29" i="1"/>
  <c r="AF29" i="1"/>
  <c r="AH29" i="1"/>
  <c r="AJ29" i="1"/>
  <c r="X23" i="1"/>
  <c r="Y23" i="1"/>
  <c r="Z23" i="1"/>
  <c r="AA23" i="1"/>
  <c r="AB23" i="1"/>
  <c r="AD23" i="1"/>
  <c r="AF23" i="1"/>
  <c r="AH23" i="1"/>
  <c r="AJ23" i="1"/>
  <c r="X13" i="1"/>
  <c r="Z13" i="1"/>
  <c r="AB13" i="1"/>
  <c r="AD13" i="1"/>
  <c r="AF13" i="1"/>
  <c r="AH13" i="1"/>
  <c r="AJ13" i="1"/>
  <c r="X7" i="1"/>
  <c r="Z7" i="1"/>
  <c r="AB7" i="1"/>
  <c r="AD7" i="1"/>
  <c r="AF7" i="1"/>
  <c r="AH7" i="1"/>
  <c r="AJ7" i="1"/>
  <c r="R22" i="1"/>
  <c r="S22" i="1"/>
  <c r="R808" i="1"/>
  <c r="R792" i="1"/>
  <c r="R776" i="1"/>
  <c r="R789" i="1" s="1"/>
  <c r="R760" i="1"/>
  <c r="R744" i="1"/>
  <c r="R757" i="1" s="1"/>
  <c r="R728" i="1"/>
  <c r="R741" i="1" s="1"/>
  <c r="R712" i="1"/>
  <c r="R725" i="1" s="1"/>
  <c r="R551" i="1"/>
  <c r="R503" i="1"/>
  <c r="R487" i="1"/>
  <c r="R420" i="1"/>
  <c r="R404" i="1"/>
  <c r="R417" i="1" s="1"/>
  <c r="R372" i="1"/>
  <c r="R385" i="1" s="1"/>
  <c r="R356" i="1"/>
  <c r="R292" i="1"/>
  <c r="R276" i="1"/>
  <c r="R153" i="1"/>
  <c r="R166" i="1" s="1"/>
  <c r="R105" i="1"/>
  <c r="R118" i="1" s="1"/>
  <c r="R89" i="1"/>
  <c r="R102" i="1" s="1"/>
  <c r="R73" i="1"/>
  <c r="R86" i="1" s="1"/>
  <c r="R55" i="1"/>
  <c r="R68" i="1" s="1"/>
  <c r="R39" i="1"/>
  <c r="R23" i="1"/>
  <c r="R7" i="1"/>
  <c r="R821" i="1"/>
  <c r="R805" i="1"/>
  <c r="R773" i="1"/>
  <c r="R564" i="1"/>
  <c r="R516" i="1"/>
  <c r="R500" i="1"/>
  <c r="R433" i="1"/>
  <c r="R369" i="1"/>
  <c r="R305" i="1"/>
  <c r="R289" i="1"/>
  <c r="R52" i="1"/>
  <c r="R36" i="1"/>
  <c r="R20" i="1"/>
  <c r="AJ20" i="1"/>
  <c r="AJ827" i="1"/>
  <c r="AJ828" i="1"/>
  <c r="AJ829" i="1"/>
  <c r="AJ830" i="1"/>
  <c r="AJ831" i="1"/>
  <c r="AJ833" i="1"/>
  <c r="AJ834" i="1"/>
  <c r="AJ835" i="1"/>
  <c r="AJ836" i="1"/>
  <c r="AJ837" i="1"/>
  <c r="AJ838" i="1"/>
  <c r="R828" i="1"/>
  <c r="R829" i="1"/>
  <c r="R830" i="1"/>
  <c r="R831" i="1"/>
  <c r="R832" i="1"/>
  <c r="R833" i="1"/>
  <c r="R834" i="1"/>
  <c r="R835" i="1"/>
  <c r="R836" i="1"/>
  <c r="R837" i="1"/>
  <c r="R838" i="1"/>
  <c r="AJ825" i="1"/>
  <c r="AK825" i="1"/>
  <c r="AJ807" i="1"/>
  <c r="AK807" i="1"/>
  <c r="AJ791" i="1"/>
  <c r="AK791" i="1"/>
  <c r="AJ775" i="1"/>
  <c r="AK775" i="1"/>
  <c r="AJ759" i="1"/>
  <c r="AK759" i="1"/>
  <c r="AJ743" i="1"/>
  <c r="AK743" i="1"/>
  <c r="AJ727" i="1"/>
  <c r="AK727" i="1"/>
  <c r="AJ711" i="1"/>
  <c r="AK711" i="1"/>
  <c r="AJ614" i="1"/>
  <c r="AK614" i="1"/>
  <c r="AJ550" i="1"/>
  <c r="AK550" i="1"/>
  <c r="AJ502" i="1"/>
  <c r="AK502" i="1"/>
  <c r="AJ486" i="1"/>
  <c r="AK486" i="1"/>
  <c r="AJ419" i="1"/>
  <c r="AK419" i="1"/>
  <c r="AJ403" i="1"/>
  <c r="AK403" i="1"/>
  <c r="AJ371" i="1"/>
  <c r="AK371" i="1"/>
  <c r="AJ355" i="1"/>
  <c r="AK355" i="1"/>
  <c r="AJ291" i="1"/>
  <c r="AK291" i="1"/>
  <c r="AJ275" i="1"/>
  <c r="AK275" i="1"/>
  <c r="AJ152" i="1"/>
  <c r="AK152" i="1"/>
  <c r="AJ104" i="1"/>
  <c r="AK104" i="1"/>
  <c r="AJ88" i="1"/>
  <c r="AK88" i="1"/>
  <c r="AJ72" i="1"/>
  <c r="AK72" i="1"/>
  <c r="AJ54" i="1"/>
  <c r="AK54" i="1"/>
  <c r="AJ38" i="1"/>
  <c r="AK38" i="1"/>
  <c r="AJ22" i="1"/>
  <c r="AK22" i="1"/>
  <c r="R54" i="1"/>
  <c r="S54" i="1"/>
  <c r="R72" i="1"/>
  <c r="S72" i="1"/>
  <c r="R88" i="1"/>
  <c r="S88" i="1"/>
  <c r="R104" i="1"/>
  <c r="S104" i="1"/>
  <c r="R152" i="1"/>
  <c r="S152" i="1"/>
  <c r="R275" i="1"/>
  <c r="S275" i="1"/>
  <c r="R291" i="1"/>
  <c r="S291" i="1"/>
  <c r="R355" i="1"/>
  <c r="S355" i="1"/>
  <c r="R371" i="1"/>
  <c r="S371" i="1"/>
  <c r="R403" i="1"/>
  <c r="S403" i="1"/>
  <c r="R419" i="1"/>
  <c r="S419" i="1"/>
  <c r="R486" i="1"/>
  <c r="S486" i="1"/>
  <c r="R502" i="1"/>
  <c r="S502" i="1"/>
  <c r="R550" i="1"/>
  <c r="S550" i="1"/>
  <c r="S616" i="1"/>
  <c r="R614" i="1"/>
  <c r="S614" i="1"/>
  <c r="R711" i="1"/>
  <c r="S711" i="1"/>
  <c r="R727" i="1"/>
  <c r="S727" i="1"/>
  <c r="R743" i="1"/>
  <c r="S743" i="1"/>
  <c r="R759" i="1"/>
  <c r="S759" i="1"/>
  <c r="R775" i="1"/>
  <c r="S775" i="1"/>
  <c r="R791" i="1"/>
  <c r="S791" i="1"/>
  <c r="S825" i="1"/>
  <c r="S807" i="1"/>
  <c r="R807" i="1"/>
  <c r="R825" i="1"/>
  <c r="S827" i="1"/>
  <c r="S809" i="1"/>
  <c r="S793" i="1"/>
  <c r="S777" i="1"/>
  <c r="S761" i="1"/>
  <c r="S745" i="1"/>
  <c r="S729" i="1"/>
  <c r="S713" i="1"/>
  <c r="S552" i="1"/>
  <c r="S504" i="1"/>
  <c r="S488" i="1"/>
  <c r="S421" i="1"/>
  <c r="S405" i="1"/>
  <c r="S373" i="1"/>
  <c r="S357" i="1"/>
  <c r="S293" i="1"/>
  <c r="S277" i="1"/>
  <c r="S154" i="1"/>
  <c r="S106" i="1"/>
  <c r="S90" i="1"/>
  <c r="S74" i="1"/>
  <c r="S56" i="1"/>
  <c r="S40" i="1"/>
  <c r="S35" i="1"/>
  <c r="S34" i="1"/>
  <c r="S33" i="1"/>
  <c r="S32" i="1"/>
  <c r="S31" i="1"/>
  <c r="S30" i="1"/>
  <c r="S29" i="1"/>
  <c r="S28" i="1"/>
  <c r="S27" i="1"/>
  <c r="S26" i="1"/>
  <c r="S25" i="1"/>
  <c r="S24" i="1"/>
  <c r="AJ36" i="1" l="1"/>
  <c r="Z36" i="1"/>
  <c r="AH36" i="1"/>
  <c r="Y36" i="1"/>
  <c r="AF36" i="1"/>
  <c r="X36" i="1"/>
  <c r="AD36" i="1"/>
  <c r="AJ826" i="1"/>
  <c r="AJ832" i="1"/>
  <c r="R826" i="1"/>
  <c r="R839" i="1" s="1"/>
  <c r="AJ839" i="1" l="1"/>
  <c r="S8" i="1"/>
  <c r="AH835" i="1" l="1"/>
  <c r="AH834" i="1"/>
  <c r="AH833" i="1"/>
  <c r="AH831" i="1"/>
  <c r="AH830" i="1"/>
  <c r="AH829" i="1"/>
  <c r="AH828" i="1"/>
  <c r="AH827" i="1"/>
  <c r="AI825" i="1"/>
  <c r="AH825" i="1"/>
  <c r="AH814" i="1"/>
  <c r="AH808" i="1"/>
  <c r="AI807" i="1"/>
  <c r="AH807" i="1"/>
  <c r="AH798" i="1"/>
  <c r="AH792" i="1"/>
  <c r="AI791" i="1"/>
  <c r="AH791" i="1"/>
  <c r="AH782" i="1"/>
  <c r="AH776" i="1"/>
  <c r="AI775" i="1"/>
  <c r="AH775" i="1"/>
  <c r="AH766" i="1"/>
  <c r="AH760" i="1"/>
  <c r="AI759" i="1"/>
  <c r="AH759" i="1"/>
  <c r="AH750" i="1"/>
  <c r="AH744" i="1"/>
  <c r="AI743" i="1"/>
  <c r="AH743" i="1"/>
  <c r="AH734" i="1"/>
  <c r="AH728" i="1"/>
  <c r="AI727" i="1"/>
  <c r="AH727" i="1"/>
  <c r="AH718" i="1"/>
  <c r="AH712" i="1"/>
  <c r="AI711" i="1"/>
  <c r="AH711" i="1"/>
  <c r="AH702" i="1"/>
  <c r="AH696" i="1"/>
  <c r="AI695" i="1"/>
  <c r="AH695" i="1"/>
  <c r="AH686" i="1"/>
  <c r="AH680" i="1"/>
  <c r="AI679" i="1"/>
  <c r="AH679" i="1"/>
  <c r="AH670" i="1"/>
  <c r="AH664" i="1"/>
  <c r="AI663" i="1"/>
  <c r="AH663" i="1"/>
  <c r="AI656" i="1"/>
  <c r="AH656" i="1"/>
  <c r="AI650" i="1"/>
  <c r="AH650" i="1"/>
  <c r="AI649" i="1"/>
  <c r="AH649" i="1"/>
  <c r="AH640" i="1"/>
  <c r="AH634" i="1"/>
  <c r="AI633" i="1"/>
  <c r="AH633" i="1"/>
  <c r="AI627" i="1"/>
  <c r="AK627" i="1" s="1"/>
  <c r="AH627" i="1"/>
  <c r="AH838" i="1" s="1"/>
  <c r="AI626" i="1"/>
  <c r="AH626" i="1"/>
  <c r="AI625" i="1"/>
  <c r="AK625" i="1" s="1"/>
  <c r="AH625" i="1"/>
  <c r="AH836" i="1" s="1"/>
  <c r="AH624" i="1"/>
  <c r="AH623" i="1"/>
  <c r="AH622" i="1"/>
  <c r="AH620" i="1"/>
  <c r="AH619" i="1"/>
  <c r="AH618" i="1"/>
  <c r="AH617" i="1"/>
  <c r="AH616" i="1"/>
  <c r="AI614" i="1"/>
  <c r="AH614" i="1"/>
  <c r="AH605" i="1"/>
  <c r="AH599" i="1"/>
  <c r="AI598" i="1"/>
  <c r="AH598" i="1"/>
  <c r="AH589" i="1"/>
  <c r="AH583" i="1"/>
  <c r="AI582" i="1"/>
  <c r="AH582" i="1"/>
  <c r="AH573" i="1"/>
  <c r="AH567" i="1"/>
  <c r="AI566" i="1"/>
  <c r="AH566" i="1"/>
  <c r="AH557" i="1"/>
  <c r="AH551" i="1"/>
  <c r="AI550" i="1"/>
  <c r="AH550" i="1"/>
  <c r="AI541" i="1"/>
  <c r="AH541" i="1"/>
  <c r="AI535" i="1"/>
  <c r="AH535" i="1"/>
  <c r="AI534" i="1"/>
  <c r="AH534" i="1"/>
  <c r="AH525" i="1"/>
  <c r="AH519" i="1"/>
  <c r="AI518" i="1"/>
  <c r="AH518" i="1"/>
  <c r="AH509" i="1"/>
  <c r="AH503" i="1"/>
  <c r="AI502" i="1"/>
  <c r="AH502" i="1"/>
  <c r="AH493" i="1"/>
  <c r="AH487" i="1"/>
  <c r="AI486" i="1"/>
  <c r="AH486" i="1"/>
  <c r="AH477" i="1"/>
  <c r="AH471" i="1"/>
  <c r="AI470" i="1"/>
  <c r="AH470" i="1"/>
  <c r="AH464" i="1"/>
  <c r="AH462" i="1"/>
  <c r="AH461" i="1"/>
  <c r="AH460" i="1"/>
  <c r="AH459" i="1"/>
  <c r="AH457" i="1"/>
  <c r="AH456" i="1"/>
  <c r="AH455" i="1"/>
  <c r="AH454" i="1"/>
  <c r="AH453" i="1"/>
  <c r="AI451" i="1"/>
  <c r="AH451" i="1"/>
  <c r="AH442" i="1"/>
  <c r="AH436" i="1"/>
  <c r="AI435" i="1"/>
  <c r="AH435" i="1"/>
  <c r="AH426" i="1"/>
  <c r="AH420" i="1"/>
  <c r="AI419" i="1"/>
  <c r="AH419" i="1"/>
  <c r="AH410" i="1"/>
  <c r="AH404" i="1"/>
  <c r="AI403" i="1"/>
  <c r="AH403" i="1"/>
  <c r="AH394" i="1"/>
  <c r="AH388" i="1"/>
  <c r="AI387" i="1"/>
  <c r="AH387" i="1"/>
  <c r="AH383" i="1"/>
  <c r="AH378" i="1"/>
  <c r="AH372" i="1"/>
  <c r="AI371" i="1"/>
  <c r="AH371" i="1"/>
  <c r="AH367" i="1"/>
  <c r="AH362" i="1"/>
  <c r="AH356" i="1"/>
  <c r="AI355" i="1"/>
  <c r="AH355" i="1"/>
  <c r="AI346" i="1"/>
  <c r="AH346" i="1"/>
  <c r="AI340" i="1"/>
  <c r="AH340" i="1"/>
  <c r="AI339" i="1"/>
  <c r="AH339" i="1"/>
  <c r="AI330" i="1"/>
  <c r="AH330" i="1"/>
  <c r="AI324" i="1"/>
  <c r="AH324" i="1"/>
  <c r="AI323" i="1"/>
  <c r="AH323" i="1"/>
  <c r="AI314" i="1"/>
  <c r="AH314" i="1"/>
  <c r="AI308" i="1"/>
  <c r="AH308" i="1"/>
  <c r="AI307" i="1"/>
  <c r="AH307" i="1"/>
  <c r="AH303" i="1"/>
  <c r="AH298" i="1"/>
  <c r="AH292" i="1"/>
  <c r="AI291" i="1"/>
  <c r="AH291" i="1"/>
  <c r="AH287" i="1"/>
  <c r="AH282" i="1"/>
  <c r="AH276" i="1"/>
  <c r="AI275" i="1"/>
  <c r="AH275" i="1"/>
  <c r="AH266" i="1"/>
  <c r="AH260" i="1"/>
  <c r="AI259" i="1"/>
  <c r="AH259" i="1"/>
  <c r="AH250" i="1"/>
  <c r="AH244" i="1"/>
  <c r="AI243" i="1"/>
  <c r="AH243" i="1"/>
  <c r="AI234" i="1"/>
  <c r="AH234" i="1"/>
  <c r="AI228" i="1"/>
  <c r="AH228" i="1"/>
  <c r="AI227" i="1"/>
  <c r="AH227" i="1"/>
  <c r="AI218" i="1"/>
  <c r="AH218" i="1"/>
  <c r="AI212" i="1"/>
  <c r="AH212" i="1"/>
  <c r="AI211" i="1"/>
  <c r="AH211" i="1"/>
  <c r="AI205" i="1"/>
  <c r="AH205" i="1"/>
  <c r="AI199" i="1"/>
  <c r="AH199" i="1"/>
  <c r="AI198" i="1"/>
  <c r="AH198" i="1"/>
  <c r="AI191" i="1"/>
  <c r="AH191" i="1"/>
  <c r="AI185" i="1"/>
  <c r="AI196" i="1" s="1"/>
  <c r="AH185" i="1"/>
  <c r="AI184" i="1"/>
  <c r="AH184" i="1"/>
  <c r="AI175" i="1"/>
  <c r="AH175" i="1"/>
  <c r="AI169" i="1"/>
  <c r="AI182" i="1" s="1"/>
  <c r="AH169" i="1"/>
  <c r="AI168" i="1"/>
  <c r="AH168" i="1"/>
  <c r="AH159" i="1"/>
  <c r="AH153" i="1"/>
  <c r="AI152" i="1"/>
  <c r="AH152" i="1"/>
  <c r="AH143" i="1"/>
  <c r="AH137" i="1"/>
  <c r="AI136" i="1"/>
  <c r="AH136" i="1"/>
  <c r="AI127" i="1"/>
  <c r="AI134" i="1" s="1"/>
  <c r="AH127" i="1"/>
  <c r="AI121" i="1"/>
  <c r="AH121" i="1"/>
  <c r="AI120" i="1"/>
  <c r="AH120" i="1"/>
  <c r="AH111" i="1"/>
  <c r="AH105" i="1"/>
  <c r="AI104" i="1"/>
  <c r="AH104" i="1"/>
  <c r="AH95" i="1"/>
  <c r="AH89" i="1"/>
  <c r="AI88" i="1"/>
  <c r="AH88" i="1"/>
  <c r="AH79" i="1"/>
  <c r="AH73" i="1"/>
  <c r="AI72" i="1"/>
  <c r="AH72" i="1"/>
  <c r="AH67" i="1"/>
  <c r="AH66" i="1"/>
  <c r="AH65" i="1"/>
  <c r="AH64" i="1"/>
  <c r="AH63" i="1"/>
  <c r="AH62" i="1"/>
  <c r="AH60" i="1"/>
  <c r="AH59" i="1"/>
  <c r="AH58" i="1"/>
  <c r="AH57" i="1"/>
  <c r="AH56" i="1"/>
  <c r="AI54" i="1"/>
  <c r="AH54" i="1"/>
  <c r="AH45" i="1"/>
  <c r="AH39" i="1"/>
  <c r="AI38" i="1"/>
  <c r="AH38" i="1"/>
  <c r="AI22" i="1"/>
  <c r="AH22" i="1"/>
  <c r="P838" i="1"/>
  <c r="P837" i="1"/>
  <c r="P836" i="1"/>
  <c r="P835" i="1"/>
  <c r="P834" i="1"/>
  <c r="P833" i="1"/>
  <c r="Q832" i="1"/>
  <c r="S832" i="1" s="1"/>
  <c r="P832" i="1"/>
  <c r="Q831" i="1"/>
  <c r="S831" i="1" s="1"/>
  <c r="P831" i="1"/>
  <c r="P830" i="1"/>
  <c r="P829" i="1"/>
  <c r="P828" i="1"/>
  <c r="Q825" i="1"/>
  <c r="P825" i="1"/>
  <c r="P808" i="1"/>
  <c r="P821" i="1" s="1"/>
  <c r="Q807" i="1"/>
  <c r="P807" i="1"/>
  <c r="P792" i="1"/>
  <c r="P805" i="1" s="1"/>
  <c r="Q791" i="1"/>
  <c r="P791" i="1"/>
  <c r="P776" i="1"/>
  <c r="P789" i="1" s="1"/>
  <c r="Q775" i="1"/>
  <c r="P775" i="1"/>
  <c r="P760" i="1"/>
  <c r="P773" i="1" s="1"/>
  <c r="Q759" i="1"/>
  <c r="P759" i="1"/>
  <c r="P744" i="1"/>
  <c r="P757" i="1" s="1"/>
  <c r="Q743" i="1"/>
  <c r="P743" i="1"/>
  <c r="P728" i="1"/>
  <c r="P741" i="1" s="1"/>
  <c r="Q727" i="1"/>
  <c r="P727" i="1"/>
  <c r="P712" i="1"/>
  <c r="P725" i="1" s="1"/>
  <c r="Q711" i="1"/>
  <c r="P711" i="1"/>
  <c r="P696" i="1"/>
  <c r="P709" i="1" s="1"/>
  <c r="Q695" i="1"/>
  <c r="P695" i="1"/>
  <c r="P680" i="1"/>
  <c r="P693" i="1" s="1"/>
  <c r="Q679" i="1"/>
  <c r="P679" i="1"/>
  <c r="Q664" i="1"/>
  <c r="Q677" i="1" s="1"/>
  <c r="P664" i="1"/>
  <c r="P677" i="1" s="1"/>
  <c r="Q663" i="1"/>
  <c r="P663" i="1"/>
  <c r="Q650" i="1"/>
  <c r="Q661" i="1" s="1"/>
  <c r="P650" i="1"/>
  <c r="P661" i="1" s="1"/>
  <c r="Q649" i="1"/>
  <c r="P649" i="1"/>
  <c r="P634" i="1"/>
  <c r="P647" i="1" s="1"/>
  <c r="Q633" i="1"/>
  <c r="P633" i="1"/>
  <c r="P627" i="1"/>
  <c r="P626" i="1"/>
  <c r="P625" i="1"/>
  <c r="P624" i="1"/>
  <c r="P623" i="1"/>
  <c r="P622" i="1"/>
  <c r="Q621" i="1"/>
  <c r="S621" i="1" s="1"/>
  <c r="P621" i="1"/>
  <c r="Q620" i="1"/>
  <c r="S620" i="1" s="1"/>
  <c r="P620" i="1"/>
  <c r="P619" i="1"/>
  <c r="P618" i="1"/>
  <c r="P617" i="1"/>
  <c r="Q614" i="1"/>
  <c r="P614" i="1"/>
  <c r="P599" i="1"/>
  <c r="P612" i="1" s="1"/>
  <c r="Q598" i="1"/>
  <c r="P598" i="1"/>
  <c r="P583" i="1"/>
  <c r="P596" i="1" s="1"/>
  <c r="Q582" i="1"/>
  <c r="P582" i="1"/>
  <c r="P567" i="1"/>
  <c r="P580" i="1" s="1"/>
  <c r="Q566" i="1"/>
  <c r="P566" i="1"/>
  <c r="P551" i="1"/>
  <c r="P564" i="1" s="1"/>
  <c r="Q550" i="1"/>
  <c r="P550" i="1"/>
  <c r="Q535" i="1"/>
  <c r="Q548" i="1" s="1"/>
  <c r="P535" i="1"/>
  <c r="P548" i="1" s="1"/>
  <c r="Q534" i="1"/>
  <c r="P534" i="1"/>
  <c r="P519" i="1"/>
  <c r="P532" i="1" s="1"/>
  <c r="Q518" i="1"/>
  <c r="P518" i="1"/>
  <c r="P503" i="1"/>
  <c r="P516" i="1" s="1"/>
  <c r="Q502" i="1"/>
  <c r="P502" i="1"/>
  <c r="P487" i="1"/>
  <c r="P500" i="1" s="1"/>
  <c r="Q486" i="1"/>
  <c r="P486" i="1"/>
  <c r="P471" i="1"/>
  <c r="P484" i="1" s="1"/>
  <c r="Q470" i="1"/>
  <c r="P470" i="1"/>
  <c r="P464" i="1"/>
  <c r="P463" i="1"/>
  <c r="P462" i="1"/>
  <c r="P461" i="1"/>
  <c r="P460" i="1"/>
  <c r="P459" i="1"/>
  <c r="P456" i="1"/>
  <c r="P455" i="1"/>
  <c r="P454" i="1"/>
  <c r="Q451" i="1"/>
  <c r="P451" i="1"/>
  <c r="P436" i="1"/>
  <c r="P449" i="1" s="1"/>
  <c r="Q435" i="1"/>
  <c r="P435" i="1"/>
  <c r="P420" i="1"/>
  <c r="P433" i="1" s="1"/>
  <c r="Q419" i="1"/>
  <c r="P419" i="1"/>
  <c r="P404" i="1"/>
  <c r="P417" i="1" s="1"/>
  <c r="Q403" i="1"/>
  <c r="P403" i="1"/>
  <c r="P388" i="1"/>
  <c r="P401" i="1" s="1"/>
  <c r="Q387" i="1"/>
  <c r="P387" i="1"/>
  <c r="P372" i="1"/>
  <c r="P385" i="1" s="1"/>
  <c r="Q371" i="1"/>
  <c r="P371" i="1"/>
  <c r="P356" i="1"/>
  <c r="P369" i="1" s="1"/>
  <c r="Q355" i="1"/>
  <c r="P355" i="1"/>
  <c r="Q340" i="1"/>
  <c r="Q353" i="1" s="1"/>
  <c r="P340" i="1"/>
  <c r="P353" i="1" s="1"/>
  <c r="Q339" i="1"/>
  <c r="P339" i="1"/>
  <c r="Q324" i="1"/>
  <c r="Q337" i="1" s="1"/>
  <c r="P324" i="1"/>
  <c r="P337" i="1" s="1"/>
  <c r="Q323" i="1"/>
  <c r="P323" i="1"/>
  <c r="Q308" i="1"/>
  <c r="Q321" i="1" s="1"/>
  <c r="P308" i="1"/>
  <c r="P321" i="1" s="1"/>
  <c r="Q307" i="1"/>
  <c r="P307" i="1"/>
  <c r="P292" i="1"/>
  <c r="P305" i="1" s="1"/>
  <c r="Q291" i="1"/>
  <c r="P291" i="1"/>
  <c r="P276" i="1"/>
  <c r="P289" i="1" s="1"/>
  <c r="Q275" i="1"/>
  <c r="P275" i="1"/>
  <c r="P260" i="1"/>
  <c r="P273" i="1" s="1"/>
  <c r="Q259" i="1"/>
  <c r="P259" i="1"/>
  <c r="P244" i="1"/>
  <c r="P257" i="1" s="1"/>
  <c r="Q243" i="1"/>
  <c r="P243" i="1"/>
  <c r="Q228" i="1"/>
  <c r="Q241" i="1" s="1"/>
  <c r="P228" i="1"/>
  <c r="P241" i="1" s="1"/>
  <c r="Q227" i="1"/>
  <c r="P227" i="1"/>
  <c r="Q212" i="1"/>
  <c r="Q225" i="1" s="1"/>
  <c r="P212" i="1"/>
  <c r="P225" i="1" s="1"/>
  <c r="Q211" i="1"/>
  <c r="P211" i="1"/>
  <c r="Q199" i="1"/>
  <c r="Q209" i="1" s="1"/>
  <c r="P199" i="1"/>
  <c r="P209" i="1" s="1"/>
  <c r="Q198" i="1"/>
  <c r="P198" i="1"/>
  <c r="Q185" i="1"/>
  <c r="Q196" i="1" s="1"/>
  <c r="P185" i="1"/>
  <c r="P196" i="1" s="1"/>
  <c r="Q184" i="1"/>
  <c r="P184" i="1"/>
  <c r="Q169" i="1"/>
  <c r="Q182" i="1" s="1"/>
  <c r="P169" i="1"/>
  <c r="P182" i="1" s="1"/>
  <c r="Q168" i="1"/>
  <c r="P168" i="1"/>
  <c r="P153" i="1"/>
  <c r="P166" i="1" s="1"/>
  <c r="Q152" i="1"/>
  <c r="P152" i="1"/>
  <c r="P137" i="1"/>
  <c r="P150" i="1" s="1"/>
  <c r="Q136" i="1"/>
  <c r="P136" i="1"/>
  <c r="Q121" i="1"/>
  <c r="Q134" i="1" s="1"/>
  <c r="P121" i="1"/>
  <c r="P134" i="1" s="1"/>
  <c r="Q120" i="1"/>
  <c r="P120" i="1"/>
  <c r="P105" i="1"/>
  <c r="P118" i="1" s="1"/>
  <c r="Q104" i="1"/>
  <c r="P104" i="1"/>
  <c r="P89" i="1"/>
  <c r="P102" i="1" s="1"/>
  <c r="Q88" i="1"/>
  <c r="P88" i="1"/>
  <c r="P73" i="1"/>
  <c r="P86" i="1" s="1"/>
  <c r="Q72" i="1"/>
  <c r="P72" i="1"/>
  <c r="P67" i="1"/>
  <c r="P66" i="1"/>
  <c r="P65" i="1"/>
  <c r="P64" i="1"/>
  <c r="P63" i="1"/>
  <c r="P62" i="1"/>
  <c r="P61" i="1"/>
  <c r="P60" i="1"/>
  <c r="P59" i="1"/>
  <c r="P58" i="1"/>
  <c r="P57" i="1"/>
  <c r="Q54" i="1"/>
  <c r="P54" i="1"/>
  <c r="P39" i="1"/>
  <c r="P52" i="1" s="1"/>
  <c r="Q38" i="1"/>
  <c r="P38" i="1"/>
  <c r="Q23" i="1"/>
  <c r="P23" i="1"/>
  <c r="P36" i="1" s="1"/>
  <c r="Q22" i="1"/>
  <c r="P22" i="1"/>
  <c r="P7" i="1"/>
  <c r="P20" i="1" s="1"/>
  <c r="AH337" i="1" l="1"/>
  <c r="AH353" i="1"/>
  <c r="AI321" i="1"/>
  <c r="AH516" i="1"/>
  <c r="AH118" i="1"/>
  <c r="AH166" i="1"/>
  <c r="AI337" i="1"/>
  <c r="AH385" i="1"/>
  <c r="AH401" i="1"/>
  <c r="AH500" i="1"/>
  <c r="AH564" i="1"/>
  <c r="AH789" i="1"/>
  <c r="AH821" i="1"/>
  <c r="AH433" i="1"/>
  <c r="AH321" i="1"/>
  <c r="AH369" i="1"/>
  <c r="AH741" i="1"/>
  <c r="AH150" i="1"/>
  <c r="AI548" i="1"/>
  <c r="AH773" i="1"/>
  <c r="AH805" i="1"/>
  <c r="AH837" i="1"/>
  <c r="AH289" i="1"/>
  <c r="AH305" i="1"/>
  <c r="AH417" i="1"/>
  <c r="AH725" i="1"/>
  <c r="AH757" i="1"/>
  <c r="AH449" i="1"/>
  <c r="AH484" i="1"/>
  <c r="AH257" i="1"/>
  <c r="AH182" i="1"/>
  <c r="AK626" i="1"/>
  <c r="AH86" i="1"/>
  <c r="AH102" i="1"/>
  <c r="Q36" i="1"/>
  <c r="S36" i="1" s="1"/>
  <c r="S23" i="1"/>
  <c r="AH52" i="1"/>
  <c r="AI661" i="1"/>
  <c r="AH61" i="1"/>
  <c r="AH273" i="1"/>
  <c r="AH225" i="1"/>
  <c r="AI353" i="1"/>
  <c r="AH196" i="1"/>
  <c r="AH532" i="1"/>
  <c r="AH134" i="1"/>
  <c r="AI241" i="1"/>
  <c r="AH548" i="1"/>
  <c r="AI225" i="1"/>
  <c r="AH241" i="1"/>
  <c r="P55" i="1"/>
  <c r="P68" i="1" s="1"/>
  <c r="AH693" i="1"/>
  <c r="AH580" i="1"/>
  <c r="AH612" i="1"/>
  <c r="AH596" i="1"/>
  <c r="AH615" i="1"/>
  <c r="AH647" i="1"/>
  <c r="AH661" i="1"/>
  <c r="AH677" i="1"/>
  <c r="AH709" i="1"/>
  <c r="P615" i="1"/>
  <c r="P628" i="1" s="1"/>
  <c r="AH832" i="1"/>
  <c r="AH20" i="1"/>
  <c r="AH55" i="1"/>
  <c r="AH621" i="1"/>
  <c r="AH628" i="1" s="1"/>
  <c r="AH458" i="1"/>
  <c r="AH826" i="1"/>
  <c r="AH452" i="1"/>
  <c r="AH463" i="1"/>
  <c r="P452" i="1"/>
  <c r="P465" i="1" s="1"/>
  <c r="P826" i="1"/>
  <c r="P839" i="1" s="1"/>
  <c r="AH68" i="1" l="1"/>
  <c r="AH839" i="1"/>
  <c r="AH465" i="1"/>
  <c r="AF455" i="1" l="1"/>
  <c r="AF745" i="1"/>
  <c r="AF761" i="1" l="1"/>
  <c r="AF747" i="1"/>
  <c r="X462" i="1" l="1"/>
  <c r="Z462" i="1"/>
  <c r="AB462" i="1"/>
  <c r="AD462" i="1"/>
  <c r="AF462" i="1"/>
  <c r="X463" i="1"/>
  <c r="Z463" i="1"/>
  <c r="AB463" i="1"/>
  <c r="AD463" i="1"/>
  <c r="X464" i="1"/>
  <c r="Z464" i="1"/>
  <c r="AB464" i="1"/>
  <c r="AD464" i="1"/>
  <c r="AF464" i="1"/>
  <c r="W462" i="1"/>
  <c r="N828" i="1"/>
  <c r="AF827" i="1"/>
  <c r="AF461" i="1"/>
  <c r="AF287" i="1" l="1"/>
  <c r="AF367" i="1"/>
  <c r="AF383" i="1"/>
  <c r="AF303" i="1"/>
  <c r="AF463" i="1" l="1"/>
  <c r="AF835" i="1"/>
  <c r="AF834" i="1"/>
  <c r="AF833" i="1"/>
  <c r="AF831" i="1"/>
  <c r="AF830" i="1"/>
  <c r="AF828" i="1"/>
  <c r="AG825" i="1"/>
  <c r="AF825" i="1"/>
  <c r="AF814" i="1"/>
  <c r="AG807" i="1"/>
  <c r="AF807" i="1"/>
  <c r="AF798" i="1"/>
  <c r="AF792" i="1"/>
  <c r="AG791" i="1"/>
  <c r="AF791" i="1"/>
  <c r="AF782" i="1"/>
  <c r="AF776" i="1"/>
  <c r="AG775" i="1"/>
  <c r="AF775" i="1"/>
  <c r="AF766" i="1"/>
  <c r="AF829" i="1"/>
  <c r="AG759" i="1"/>
  <c r="AF759" i="1"/>
  <c r="AF750" i="1"/>
  <c r="AF744" i="1"/>
  <c r="AG743" i="1"/>
  <c r="AF743" i="1"/>
  <c r="AF734" i="1"/>
  <c r="AF728" i="1"/>
  <c r="AG727" i="1"/>
  <c r="AF727" i="1"/>
  <c r="AF718" i="1"/>
  <c r="AF712" i="1"/>
  <c r="AG711" i="1"/>
  <c r="AF711" i="1"/>
  <c r="AF702" i="1"/>
  <c r="AF696" i="1"/>
  <c r="AG695" i="1"/>
  <c r="AF695" i="1"/>
  <c r="AF686" i="1"/>
  <c r="AF680" i="1"/>
  <c r="AG679" i="1"/>
  <c r="AF679" i="1"/>
  <c r="AF670" i="1"/>
  <c r="AF664" i="1"/>
  <c r="AG663" i="1"/>
  <c r="AF663" i="1"/>
  <c r="AG656" i="1"/>
  <c r="AF656" i="1"/>
  <c r="AG650" i="1"/>
  <c r="AF650" i="1"/>
  <c r="AG649" i="1"/>
  <c r="AF649" i="1"/>
  <c r="AF640" i="1"/>
  <c r="AF634" i="1"/>
  <c r="AG633" i="1"/>
  <c r="AF633" i="1"/>
  <c r="AG627" i="1"/>
  <c r="AF627" i="1"/>
  <c r="AF838" i="1" s="1"/>
  <c r="AG626" i="1"/>
  <c r="AF626" i="1"/>
  <c r="AG625" i="1"/>
  <c r="AF625" i="1"/>
  <c r="AF836" i="1" s="1"/>
  <c r="AF624" i="1"/>
  <c r="AF623" i="1"/>
  <c r="AF622" i="1"/>
  <c r="AF620" i="1"/>
  <c r="AF619" i="1"/>
  <c r="AF618" i="1"/>
  <c r="AF617" i="1"/>
  <c r="AF616" i="1"/>
  <c r="AG614" i="1"/>
  <c r="AF614" i="1"/>
  <c r="AF605" i="1"/>
  <c r="AF599" i="1"/>
  <c r="AG598" i="1"/>
  <c r="AF598" i="1"/>
  <c r="AF589" i="1"/>
  <c r="AF583" i="1"/>
  <c r="AG582" i="1"/>
  <c r="AF582" i="1"/>
  <c r="AF573" i="1"/>
  <c r="AF567" i="1"/>
  <c r="AG566" i="1"/>
  <c r="AF566" i="1"/>
  <c r="AF557" i="1"/>
  <c r="AF551" i="1"/>
  <c r="AG550" i="1"/>
  <c r="AF550" i="1"/>
  <c r="AG541" i="1"/>
  <c r="AF541" i="1"/>
  <c r="AG535" i="1"/>
  <c r="AF535" i="1"/>
  <c r="AG534" i="1"/>
  <c r="AF534" i="1"/>
  <c r="AF525" i="1"/>
  <c r="AF519" i="1"/>
  <c r="AG518" i="1"/>
  <c r="AF518" i="1"/>
  <c r="AF509" i="1"/>
  <c r="AF503" i="1"/>
  <c r="AG502" i="1"/>
  <c r="AF502" i="1"/>
  <c r="AF493" i="1"/>
  <c r="AF487" i="1"/>
  <c r="AG486" i="1"/>
  <c r="AF486" i="1"/>
  <c r="AF477" i="1"/>
  <c r="AF471" i="1"/>
  <c r="AG470" i="1"/>
  <c r="AF470" i="1"/>
  <c r="AF460" i="1"/>
  <c r="AF459" i="1"/>
  <c r="AF457" i="1"/>
  <c r="AF456" i="1"/>
  <c r="AF454" i="1"/>
  <c r="AF453" i="1"/>
  <c r="AG451" i="1"/>
  <c r="AF451" i="1"/>
  <c r="AF442" i="1"/>
  <c r="AF436" i="1"/>
  <c r="AG435" i="1"/>
  <c r="AF435" i="1"/>
  <c r="AF426" i="1"/>
  <c r="AF420" i="1"/>
  <c r="AG419" i="1"/>
  <c r="AF419" i="1"/>
  <c r="AF410" i="1"/>
  <c r="AF404" i="1"/>
  <c r="AG403" i="1"/>
  <c r="AF403" i="1"/>
  <c r="AF394" i="1"/>
  <c r="AF388" i="1"/>
  <c r="AG387" i="1"/>
  <c r="AF387" i="1"/>
  <c r="AF378" i="1"/>
  <c r="AF372" i="1"/>
  <c r="AG371" i="1"/>
  <c r="AF371" i="1"/>
  <c r="AF362" i="1"/>
  <c r="AF356" i="1"/>
  <c r="AG355" i="1"/>
  <c r="AF355" i="1"/>
  <c r="AG346" i="1"/>
  <c r="AF346" i="1"/>
  <c r="AG340" i="1"/>
  <c r="AF340" i="1"/>
  <c r="AG339" i="1"/>
  <c r="AF339" i="1"/>
  <c r="AG330" i="1"/>
  <c r="AF330" i="1"/>
  <c r="AG324" i="1"/>
  <c r="AF324" i="1"/>
  <c r="AG323" i="1"/>
  <c r="AF323" i="1"/>
  <c r="AG314" i="1"/>
  <c r="AF314" i="1"/>
  <c r="AG308" i="1"/>
  <c r="AF308" i="1"/>
  <c r="AG307" i="1"/>
  <c r="AF307" i="1"/>
  <c r="AF298" i="1"/>
  <c r="AF292" i="1"/>
  <c r="AG291" i="1"/>
  <c r="AF291" i="1"/>
  <c r="AF282" i="1"/>
  <c r="AF276" i="1"/>
  <c r="AG275" i="1"/>
  <c r="AF275" i="1"/>
  <c r="AF266" i="1"/>
  <c r="AF260" i="1"/>
  <c r="AG259" i="1"/>
  <c r="AF259" i="1"/>
  <c r="AF250" i="1"/>
  <c r="AF244" i="1"/>
  <c r="AG243" i="1"/>
  <c r="AF243" i="1"/>
  <c r="AG234" i="1"/>
  <c r="AF234" i="1"/>
  <c r="AG228" i="1"/>
  <c r="AF228" i="1"/>
  <c r="AG227" i="1"/>
  <c r="AF227" i="1"/>
  <c r="AG218" i="1"/>
  <c r="AF218" i="1"/>
  <c r="AG212" i="1"/>
  <c r="AF212" i="1"/>
  <c r="AG211" i="1"/>
  <c r="AF211" i="1"/>
  <c r="AG205" i="1"/>
  <c r="AF205" i="1"/>
  <c r="AG199" i="1"/>
  <c r="AF199" i="1"/>
  <c r="AG198" i="1"/>
  <c r="AF198" i="1"/>
  <c r="AG191" i="1"/>
  <c r="AF191" i="1"/>
  <c r="AG185" i="1"/>
  <c r="AF185" i="1"/>
  <c r="AG184" i="1"/>
  <c r="AF184" i="1"/>
  <c r="AG175" i="1"/>
  <c r="AF175" i="1"/>
  <c r="AG169" i="1"/>
  <c r="AF169" i="1"/>
  <c r="AG168" i="1"/>
  <c r="AF168" i="1"/>
  <c r="AF159" i="1"/>
  <c r="AF153" i="1"/>
  <c r="AG152" i="1"/>
  <c r="AF152" i="1"/>
  <c r="AF143" i="1"/>
  <c r="AF137" i="1"/>
  <c r="AG136" i="1"/>
  <c r="AF136" i="1"/>
  <c r="AG127" i="1"/>
  <c r="AF127" i="1"/>
  <c r="AG121" i="1"/>
  <c r="AF121" i="1"/>
  <c r="AG120" i="1"/>
  <c r="AF120" i="1"/>
  <c r="AF111" i="1"/>
  <c r="AF105" i="1"/>
  <c r="AG104" i="1"/>
  <c r="AF104" i="1"/>
  <c r="AF95" i="1"/>
  <c r="AF89" i="1"/>
  <c r="AG88" i="1"/>
  <c r="AF88" i="1"/>
  <c r="AF79" i="1"/>
  <c r="AF73" i="1"/>
  <c r="AG72" i="1"/>
  <c r="AF72" i="1"/>
  <c r="AF67" i="1"/>
  <c r="AF66" i="1"/>
  <c r="AF65" i="1"/>
  <c r="AF64" i="1"/>
  <c r="AF63" i="1"/>
  <c r="AF62" i="1"/>
  <c r="AF60" i="1"/>
  <c r="AF59" i="1"/>
  <c r="AF58" i="1"/>
  <c r="AF57" i="1"/>
  <c r="AF56" i="1"/>
  <c r="AG54" i="1"/>
  <c r="AF54" i="1"/>
  <c r="AF45" i="1"/>
  <c r="AF52" i="1" s="1"/>
  <c r="AF39" i="1"/>
  <c r="AG38" i="1"/>
  <c r="AF38" i="1"/>
  <c r="AG22" i="1"/>
  <c r="AF22" i="1"/>
  <c r="N104" i="1"/>
  <c r="N838" i="1"/>
  <c r="N837" i="1"/>
  <c r="N836" i="1"/>
  <c r="N835" i="1"/>
  <c r="N834" i="1"/>
  <c r="N833" i="1"/>
  <c r="O832" i="1"/>
  <c r="N832" i="1"/>
  <c r="O831" i="1"/>
  <c r="N831" i="1"/>
  <c r="N830" i="1"/>
  <c r="N829" i="1"/>
  <c r="O825" i="1"/>
  <c r="N825" i="1"/>
  <c r="N808" i="1"/>
  <c r="N821" i="1" s="1"/>
  <c r="O807" i="1"/>
  <c r="N807" i="1"/>
  <c r="N792" i="1"/>
  <c r="N805" i="1" s="1"/>
  <c r="O791" i="1"/>
  <c r="N791" i="1"/>
  <c r="N776" i="1"/>
  <c r="N789" i="1" s="1"/>
  <c r="O775" i="1"/>
  <c r="N775" i="1"/>
  <c r="N760" i="1"/>
  <c r="N773" i="1" s="1"/>
  <c r="O759" i="1"/>
  <c r="N759" i="1"/>
  <c r="N744" i="1"/>
  <c r="N757" i="1" s="1"/>
  <c r="O743" i="1"/>
  <c r="N743" i="1"/>
  <c r="N728" i="1"/>
  <c r="N741" i="1" s="1"/>
  <c r="O727" i="1"/>
  <c r="N727" i="1"/>
  <c r="N712" i="1"/>
  <c r="N725" i="1" s="1"/>
  <c r="O711" i="1"/>
  <c r="N711" i="1"/>
  <c r="N696" i="1"/>
  <c r="N709" i="1" s="1"/>
  <c r="O695" i="1"/>
  <c r="N695" i="1"/>
  <c r="N680" i="1"/>
  <c r="N693" i="1" s="1"/>
  <c r="O679" i="1"/>
  <c r="N679" i="1"/>
  <c r="O664" i="1"/>
  <c r="O677" i="1" s="1"/>
  <c r="N664" i="1"/>
  <c r="N677" i="1" s="1"/>
  <c r="O663" i="1"/>
  <c r="N663" i="1"/>
  <c r="O650" i="1"/>
  <c r="O661" i="1" s="1"/>
  <c r="N650" i="1"/>
  <c r="N661" i="1" s="1"/>
  <c r="O649" i="1"/>
  <c r="N649" i="1"/>
  <c r="N634" i="1"/>
  <c r="N647" i="1" s="1"/>
  <c r="O633" i="1"/>
  <c r="N633" i="1"/>
  <c r="N627" i="1"/>
  <c r="N626" i="1"/>
  <c r="N625" i="1"/>
  <c r="N624" i="1"/>
  <c r="N623" i="1"/>
  <c r="N622" i="1"/>
  <c r="O621" i="1"/>
  <c r="N621" i="1"/>
  <c r="O620" i="1"/>
  <c r="N620" i="1"/>
  <c r="N619" i="1"/>
  <c r="N618" i="1"/>
  <c r="N617" i="1"/>
  <c r="O614" i="1"/>
  <c r="N614" i="1"/>
  <c r="N599" i="1"/>
  <c r="N612" i="1" s="1"/>
  <c r="O598" i="1"/>
  <c r="N598" i="1"/>
  <c r="N583" i="1"/>
  <c r="N596" i="1" s="1"/>
  <c r="O582" i="1"/>
  <c r="N582" i="1"/>
  <c r="N567" i="1"/>
  <c r="N580" i="1" s="1"/>
  <c r="O566" i="1"/>
  <c r="N566" i="1"/>
  <c r="N551" i="1"/>
  <c r="N564" i="1" s="1"/>
  <c r="O550" i="1"/>
  <c r="N550" i="1"/>
  <c r="O535" i="1"/>
  <c r="O548" i="1" s="1"/>
  <c r="N535" i="1"/>
  <c r="N548" i="1" s="1"/>
  <c r="O534" i="1"/>
  <c r="N534" i="1"/>
  <c r="N519" i="1"/>
  <c r="N532" i="1" s="1"/>
  <c r="O518" i="1"/>
  <c r="N518" i="1"/>
  <c r="N503" i="1"/>
  <c r="N516" i="1" s="1"/>
  <c r="O502" i="1"/>
  <c r="N502" i="1"/>
  <c r="N487" i="1"/>
  <c r="N500" i="1" s="1"/>
  <c r="O486" i="1"/>
  <c r="N486" i="1"/>
  <c r="N471" i="1"/>
  <c r="N484" i="1" s="1"/>
  <c r="O470" i="1"/>
  <c r="N470" i="1"/>
  <c r="N464" i="1"/>
  <c r="N463" i="1"/>
  <c r="N462" i="1"/>
  <c r="N461" i="1"/>
  <c r="N460" i="1"/>
  <c r="N459" i="1"/>
  <c r="N456" i="1"/>
  <c r="N455" i="1"/>
  <c r="N454" i="1"/>
  <c r="O451" i="1"/>
  <c r="N451" i="1"/>
  <c r="N436" i="1"/>
  <c r="N449" i="1" s="1"/>
  <c r="O435" i="1"/>
  <c r="N435" i="1"/>
  <c r="N420" i="1"/>
  <c r="N433" i="1" s="1"/>
  <c r="O419" i="1"/>
  <c r="N419" i="1"/>
  <c r="N404" i="1"/>
  <c r="N417" i="1" s="1"/>
  <c r="O403" i="1"/>
  <c r="N403" i="1"/>
  <c r="N388" i="1"/>
  <c r="N401" i="1" s="1"/>
  <c r="O387" i="1"/>
  <c r="N387" i="1"/>
  <c r="N372" i="1"/>
  <c r="N385" i="1" s="1"/>
  <c r="O371" i="1"/>
  <c r="N371" i="1"/>
  <c r="N356" i="1"/>
  <c r="N369" i="1" s="1"/>
  <c r="O355" i="1"/>
  <c r="N355" i="1"/>
  <c r="O340" i="1"/>
  <c r="O353" i="1" s="1"/>
  <c r="N340" i="1"/>
  <c r="N353" i="1" s="1"/>
  <c r="O339" i="1"/>
  <c r="N339" i="1"/>
  <c r="O324" i="1"/>
  <c r="O337" i="1" s="1"/>
  <c r="N324" i="1"/>
  <c r="N337" i="1" s="1"/>
  <c r="O323" i="1"/>
  <c r="N323" i="1"/>
  <c r="O308" i="1"/>
  <c r="O321" i="1" s="1"/>
  <c r="N308" i="1"/>
  <c r="N321" i="1" s="1"/>
  <c r="O307" i="1"/>
  <c r="N307" i="1"/>
  <c r="N292" i="1"/>
  <c r="N305" i="1" s="1"/>
  <c r="O291" i="1"/>
  <c r="N291" i="1"/>
  <c r="N276" i="1"/>
  <c r="N289" i="1" s="1"/>
  <c r="O275" i="1"/>
  <c r="N275" i="1"/>
  <c r="N260" i="1"/>
  <c r="N273" i="1" s="1"/>
  <c r="O259" i="1"/>
  <c r="N259" i="1"/>
  <c r="N244" i="1"/>
  <c r="N257" i="1" s="1"/>
  <c r="O243" i="1"/>
  <c r="N243" i="1"/>
  <c r="O228" i="1"/>
  <c r="O241" i="1" s="1"/>
  <c r="N228" i="1"/>
  <c r="N241" i="1" s="1"/>
  <c r="O227" i="1"/>
  <c r="N227" i="1"/>
  <c r="O212" i="1"/>
  <c r="O225" i="1" s="1"/>
  <c r="N212" i="1"/>
  <c r="N225" i="1" s="1"/>
  <c r="O211" i="1"/>
  <c r="N211" i="1"/>
  <c r="O199" i="1"/>
  <c r="O209" i="1" s="1"/>
  <c r="N199" i="1"/>
  <c r="N209" i="1" s="1"/>
  <c r="O198" i="1"/>
  <c r="N198" i="1"/>
  <c r="O185" i="1"/>
  <c r="O196" i="1" s="1"/>
  <c r="N185" i="1"/>
  <c r="N196" i="1" s="1"/>
  <c r="O184" i="1"/>
  <c r="N184" i="1"/>
  <c r="O169" i="1"/>
  <c r="O182" i="1" s="1"/>
  <c r="N169" i="1"/>
  <c r="N182" i="1" s="1"/>
  <c r="O168" i="1"/>
  <c r="N168" i="1"/>
  <c r="N153" i="1"/>
  <c r="N166" i="1" s="1"/>
  <c r="O152" i="1"/>
  <c r="N152" i="1"/>
  <c r="N137" i="1"/>
  <c r="N150" i="1" s="1"/>
  <c r="O136" i="1"/>
  <c r="N136" i="1"/>
  <c r="O121" i="1"/>
  <c r="O134" i="1" s="1"/>
  <c r="N121" i="1"/>
  <c r="N134" i="1" s="1"/>
  <c r="O120" i="1"/>
  <c r="N120" i="1"/>
  <c r="N105" i="1"/>
  <c r="N118" i="1" s="1"/>
  <c r="O104" i="1"/>
  <c r="N89" i="1"/>
  <c r="N102" i="1" s="1"/>
  <c r="O88" i="1"/>
  <c r="N88" i="1"/>
  <c r="N73" i="1"/>
  <c r="N86" i="1" s="1"/>
  <c r="O72" i="1"/>
  <c r="N72" i="1"/>
  <c r="N67" i="1"/>
  <c r="N66" i="1"/>
  <c r="N65" i="1"/>
  <c r="N64" i="1"/>
  <c r="N63" i="1"/>
  <c r="N62" i="1"/>
  <c r="N61" i="1"/>
  <c r="N60" i="1"/>
  <c r="N59" i="1"/>
  <c r="N58" i="1"/>
  <c r="N57" i="1"/>
  <c r="O54" i="1"/>
  <c r="N54" i="1"/>
  <c r="N39" i="1"/>
  <c r="N52" i="1" s="1"/>
  <c r="O38" i="1"/>
  <c r="N38" i="1"/>
  <c r="O23" i="1"/>
  <c r="O36" i="1" s="1"/>
  <c r="N23" i="1"/>
  <c r="N36" i="1" s="1"/>
  <c r="O22" i="1"/>
  <c r="N22" i="1"/>
  <c r="N7" i="1"/>
  <c r="N20" i="1" s="1"/>
  <c r="AF289" i="1" l="1"/>
  <c r="AF385" i="1"/>
  <c r="AF369" i="1"/>
  <c r="AF118" i="1"/>
  <c r="AF305" i="1"/>
  <c r="AF757" i="1"/>
  <c r="AF805" i="1"/>
  <c r="AF166" i="1"/>
  <c r="AF433" i="1"/>
  <c r="AF516" i="1"/>
  <c r="AF741" i="1"/>
  <c r="AF789" i="1"/>
  <c r="AF417" i="1"/>
  <c r="AF500" i="1"/>
  <c r="AF564" i="1"/>
  <c r="AF725" i="1"/>
  <c r="AF102" i="1"/>
  <c r="AF86" i="1"/>
  <c r="AF837" i="1"/>
  <c r="AF134" i="1"/>
  <c r="AF321" i="1"/>
  <c r="AF337" i="1"/>
  <c r="AG321" i="1"/>
  <c r="AF257" i="1"/>
  <c r="AF661" i="1"/>
  <c r="AF182" i="1"/>
  <c r="AF196" i="1"/>
  <c r="AG353" i="1"/>
  <c r="AF401" i="1"/>
  <c r="AF20" i="1"/>
  <c r="AF55" i="1"/>
  <c r="AG182" i="1"/>
  <c r="AF532" i="1"/>
  <c r="AG225" i="1"/>
  <c r="AG241" i="1"/>
  <c r="AF273" i="1"/>
  <c r="AF150" i="1"/>
  <c r="AG134" i="1"/>
  <c r="AF548" i="1"/>
  <c r="AF61" i="1"/>
  <c r="AG337" i="1"/>
  <c r="AF353" i="1"/>
  <c r="AG548" i="1"/>
  <c r="AF693" i="1"/>
  <c r="AG196" i="1"/>
  <c r="AF225" i="1"/>
  <c r="AF241" i="1"/>
  <c r="AF612" i="1"/>
  <c r="AF596" i="1"/>
  <c r="AF647" i="1"/>
  <c r="AF709" i="1"/>
  <c r="AF580" i="1"/>
  <c r="AG661" i="1"/>
  <c r="AF677" i="1"/>
  <c r="AF449" i="1"/>
  <c r="AF484" i="1"/>
  <c r="AF621" i="1"/>
  <c r="AF452" i="1"/>
  <c r="AF615" i="1"/>
  <c r="AF832" i="1"/>
  <c r="AF458" i="1"/>
  <c r="AF826" i="1"/>
  <c r="N55" i="1"/>
  <c r="N68" i="1" s="1"/>
  <c r="N615" i="1"/>
  <c r="N628" i="1" s="1"/>
  <c r="AF760" i="1"/>
  <c r="AF773" i="1" s="1"/>
  <c r="AF808" i="1"/>
  <c r="AF821" i="1" s="1"/>
  <c r="N826" i="1"/>
  <c r="N839" i="1" s="1"/>
  <c r="N452" i="1"/>
  <c r="N465" i="1" s="1"/>
  <c r="AF68" i="1" l="1"/>
  <c r="AF628" i="1"/>
  <c r="AF839" i="1"/>
  <c r="AF465" i="1"/>
  <c r="AD795" i="1" l="1"/>
  <c r="AD761" i="1" l="1"/>
  <c r="AD763" i="1"/>
  <c r="AD811" i="1" l="1"/>
  <c r="W834" i="1" l="1"/>
  <c r="X834" i="1"/>
  <c r="Z834" i="1"/>
  <c r="AB834" i="1"/>
  <c r="AD834" i="1"/>
  <c r="W835" i="1"/>
  <c r="X835" i="1"/>
  <c r="Z835" i="1"/>
  <c r="AB835" i="1"/>
  <c r="AD835" i="1"/>
  <c r="AD833" i="1"/>
  <c r="AB833" i="1"/>
  <c r="Z833" i="1"/>
  <c r="X833" i="1"/>
  <c r="X828" i="1"/>
  <c r="Z828" i="1"/>
  <c r="AD828" i="1"/>
  <c r="X829" i="1"/>
  <c r="Z829" i="1"/>
  <c r="AD829" i="1"/>
  <c r="W830" i="1"/>
  <c r="X830" i="1"/>
  <c r="Z830" i="1"/>
  <c r="AB830" i="1"/>
  <c r="AD830" i="1"/>
  <c r="W831" i="1"/>
  <c r="X831" i="1"/>
  <c r="Z831" i="1"/>
  <c r="AB831" i="1"/>
  <c r="AD831" i="1"/>
  <c r="X827" i="1"/>
  <c r="Z827" i="1"/>
  <c r="AB827" i="1"/>
  <c r="AD827" i="1"/>
  <c r="F833" i="1"/>
  <c r="H833" i="1"/>
  <c r="L833" i="1"/>
  <c r="E834" i="1"/>
  <c r="F834" i="1"/>
  <c r="H834" i="1"/>
  <c r="J834" i="1"/>
  <c r="L834" i="1"/>
  <c r="E835" i="1"/>
  <c r="F835" i="1"/>
  <c r="H835" i="1"/>
  <c r="J835" i="1"/>
  <c r="L835" i="1"/>
  <c r="E836" i="1"/>
  <c r="F836" i="1"/>
  <c r="H836" i="1"/>
  <c r="J836" i="1"/>
  <c r="L836" i="1"/>
  <c r="E837" i="1"/>
  <c r="F837" i="1"/>
  <c r="H837" i="1"/>
  <c r="J837" i="1"/>
  <c r="L837" i="1"/>
  <c r="E838" i="1"/>
  <c r="F838" i="1"/>
  <c r="H838" i="1"/>
  <c r="J838" i="1"/>
  <c r="L838" i="1"/>
  <c r="E829" i="1"/>
  <c r="F829" i="1"/>
  <c r="H829" i="1"/>
  <c r="J829" i="1"/>
  <c r="L829" i="1"/>
  <c r="E830" i="1"/>
  <c r="F830" i="1"/>
  <c r="H830" i="1"/>
  <c r="J830" i="1"/>
  <c r="L830" i="1"/>
  <c r="E831" i="1"/>
  <c r="F831" i="1"/>
  <c r="G831" i="1"/>
  <c r="H831" i="1"/>
  <c r="I831" i="1"/>
  <c r="J831" i="1"/>
  <c r="K831" i="1"/>
  <c r="L831" i="1"/>
  <c r="M831" i="1"/>
  <c r="E832" i="1"/>
  <c r="F832" i="1"/>
  <c r="G832" i="1"/>
  <c r="H832" i="1"/>
  <c r="I832" i="1"/>
  <c r="J832" i="1"/>
  <c r="K832" i="1"/>
  <c r="L832" i="1"/>
  <c r="M832" i="1"/>
  <c r="L828" i="1"/>
  <c r="E828" i="1"/>
  <c r="Y820" i="1"/>
  <c r="AA820" i="1" s="1"/>
  <c r="AC820" i="1" s="1"/>
  <c r="G820" i="1"/>
  <c r="I820" i="1" s="1"/>
  <c r="K820" i="1" s="1"/>
  <c r="M820" i="1" s="1"/>
  <c r="O820" i="1" s="1"/>
  <c r="Q820" i="1" s="1"/>
  <c r="S820" i="1" s="1"/>
  <c r="Y819" i="1"/>
  <c r="G819" i="1"/>
  <c r="I819" i="1" s="1"/>
  <c r="K819" i="1" s="1"/>
  <c r="M819" i="1" s="1"/>
  <c r="O819" i="1" s="1"/>
  <c r="Q819" i="1" s="1"/>
  <c r="S819" i="1" s="1"/>
  <c r="Y818" i="1"/>
  <c r="AA818" i="1" s="1"/>
  <c r="AC818" i="1" s="1"/>
  <c r="AE818" i="1" s="1"/>
  <c r="AG818" i="1" s="1"/>
  <c r="AI818" i="1" s="1"/>
  <c r="AK818" i="1" s="1"/>
  <c r="G818" i="1"/>
  <c r="I818" i="1" s="1"/>
  <c r="K818" i="1" s="1"/>
  <c r="M818" i="1" s="1"/>
  <c r="O818" i="1" s="1"/>
  <c r="Q818" i="1" s="1"/>
  <c r="S818" i="1" s="1"/>
  <c r="Y817" i="1"/>
  <c r="AA817" i="1" s="1"/>
  <c r="AC817" i="1" s="1"/>
  <c r="AE817" i="1" s="1"/>
  <c r="AG817" i="1" s="1"/>
  <c r="AI817" i="1" s="1"/>
  <c r="AK817" i="1" s="1"/>
  <c r="G817" i="1"/>
  <c r="I817" i="1" s="1"/>
  <c r="K817" i="1" s="1"/>
  <c r="M817" i="1" s="1"/>
  <c r="O817" i="1" s="1"/>
  <c r="Q817" i="1" s="1"/>
  <c r="S817" i="1" s="1"/>
  <c r="Y816" i="1"/>
  <c r="AA816" i="1" s="1"/>
  <c r="AC816" i="1" s="1"/>
  <c r="AE816" i="1" s="1"/>
  <c r="AG816" i="1" s="1"/>
  <c r="AI816" i="1" s="1"/>
  <c r="AK816" i="1" s="1"/>
  <c r="G816" i="1"/>
  <c r="I816" i="1" s="1"/>
  <c r="K816" i="1" s="1"/>
  <c r="M816" i="1" s="1"/>
  <c r="O816" i="1" s="1"/>
  <c r="Q816" i="1" s="1"/>
  <c r="S816" i="1" s="1"/>
  <c r="Y815" i="1"/>
  <c r="AA815" i="1" s="1"/>
  <c r="G815" i="1"/>
  <c r="I815" i="1" s="1"/>
  <c r="K815" i="1" s="1"/>
  <c r="M815" i="1" s="1"/>
  <c r="O815" i="1" s="1"/>
  <c r="Q815" i="1" s="1"/>
  <c r="S815" i="1" s="1"/>
  <c r="AD814" i="1"/>
  <c r="AB814" i="1"/>
  <c r="AB821" i="1" s="1"/>
  <c r="Z814" i="1"/>
  <c r="X814" i="1"/>
  <c r="W814" i="1"/>
  <c r="G814" i="1"/>
  <c r="I814" i="1" s="1"/>
  <c r="K814" i="1" s="1"/>
  <c r="M814" i="1" s="1"/>
  <c r="O814" i="1" s="1"/>
  <c r="Q814" i="1" s="1"/>
  <c r="S814" i="1" s="1"/>
  <c r="Y813" i="1"/>
  <c r="AA813" i="1" s="1"/>
  <c r="AC813" i="1" s="1"/>
  <c r="AE813" i="1" s="1"/>
  <c r="AG813" i="1" s="1"/>
  <c r="AI813" i="1" s="1"/>
  <c r="AK813" i="1" s="1"/>
  <c r="G813" i="1"/>
  <c r="I813" i="1" s="1"/>
  <c r="K813" i="1" s="1"/>
  <c r="M813" i="1" s="1"/>
  <c r="O813" i="1" s="1"/>
  <c r="Q813" i="1" s="1"/>
  <c r="S813" i="1" s="1"/>
  <c r="Y812" i="1"/>
  <c r="AA812" i="1" s="1"/>
  <c r="AC812" i="1" s="1"/>
  <c r="AE812" i="1" s="1"/>
  <c r="AG812" i="1" s="1"/>
  <c r="AI812" i="1" s="1"/>
  <c r="AK812" i="1" s="1"/>
  <c r="G812" i="1"/>
  <c r="Y811" i="1"/>
  <c r="AA811" i="1" s="1"/>
  <c r="AC811" i="1" s="1"/>
  <c r="AE811" i="1" s="1"/>
  <c r="AG811" i="1" s="1"/>
  <c r="AI811" i="1" s="1"/>
  <c r="AK811" i="1" s="1"/>
  <c r="G811" i="1"/>
  <c r="I811" i="1" s="1"/>
  <c r="K811" i="1" s="1"/>
  <c r="M811" i="1" s="1"/>
  <c r="O811" i="1" s="1"/>
  <c r="Q811" i="1" s="1"/>
  <c r="S811" i="1" s="1"/>
  <c r="Y810" i="1"/>
  <c r="AA810" i="1" s="1"/>
  <c r="AC810" i="1" s="1"/>
  <c r="AE810" i="1" s="1"/>
  <c r="AG810" i="1" s="1"/>
  <c r="AI810" i="1" s="1"/>
  <c r="AK810" i="1" s="1"/>
  <c r="J808" i="1"/>
  <c r="J821" i="1" s="1"/>
  <c r="G810" i="1"/>
  <c r="I810" i="1" s="1"/>
  <c r="Y809" i="1"/>
  <c r="AA809" i="1" s="1"/>
  <c r="AC809" i="1" s="1"/>
  <c r="AD808" i="1"/>
  <c r="AB808" i="1"/>
  <c r="Z808" i="1"/>
  <c r="X808" i="1"/>
  <c r="W808" i="1"/>
  <c r="L808" i="1"/>
  <c r="L821" i="1" s="1"/>
  <c r="H808" i="1"/>
  <c r="H821" i="1" s="1"/>
  <c r="F808" i="1"/>
  <c r="F821" i="1" s="1"/>
  <c r="E808" i="1"/>
  <c r="E821" i="1" s="1"/>
  <c r="AE807" i="1"/>
  <c r="AD807" i="1"/>
  <c r="AC807" i="1"/>
  <c r="AB807" i="1"/>
  <c r="AA807" i="1"/>
  <c r="Z807" i="1"/>
  <c r="Y807" i="1"/>
  <c r="X807" i="1"/>
  <c r="W807" i="1"/>
  <c r="M807" i="1"/>
  <c r="L807" i="1"/>
  <c r="K807" i="1"/>
  <c r="J807" i="1"/>
  <c r="I807" i="1"/>
  <c r="H807" i="1"/>
  <c r="G807" i="1"/>
  <c r="F807" i="1"/>
  <c r="E807" i="1"/>
  <c r="G761" i="1"/>
  <c r="I761" i="1" s="1"/>
  <c r="K761" i="1" s="1"/>
  <c r="G762" i="1"/>
  <c r="I762" i="1" s="1"/>
  <c r="K762" i="1" s="1"/>
  <c r="G763" i="1"/>
  <c r="I763" i="1" s="1"/>
  <c r="K763" i="1" s="1"/>
  <c r="M763" i="1" s="1"/>
  <c r="O763" i="1" s="1"/>
  <c r="Q763" i="1" s="1"/>
  <c r="S763" i="1" s="1"/>
  <c r="G764" i="1"/>
  <c r="I764" i="1" s="1"/>
  <c r="K764" i="1" s="1"/>
  <c r="M764" i="1" s="1"/>
  <c r="O764" i="1" s="1"/>
  <c r="Q764" i="1" s="1"/>
  <c r="S764" i="1" s="1"/>
  <c r="G765" i="1"/>
  <c r="I765" i="1" s="1"/>
  <c r="K765" i="1" s="1"/>
  <c r="G766" i="1"/>
  <c r="I766" i="1" s="1"/>
  <c r="AB760" i="1"/>
  <c r="Y772" i="1"/>
  <c r="AA772" i="1" s="1"/>
  <c r="AC772" i="1" s="1"/>
  <c r="G772" i="1"/>
  <c r="I772" i="1" s="1"/>
  <c r="K772" i="1" s="1"/>
  <c r="M772" i="1" s="1"/>
  <c r="O772" i="1" s="1"/>
  <c r="Q772" i="1" s="1"/>
  <c r="S772" i="1" s="1"/>
  <c r="Y771" i="1"/>
  <c r="G771" i="1"/>
  <c r="I771" i="1" s="1"/>
  <c r="K771" i="1" s="1"/>
  <c r="M771" i="1" s="1"/>
  <c r="O771" i="1" s="1"/>
  <c r="Q771" i="1" s="1"/>
  <c r="S771" i="1" s="1"/>
  <c r="Y770" i="1"/>
  <c r="AA770" i="1" s="1"/>
  <c r="AC770" i="1" s="1"/>
  <c r="AE770" i="1" s="1"/>
  <c r="AG770" i="1" s="1"/>
  <c r="AI770" i="1" s="1"/>
  <c r="AK770" i="1" s="1"/>
  <c r="G770" i="1"/>
  <c r="I770" i="1" s="1"/>
  <c r="K770" i="1" s="1"/>
  <c r="M770" i="1" s="1"/>
  <c r="O770" i="1" s="1"/>
  <c r="Q770" i="1" s="1"/>
  <c r="S770" i="1" s="1"/>
  <c r="Y769" i="1"/>
  <c r="AA769" i="1" s="1"/>
  <c r="AC769" i="1" s="1"/>
  <c r="AE769" i="1" s="1"/>
  <c r="AG769" i="1" s="1"/>
  <c r="AI769" i="1" s="1"/>
  <c r="AK769" i="1" s="1"/>
  <c r="G769" i="1"/>
  <c r="I769" i="1" s="1"/>
  <c r="K769" i="1" s="1"/>
  <c r="Y768" i="1"/>
  <c r="AA768" i="1" s="1"/>
  <c r="AC768" i="1" s="1"/>
  <c r="AE768" i="1" s="1"/>
  <c r="AG768" i="1" s="1"/>
  <c r="AI768" i="1" s="1"/>
  <c r="G768" i="1"/>
  <c r="I768" i="1" s="1"/>
  <c r="K768" i="1" s="1"/>
  <c r="Y767" i="1"/>
  <c r="AA767" i="1" s="1"/>
  <c r="AD766" i="1"/>
  <c r="AD773" i="1" s="1"/>
  <c r="AB766" i="1"/>
  <c r="Z766" i="1"/>
  <c r="X766" i="1"/>
  <c r="W766" i="1"/>
  <c r="Y765" i="1"/>
  <c r="AA765" i="1" s="1"/>
  <c r="AC765" i="1" s="1"/>
  <c r="AE765" i="1" s="1"/>
  <c r="AG765" i="1" s="1"/>
  <c r="AI765" i="1" s="1"/>
  <c r="AK765" i="1" s="1"/>
  <c r="Y764" i="1"/>
  <c r="AA764" i="1" s="1"/>
  <c r="AC764" i="1" s="1"/>
  <c r="AE764" i="1" s="1"/>
  <c r="AG764" i="1" s="1"/>
  <c r="AI764" i="1" s="1"/>
  <c r="Y763" i="1"/>
  <c r="AA763" i="1" s="1"/>
  <c r="AC763" i="1" s="1"/>
  <c r="AE763" i="1" s="1"/>
  <c r="AG763" i="1" s="1"/>
  <c r="AI763" i="1" s="1"/>
  <c r="AK763" i="1" s="1"/>
  <c r="Y762" i="1"/>
  <c r="AA762" i="1" s="1"/>
  <c r="AC762" i="1" s="1"/>
  <c r="AE762" i="1" s="1"/>
  <c r="AG762" i="1" s="1"/>
  <c r="AI762" i="1" s="1"/>
  <c r="AK762" i="1" s="1"/>
  <c r="Y761" i="1"/>
  <c r="AA761" i="1" s="1"/>
  <c r="AC761" i="1" s="1"/>
  <c r="AD760" i="1"/>
  <c r="Z760" i="1"/>
  <c r="X760" i="1"/>
  <c r="L760" i="1"/>
  <c r="L773" i="1" s="1"/>
  <c r="J760" i="1"/>
  <c r="J773" i="1" s="1"/>
  <c r="H760" i="1"/>
  <c r="H773" i="1" s="1"/>
  <c r="F760" i="1"/>
  <c r="F773" i="1" s="1"/>
  <c r="E760" i="1"/>
  <c r="E773" i="1" s="1"/>
  <c r="AE759" i="1"/>
  <c r="AD759" i="1"/>
  <c r="AC759" i="1"/>
  <c r="AB759" i="1"/>
  <c r="AA759" i="1"/>
  <c r="Z759" i="1"/>
  <c r="Y759" i="1"/>
  <c r="X759" i="1"/>
  <c r="W759" i="1"/>
  <c r="M759" i="1"/>
  <c r="L759" i="1"/>
  <c r="K759" i="1"/>
  <c r="J759" i="1"/>
  <c r="I759" i="1"/>
  <c r="H759" i="1"/>
  <c r="G759" i="1"/>
  <c r="F759" i="1"/>
  <c r="E759" i="1"/>
  <c r="AD821" i="1" l="1"/>
  <c r="W773" i="1"/>
  <c r="X773" i="1"/>
  <c r="AK768" i="1"/>
  <c r="AA771" i="1"/>
  <c r="W821" i="1"/>
  <c r="AK764" i="1"/>
  <c r="Z773" i="1"/>
  <c r="X821" i="1"/>
  <c r="AB773" i="1"/>
  <c r="Z821" i="1"/>
  <c r="AA819" i="1"/>
  <c r="G808" i="1"/>
  <c r="G821" i="1" s="1"/>
  <c r="Y808" i="1"/>
  <c r="AA808" i="1" s="1"/>
  <c r="AE809" i="1"/>
  <c r="AC808" i="1"/>
  <c r="AC815" i="1"/>
  <c r="AA814" i="1"/>
  <c r="M769" i="1"/>
  <c r="O769" i="1" s="1"/>
  <c r="Q769" i="1" s="1"/>
  <c r="S769" i="1" s="1"/>
  <c r="I812" i="1"/>
  <c r="K812" i="1" s="1"/>
  <c r="M812" i="1" s="1"/>
  <c r="O812" i="1" s="1"/>
  <c r="Q812" i="1" s="1"/>
  <c r="S812" i="1" s="1"/>
  <c r="AE820" i="1"/>
  <c r="AG820" i="1" s="1"/>
  <c r="AI820" i="1" s="1"/>
  <c r="AK820" i="1" s="1"/>
  <c r="K810" i="1"/>
  <c r="K766" i="1"/>
  <c r="M766" i="1" s="1"/>
  <c r="O766" i="1" s="1"/>
  <c r="Q766" i="1" s="1"/>
  <c r="S766" i="1" s="1"/>
  <c r="Y814" i="1"/>
  <c r="M768" i="1"/>
  <c r="O768" i="1" s="1"/>
  <c r="Q768" i="1" s="1"/>
  <c r="S768" i="1" s="1"/>
  <c r="M765" i="1"/>
  <c r="O765" i="1" s="1"/>
  <c r="Q765" i="1" s="1"/>
  <c r="S765" i="1" s="1"/>
  <c r="G760" i="1"/>
  <c r="AC767" i="1"/>
  <c r="AA766" i="1"/>
  <c r="I760" i="1"/>
  <c r="AE761" i="1"/>
  <c r="AG761" i="1" s="1"/>
  <c r="AC760" i="1"/>
  <c r="AE772" i="1"/>
  <c r="AG772" i="1" s="1"/>
  <c r="AI772" i="1" s="1"/>
  <c r="AK772" i="1" s="1"/>
  <c r="G767" i="1"/>
  <c r="Y766" i="1"/>
  <c r="Y773" i="1" s="1"/>
  <c r="W760" i="1"/>
  <c r="Y760" i="1" s="1"/>
  <c r="AA760" i="1" s="1"/>
  <c r="Y821" i="1" l="1"/>
  <c r="G773" i="1"/>
  <c r="AC771" i="1"/>
  <c r="AA773" i="1"/>
  <c r="AG760" i="1"/>
  <c r="AI761" i="1"/>
  <c r="AC819" i="1"/>
  <c r="AA821" i="1"/>
  <c r="AE808" i="1"/>
  <c r="AG809" i="1"/>
  <c r="AI809" i="1" s="1"/>
  <c r="I808" i="1"/>
  <c r="I821" i="1" s="1"/>
  <c r="AE760" i="1"/>
  <c r="AE815" i="1"/>
  <c r="AG815" i="1" s="1"/>
  <c r="AI815" i="1" s="1"/>
  <c r="AC814" i="1"/>
  <c r="M810" i="1"/>
  <c r="K808" i="1"/>
  <c r="K821" i="1" s="1"/>
  <c r="I767" i="1"/>
  <c r="K767" i="1" s="1"/>
  <c r="M767" i="1" s="1"/>
  <c r="O767" i="1" s="1"/>
  <c r="Q767" i="1" s="1"/>
  <c r="S767" i="1" s="1"/>
  <c r="M762" i="1"/>
  <c r="K760" i="1"/>
  <c r="AE767" i="1"/>
  <c r="AC766" i="1"/>
  <c r="AE771" i="1" l="1"/>
  <c r="AC773" i="1"/>
  <c r="I773" i="1"/>
  <c r="AK761" i="1"/>
  <c r="AI760" i="1"/>
  <c r="AK760" i="1" s="1"/>
  <c r="AI808" i="1"/>
  <c r="AK808" i="1" s="1"/>
  <c r="AK809" i="1"/>
  <c r="K773" i="1"/>
  <c r="AK815" i="1"/>
  <c r="AI814" i="1"/>
  <c r="AK814" i="1" s="1"/>
  <c r="AE819" i="1"/>
  <c r="AC821" i="1"/>
  <c r="AG814" i="1"/>
  <c r="AG808" i="1"/>
  <c r="AE766" i="1"/>
  <c r="AG767" i="1"/>
  <c r="M808" i="1"/>
  <c r="M821" i="1" s="1"/>
  <c r="O810" i="1"/>
  <c r="M760" i="1"/>
  <c r="M773" i="1" s="1"/>
  <c r="O762" i="1"/>
  <c r="AE814" i="1"/>
  <c r="AG766" i="1" l="1"/>
  <c r="AI767" i="1"/>
  <c r="AG819" i="1"/>
  <c r="AE821" i="1"/>
  <c r="O808" i="1"/>
  <c r="O821" i="1" s="1"/>
  <c r="Q810" i="1"/>
  <c r="O760" i="1"/>
  <c r="O773" i="1" s="1"/>
  <c r="Q762" i="1"/>
  <c r="AG771" i="1"/>
  <c r="AE773" i="1"/>
  <c r="AE825" i="1"/>
  <c r="AD825" i="1"/>
  <c r="AD798" i="1"/>
  <c r="AD792" i="1"/>
  <c r="AE791" i="1"/>
  <c r="AD791" i="1"/>
  <c r="AD782" i="1"/>
  <c r="AD789" i="1" s="1"/>
  <c r="AD776" i="1"/>
  <c r="AE775" i="1"/>
  <c r="AD775" i="1"/>
  <c r="AD750" i="1"/>
  <c r="AD744" i="1"/>
  <c r="AE743" i="1"/>
  <c r="AD743" i="1"/>
  <c r="AD734" i="1"/>
  <c r="AD728" i="1"/>
  <c r="AE727" i="1"/>
  <c r="AD727" i="1"/>
  <c r="AD718" i="1"/>
  <c r="AD725" i="1" s="1"/>
  <c r="AD712" i="1"/>
  <c r="AE711" i="1"/>
  <c r="AD711" i="1"/>
  <c r="AD702" i="1"/>
  <c r="AD696" i="1"/>
  <c r="AE695" i="1"/>
  <c r="AD695" i="1"/>
  <c r="AD686" i="1"/>
  <c r="AD680" i="1"/>
  <c r="AE679" i="1"/>
  <c r="AD679" i="1"/>
  <c r="AD670" i="1"/>
  <c r="AD664" i="1"/>
  <c r="AE663" i="1"/>
  <c r="AD663" i="1"/>
  <c r="AE656" i="1"/>
  <c r="AD656" i="1"/>
  <c r="AE650" i="1"/>
  <c r="AD650" i="1"/>
  <c r="AE649" i="1"/>
  <c r="AD649" i="1"/>
  <c r="AD640" i="1"/>
  <c r="AD634" i="1"/>
  <c r="AE633" i="1"/>
  <c r="AD633" i="1"/>
  <c r="AE627" i="1"/>
  <c r="AD627" i="1"/>
  <c r="AD838" i="1" s="1"/>
  <c r="AE626" i="1"/>
  <c r="AD626" i="1"/>
  <c r="AE625" i="1"/>
  <c r="AD625" i="1"/>
  <c r="AD836" i="1" s="1"/>
  <c r="AD624" i="1"/>
  <c r="AD623" i="1"/>
  <c r="AD622" i="1"/>
  <c r="AD620" i="1"/>
  <c r="AD619" i="1"/>
  <c r="AD618" i="1"/>
  <c r="AD617" i="1"/>
  <c r="AD616" i="1"/>
  <c r="AE614" i="1"/>
  <c r="AD614" i="1"/>
  <c r="AD605" i="1"/>
  <c r="AD599" i="1"/>
  <c r="AE598" i="1"/>
  <c r="AD598" i="1"/>
  <c r="AD589" i="1"/>
  <c r="AD583" i="1"/>
  <c r="AE582" i="1"/>
  <c r="AD582" i="1"/>
  <c r="AD573" i="1"/>
  <c r="AD567" i="1"/>
  <c r="AE566" i="1"/>
  <c r="AD566" i="1"/>
  <c r="AD557" i="1"/>
  <c r="AD551" i="1"/>
  <c r="AE550" i="1"/>
  <c r="AD550" i="1"/>
  <c r="AE541" i="1"/>
  <c r="AD541" i="1"/>
  <c r="AE535" i="1"/>
  <c r="AD535" i="1"/>
  <c r="AE534" i="1"/>
  <c r="AD534" i="1"/>
  <c r="AD525" i="1"/>
  <c r="AD519" i="1"/>
  <c r="AE518" i="1"/>
  <c r="AD518" i="1"/>
  <c r="AD509" i="1"/>
  <c r="AD503" i="1"/>
  <c r="AE502" i="1"/>
  <c r="AD502" i="1"/>
  <c r="AD493" i="1"/>
  <c r="AD487" i="1"/>
  <c r="AE486" i="1"/>
  <c r="AD486" i="1"/>
  <c r="AD477" i="1"/>
  <c r="AD471" i="1"/>
  <c r="AE470" i="1"/>
  <c r="AD470" i="1"/>
  <c r="AD461" i="1"/>
  <c r="AD460" i="1"/>
  <c r="AD459" i="1"/>
  <c r="AD457" i="1"/>
  <c r="AD456" i="1"/>
  <c r="AD454" i="1"/>
  <c r="AD453" i="1"/>
  <c r="AE451" i="1"/>
  <c r="AD451" i="1"/>
  <c r="AD442" i="1"/>
  <c r="AD436" i="1"/>
  <c r="AE435" i="1"/>
  <c r="AD435" i="1"/>
  <c r="AD426" i="1"/>
  <c r="AD433" i="1" s="1"/>
  <c r="AD420" i="1"/>
  <c r="AE419" i="1"/>
  <c r="AD419" i="1"/>
  <c r="AD410" i="1"/>
  <c r="AD417" i="1" s="1"/>
  <c r="AD404" i="1"/>
  <c r="AE403" i="1"/>
  <c r="AD403" i="1"/>
  <c r="AD394" i="1"/>
  <c r="AD388" i="1"/>
  <c r="AE387" i="1"/>
  <c r="AD387" i="1"/>
  <c r="AD378" i="1"/>
  <c r="AD385" i="1" s="1"/>
  <c r="AD372" i="1"/>
  <c r="AE371" i="1"/>
  <c r="AD371" i="1"/>
  <c r="AD362" i="1"/>
  <c r="AD369" i="1" s="1"/>
  <c r="AD356" i="1"/>
  <c r="AE355" i="1"/>
  <c r="AD355" i="1"/>
  <c r="AE346" i="1"/>
  <c r="AD346" i="1"/>
  <c r="AE340" i="1"/>
  <c r="AD340" i="1"/>
  <c r="AE339" i="1"/>
  <c r="AD339" i="1"/>
  <c r="AE330" i="1"/>
  <c r="AD330" i="1"/>
  <c r="AE324" i="1"/>
  <c r="AD324" i="1"/>
  <c r="AE323" i="1"/>
  <c r="AD323" i="1"/>
  <c r="AE314" i="1"/>
  <c r="AD314" i="1"/>
  <c r="AE308" i="1"/>
  <c r="AD308" i="1"/>
  <c r="AE307" i="1"/>
  <c r="AD307" i="1"/>
  <c r="AD298" i="1"/>
  <c r="AD292" i="1"/>
  <c r="AE291" i="1"/>
  <c r="AD291" i="1"/>
  <c r="AD282" i="1"/>
  <c r="AD289" i="1" s="1"/>
  <c r="AD276" i="1"/>
  <c r="AE275" i="1"/>
  <c r="AD275" i="1"/>
  <c r="AD266" i="1"/>
  <c r="AD260" i="1"/>
  <c r="AE259" i="1"/>
  <c r="AD259" i="1"/>
  <c r="AD250" i="1"/>
  <c r="AD244" i="1"/>
  <c r="AE243" i="1"/>
  <c r="AD243" i="1"/>
  <c r="AE234" i="1"/>
  <c r="AD234" i="1"/>
  <c r="AE228" i="1"/>
  <c r="AD228" i="1"/>
  <c r="AE227" i="1"/>
  <c r="AD227" i="1"/>
  <c r="AE218" i="1"/>
  <c r="AD218" i="1"/>
  <c r="AE212" i="1"/>
  <c r="AD212" i="1"/>
  <c r="AE211" i="1"/>
  <c r="AD211" i="1"/>
  <c r="AE205" i="1"/>
  <c r="AD205" i="1"/>
  <c r="AE199" i="1"/>
  <c r="AD199" i="1"/>
  <c r="AE198" i="1"/>
  <c r="AD198" i="1"/>
  <c r="AE191" i="1"/>
  <c r="AD191" i="1"/>
  <c r="AE185" i="1"/>
  <c r="AD185" i="1"/>
  <c r="AE184" i="1"/>
  <c r="AD184" i="1"/>
  <c r="AE175" i="1"/>
  <c r="AD175" i="1"/>
  <c r="AE169" i="1"/>
  <c r="AD169" i="1"/>
  <c r="AE168" i="1"/>
  <c r="AD168" i="1"/>
  <c r="AD159" i="1"/>
  <c r="AD166" i="1" s="1"/>
  <c r="AD153" i="1"/>
  <c r="AE152" i="1"/>
  <c r="AD152" i="1"/>
  <c r="AD143" i="1"/>
  <c r="AD137" i="1"/>
  <c r="AE136" i="1"/>
  <c r="AD136" i="1"/>
  <c r="AE127" i="1"/>
  <c r="AD127" i="1"/>
  <c r="AE121" i="1"/>
  <c r="AD121" i="1"/>
  <c r="AE120" i="1"/>
  <c r="AD120" i="1"/>
  <c r="AD111" i="1"/>
  <c r="AE104" i="1"/>
  <c r="AD104" i="1"/>
  <c r="AD95" i="1"/>
  <c r="AD89" i="1"/>
  <c r="AE88" i="1"/>
  <c r="AD88" i="1"/>
  <c r="AD79" i="1"/>
  <c r="AD73" i="1"/>
  <c r="AE72" i="1"/>
  <c r="AD72" i="1"/>
  <c r="AD67" i="1"/>
  <c r="AD66" i="1"/>
  <c r="AD65" i="1"/>
  <c r="AD64" i="1"/>
  <c r="AD63" i="1"/>
  <c r="AD62" i="1"/>
  <c r="AD60" i="1"/>
  <c r="AD59" i="1"/>
  <c r="AD58" i="1"/>
  <c r="AD57" i="1"/>
  <c r="AD56" i="1"/>
  <c r="AE54" i="1"/>
  <c r="AD54" i="1"/>
  <c r="AD45" i="1"/>
  <c r="AD39" i="1"/>
  <c r="AE38" i="1"/>
  <c r="AD38" i="1"/>
  <c r="AE22" i="1"/>
  <c r="AD22" i="1"/>
  <c r="L104" i="1"/>
  <c r="M825" i="1"/>
  <c r="L825" i="1"/>
  <c r="M791" i="1"/>
  <c r="L791" i="1"/>
  <c r="L776" i="1"/>
  <c r="L789" i="1" s="1"/>
  <c r="M775" i="1"/>
  <c r="L775" i="1"/>
  <c r="L744" i="1"/>
  <c r="L757" i="1" s="1"/>
  <c r="M743" i="1"/>
  <c r="L743" i="1"/>
  <c r="L728" i="1"/>
  <c r="L741" i="1" s="1"/>
  <c r="M727" i="1"/>
  <c r="L727" i="1"/>
  <c r="L712" i="1"/>
  <c r="L725" i="1" s="1"/>
  <c r="M711" i="1"/>
  <c r="L711" i="1"/>
  <c r="L696" i="1"/>
  <c r="L709" i="1" s="1"/>
  <c r="M695" i="1"/>
  <c r="L695" i="1"/>
  <c r="L680" i="1"/>
  <c r="L693" i="1" s="1"/>
  <c r="M679" i="1"/>
  <c r="L679" i="1"/>
  <c r="M664" i="1"/>
  <c r="M677" i="1" s="1"/>
  <c r="L664" i="1"/>
  <c r="L677" i="1" s="1"/>
  <c r="M663" i="1"/>
  <c r="L663" i="1"/>
  <c r="M650" i="1"/>
  <c r="M661" i="1" s="1"/>
  <c r="L650" i="1"/>
  <c r="L661" i="1" s="1"/>
  <c r="M649" i="1"/>
  <c r="L649" i="1"/>
  <c r="L634" i="1"/>
  <c r="L647" i="1" s="1"/>
  <c r="M633" i="1"/>
  <c r="L633" i="1"/>
  <c r="L627" i="1"/>
  <c r="L626" i="1"/>
  <c r="L625" i="1"/>
  <c r="L624" i="1"/>
  <c r="L623" i="1"/>
  <c r="L622" i="1"/>
  <c r="M621" i="1"/>
  <c r="L621" i="1"/>
  <c r="M620" i="1"/>
  <c r="L620" i="1"/>
  <c r="L619" i="1"/>
  <c r="L618" i="1"/>
  <c r="L617" i="1"/>
  <c r="M614" i="1"/>
  <c r="L614" i="1"/>
  <c r="L599" i="1"/>
  <c r="L612" i="1" s="1"/>
  <c r="M598" i="1"/>
  <c r="L598" i="1"/>
  <c r="L583" i="1"/>
  <c r="L596" i="1" s="1"/>
  <c r="M582" i="1"/>
  <c r="L582" i="1"/>
  <c r="L567" i="1"/>
  <c r="L580" i="1" s="1"/>
  <c r="M566" i="1"/>
  <c r="L566" i="1"/>
  <c r="L551" i="1"/>
  <c r="L564" i="1" s="1"/>
  <c r="M550" i="1"/>
  <c r="L550" i="1"/>
  <c r="M535" i="1"/>
  <c r="M548" i="1" s="1"/>
  <c r="L535" i="1"/>
  <c r="L548" i="1" s="1"/>
  <c r="M534" i="1"/>
  <c r="L534" i="1"/>
  <c r="L519" i="1"/>
  <c r="L532" i="1" s="1"/>
  <c r="M518" i="1"/>
  <c r="L518" i="1"/>
  <c r="L503" i="1"/>
  <c r="L516" i="1" s="1"/>
  <c r="M502" i="1"/>
  <c r="L502" i="1"/>
  <c r="L487" i="1"/>
  <c r="L500" i="1" s="1"/>
  <c r="M486" i="1"/>
  <c r="L486" i="1"/>
  <c r="L471" i="1"/>
  <c r="L484" i="1" s="1"/>
  <c r="M470" i="1"/>
  <c r="L470" i="1"/>
  <c r="L464" i="1"/>
  <c r="L463" i="1"/>
  <c r="L462" i="1"/>
  <c r="L461" i="1"/>
  <c r="L460" i="1"/>
  <c r="L456" i="1"/>
  <c r="L455" i="1"/>
  <c r="L454" i="1"/>
  <c r="M451" i="1"/>
  <c r="L451" i="1"/>
  <c r="L436" i="1"/>
  <c r="L449" i="1" s="1"/>
  <c r="M435" i="1"/>
  <c r="L435" i="1"/>
  <c r="L420" i="1"/>
  <c r="L433" i="1" s="1"/>
  <c r="M419" i="1"/>
  <c r="L419" i="1"/>
  <c r="L404" i="1"/>
  <c r="L417" i="1" s="1"/>
  <c r="M403" i="1"/>
  <c r="L403" i="1"/>
  <c r="L388" i="1"/>
  <c r="L401" i="1" s="1"/>
  <c r="M387" i="1"/>
  <c r="L387" i="1"/>
  <c r="L372" i="1"/>
  <c r="L385" i="1" s="1"/>
  <c r="M371" i="1"/>
  <c r="L371" i="1"/>
  <c r="L356" i="1"/>
  <c r="L369" i="1" s="1"/>
  <c r="M355" i="1"/>
  <c r="L355" i="1"/>
  <c r="M340" i="1"/>
  <c r="M353" i="1" s="1"/>
  <c r="L340" i="1"/>
  <c r="L353" i="1" s="1"/>
  <c r="M339" i="1"/>
  <c r="L339" i="1"/>
  <c r="M324" i="1"/>
  <c r="M337" i="1" s="1"/>
  <c r="L324" i="1"/>
  <c r="L337" i="1" s="1"/>
  <c r="M323" i="1"/>
  <c r="L323" i="1"/>
  <c r="M308" i="1"/>
  <c r="M321" i="1" s="1"/>
  <c r="L308" i="1"/>
  <c r="L321" i="1" s="1"/>
  <c r="M307" i="1"/>
  <c r="L307" i="1"/>
  <c r="L292" i="1"/>
  <c r="L305" i="1" s="1"/>
  <c r="M291" i="1"/>
  <c r="L291" i="1"/>
  <c r="L276" i="1"/>
  <c r="L289" i="1" s="1"/>
  <c r="M275" i="1"/>
  <c r="L275" i="1"/>
  <c r="L260" i="1"/>
  <c r="L273" i="1" s="1"/>
  <c r="M259" i="1"/>
  <c r="L259" i="1"/>
  <c r="L244" i="1"/>
  <c r="L257" i="1" s="1"/>
  <c r="M243" i="1"/>
  <c r="L243" i="1"/>
  <c r="M228" i="1"/>
  <c r="M241" i="1" s="1"/>
  <c r="L228" i="1"/>
  <c r="L241" i="1" s="1"/>
  <c r="M227" i="1"/>
  <c r="L227" i="1"/>
  <c r="M212" i="1"/>
  <c r="M225" i="1" s="1"/>
  <c r="L212" i="1"/>
  <c r="L225" i="1" s="1"/>
  <c r="M211" i="1"/>
  <c r="L211" i="1"/>
  <c r="M199" i="1"/>
  <c r="M209" i="1" s="1"/>
  <c r="L199" i="1"/>
  <c r="L209" i="1" s="1"/>
  <c r="M198" i="1"/>
  <c r="L198" i="1"/>
  <c r="M185" i="1"/>
  <c r="M196" i="1" s="1"/>
  <c r="L185" i="1"/>
  <c r="L196" i="1" s="1"/>
  <c r="M184" i="1"/>
  <c r="L184" i="1"/>
  <c r="M169" i="1"/>
  <c r="M182" i="1" s="1"/>
  <c r="L169" i="1"/>
  <c r="L182" i="1" s="1"/>
  <c r="M168" i="1"/>
  <c r="L168" i="1"/>
  <c r="L153" i="1"/>
  <c r="L166" i="1" s="1"/>
  <c r="M152" i="1"/>
  <c r="L152" i="1"/>
  <c r="L137" i="1"/>
  <c r="L150" i="1" s="1"/>
  <c r="M136" i="1"/>
  <c r="L136" i="1"/>
  <c r="M121" i="1"/>
  <c r="M134" i="1" s="1"/>
  <c r="L121" i="1"/>
  <c r="L134" i="1" s="1"/>
  <c r="M120" i="1"/>
  <c r="L120" i="1"/>
  <c r="L459" i="1"/>
  <c r="L105" i="1"/>
  <c r="L118" i="1" s="1"/>
  <c r="M104" i="1"/>
  <c r="L89" i="1"/>
  <c r="L102" i="1" s="1"/>
  <c r="M88" i="1"/>
  <c r="L88" i="1"/>
  <c r="L73" i="1"/>
  <c r="L86" i="1" s="1"/>
  <c r="M72" i="1"/>
  <c r="L72" i="1"/>
  <c r="L67" i="1"/>
  <c r="L66" i="1"/>
  <c r="L65" i="1"/>
  <c r="L64" i="1"/>
  <c r="L63" i="1"/>
  <c r="L62" i="1"/>
  <c r="L61" i="1"/>
  <c r="L60" i="1"/>
  <c r="L59" i="1"/>
  <c r="L58" i="1"/>
  <c r="L57" i="1"/>
  <c r="M54" i="1"/>
  <c r="L54" i="1"/>
  <c r="L39" i="1"/>
  <c r="L52" i="1" s="1"/>
  <c r="M38" i="1"/>
  <c r="L38" i="1"/>
  <c r="M23" i="1"/>
  <c r="M36" i="1" s="1"/>
  <c r="L23" i="1"/>
  <c r="L36" i="1" s="1"/>
  <c r="M22" i="1"/>
  <c r="L22" i="1"/>
  <c r="L7" i="1"/>
  <c r="L20" i="1" s="1"/>
  <c r="Q808" i="1" l="1"/>
  <c r="S810" i="1"/>
  <c r="AD500" i="1"/>
  <c r="AD564" i="1"/>
  <c r="AD118" i="1"/>
  <c r="AD305" i="1"/>
  <c r="AD757" i="1"/>
  <c r="AG773" i="1"/>
  <c r="AI771" i="1"/>
  <c r="AG821" i="1"/>
  <c r="AI819" i="1"/>
  <c r="Q760" i="1"/>
  <c r="S762" i="1"/>
  <c r="AK767" i="1"/>
  <c r="AI766" i="1"/>
  <c r="AK766" i="1" s="1"/>
  <c r="AD516" i="1"/>
  <c r="AD741" i="1"/>
  <c r="AD805" i="1"/>
  <c r="AD52" i="1"/>
  <c r="AD837" i="1"/>
  <c r="AD102" i="1"/>
  <c r="AD86" i="1"/>
  <c r="AD321" i="1"/>
  <c r="AD532" i="1"/>
  <c r="AD677" i="1"/>
  <c r="AD612" i="1"/>
  <c r="AE134" i="1"/>
  <c r="AD182" i="1"/>
  <c r="AD196" i="1"/>
  <c r="AD241" i="1"/>
  <c r="AE337" i="1"/>
  <c r="AE353" i="1"/>
  <c r="AD548" i="1"/>
  <c r="AE225" i="1"/>
  <c r="AE548" i="1"/>
  <c r="AD596" i="1"/>
  <c r="AD61" i="1"/>
  <c r="AD20" i="1"/>
  <c r="AD449" i="1"/>
  <c r="AD484" i="1"/>
  <c r="AD55" i="1"/>
  <c r="AD353" i="1"/>
  <c r="AD458" i="1"/>
  <c r="AD693" i="1"/>
  <c r="AD709" i="1"/>
  <c r="AE182" i="1"/>
  <c r="AD832" i="1"/>
  <c r="L55" i="1"/>
  <c r="L68" i="1" s="1"/>
  <c r="AD621" i="1"/>
  <c r="AD661" i="1"/>
  <c r="AD225" i="1"/>
  <c r="AD273" i="1"/>
  <c r="AD134" i="1"/>
  <c r="AE321" i="1"/>
  <c r="AD337" i="1"/>
  <c r="AE196" i="1"/>
  <c r="AD257" i="1"/>
  <c r="AD401" i="1"/>
  <c r="AE661" i="1"/>
  <c r="AE241" i="1"/>
  <c r="AD150" i="1"/>
  <c r="AD580" i="1"/>
  <c r="AD615" i="1"/>
  <c r="AD647" i="1"/>
  <c r="AD826" i="1"/>
  <c r="L826" i="1"/>
  <c r="L839" i="1" s="1"/>
  <c r="AD105" i="1"/>
  <c r="AD455" i="1"/>
  <c r="AD452" i="1" s="1"/>
  <c r="AD465" i="1" s="1"/>
  <c r="L452" i="1"/>
  <c r="L465" i="1" s="1"/>
  <c r="L615" i="1"/>
  <c r="L628" i="1" s="1"/>
  <c r="L792" i="1"/>
  <c r="L805" i="1" s="1"/>
  <c r="Q773" i="1" l="1"/>
  <c r="S773" i="1" s="1"/>
  <c r="S760" i="1"/>
  <c r="AI821" i="1"/>
  <c r="AK821" i="1" s="1"/>
  <c r="AK819" i="1"/>
  <c r="AI773" i="1"/>
  <c r="AK773" i="1" s="1"/>
  <c r="AK771" i="1"/>
  <c r="AD68" i="1"/>
  <c r="Q821" i="1"/>
  <c r="S821" i="1" s="1"/>
  <c r="S808" i="1"/>
  <c r="AD628" i="1"/>
  <c r="AD839" i="1"/>
  <c r="AB715" i="1" l="1"/>
  <c r="AB108" i="1" l="1"/>
  <c r="J112" i="1" l="1"/>
  <c r="J833" i="1" s="1"/>
  <c r="X461" i="1" l="1"/>
  <c r="Z461" i="1"/>
  <c r="AB461" i="1"/>
  <c r="Z455" i="1"/>
  <c r="AB455" i="1"/>
  <c r="X455" i="1"/>
  <c r="W455" i="1"/>
  <c r="AC650" i="1"/>
  <c r="AC656" i="1"/>
  <c r="AC663" i="1"/>
  <c r="AB453" i="1"/>
  <c r="AC625" i="1"/>
  <c r="AC35" i="1"/>
  <c r="AE35" i="1" s="1"/>
  <c r="AG35" i="1" s="1"/>
  <c r="AI35" i="1" s="1"/>
  <c r="AK35" i="1" s="1"/>
  <c r="AC34" i="1"/>
  <c r="AC33" i="1"/>
  <c r="AE33" i="1" s="1"/>
  <c r="AG33" i="1" s="1"/>
  <c r="AI33" i="1" s="1"/>
  <c r="AK33" i="1" s="1"/>
  <c r="AC32" i="1"/>
  <c r="AE32" i="1" s="1"/>
  <c r="AG32" i="1" s="1"/>
  <c r="AI32" i="1" s="1"/>
  <c r="AK32" i="1" s="1"/>
  <c r="AC31" i="1"/>
  <c r="AE31" i="1" s="1"/>
  <c r="AG31" i="1" s="1"/>
  <c r="AI31" i="1" s="1"/>
  <c r="AK31" i="1" s="1"/>
  <c r="AC30" i="1"/>
  <c r="AC28" i="1"/>
  <c r="AE28" i="1" s="1"/>
  <c r="AG28" i="1" s="1"/>
  <c r="AI28" i="1" s="1"/>
  <c r="AK28" i="1" s="1"/>
  <c r="AC27" i="1"/>
  <c r="AE27" i="1" s="1"/>
  <c r="AG27" i="1" s="1"/>
  <c r="AI27" i="1" s="1"/>
  <c r="AK27" i="1" s="1"/>
  <c r="AC26" i="1"/>
  <c r="AE26" i="1" s="1"/>
  <c r="AG26" i="1" s="1"/>
  <c r="AI26" i="1" s="1"/>
  <c r="AK26" i="1" s="1"/>
  <c r="AC25" i="1"/>
  <c r="AE25" i="1" s="1"/>
  <c r="AG25" i="1" s="1"/>
  <c r="AI25" i="1" s="1"/>
  <c r="AK25" i="1" s="1"/>
  <c r="AC24" i="1"/>
  <c r="AB746" i="1"/>
  <c r="AB828" i="1" s="1"/>
  <c r="AB747" i="1"/>
  <c r="AE30" i="1" l="1"/>
  <c r="AE29" i="1" s="1"/>
  <c r="AC29" i="1"/>
  <c r="AE24" i="1"/>
  <c r="AC23" i="1"/>
  <c r="AE34" i="1"/>
  <c r="AC36" i="1"/>
  <c r="AC661" i="1"/>
  <c r="AG30" i="1" l="1"/>
  <c r="AG29" i="1" s="1"/>
  <c r="AG34" i="1"/>
  <c r="AG24" i="1"/>
  <c r="AE23" i="1"/>
  <c r="AE36" i="1" s="1"/>
  <c r="AI30" i="1" l="1"/>
  <c r="AI24" i="1"/>
  <c r="AG23" i="1"/>
  <c r="AI34" i="1"/>
  <c r="AG36" i="1"/>
  <c r="AI29" i="1"/>
  <c r="AK29" i="1" s="1"/>
  <c r="AK30" i="1"/>
  <c r="AB795" i="1"/>
  <c r="AB829" i="1" s="1"/>
  <c r="J794" i="1"/>
  <c r="J828" i="1" s="1"/>
  <c r="AI23" i="1" l="1"/>
  <c r="AK23" i="1" s="1"/>
  <c r="AK24" i="1"/>
  <c r="AK34" i="1"/>
  <c r="F828" i="1"/>
  <c r="H828" i="1"/>
  <c r="Y804" i="1"/>
  <c r="AA804" i="1" s="1"/>
  <c r="AC804" i="1" s="1"/>
  <c r="AE804" i="1" s="1"/>
  <c r="AG804" i="1" s="1"/>
  <c r="AI804" i="1" s="1"/>
  <c r="AK804" i="1" s="1"/>
  <c r="G804" i="1"/>
  <c r="I804" i="1" s="1"/>
  <c r="K804" i="1" s="1"/>
  <c r="M804" i="1" s="1"/>
  <c r="O804" i="1" s="1"/>
  <c r="Q804" i="1" s="1"/>
  <c r="S804" i="1" s="1"/>
  <c r="Y803" i="1"/>
  <c r="G803" i="1"/>
  <c r="I803" i="1" s="1"/>
  <c r="K803" i="1" s="1"/>
  <c r="M803" i="1" s="1"/>
  <c r="O803" i="1" s="1"/>
  <c r="Q803" i="1" s="1"/>
  <c r="S803" i="1" s="1"/>
  <c r="Y802" i="1"/>
  <c r="AA802" i="1" s="1"/>
  <c r="AC802" i="1" s="1"/>
  <c r="AE802" i="1" s="1"/>
  <c r="AG802" i="1" s="1"/>
  <c r="AI802" i="1" s="1"/>
  <c r="AK802" i="1" s="1"/>
  <c r="G802" i="1"/>
  <c r="I802" i="1" s="1"/>
  <c r="K802" i="1" s="1"/>
  <c r="M802" i="1" s="1"/>
  <c r="O802" i="1" s="1"/>
  <c r="Q802" i="1" s="1"/>
  <c r="S802" i="1" s="1"/>
  <c r="Y801" i="1"/>
  <c r="AA801" i="1" s="1"/>
  <c r="AC801" i="1" s="1"/>
  <c r="G801" i="1"/>
  <c r="I801" i="1" s="1"/>
  <c r="K801" i="1" s="1"/>
  <c r="M801" i="1" s="1"/>
  <c r="O801" i="1" s="1"/>
  <c r="Q801" i="1" s="1"/>
  <c r="S801" i="1" s="1"/>
  <c r="Y800" i="1"/>
  <c r="AA800" i="1" s="1"/>
  <c r="AC800" i="1" s="1"/>
  <c r="AE800" i="1" s="1"/>
  <c r="AG800" i="1" s="1"/>
  <c r="AI800" i="1" s="1"/>
  <c r="AK800" i="1" s="1"/>
  <c r="G800" i="1"/>
  <c r="I800" i="1" s="1"/>
  <c r="K800" i="1" s="1"/>
  <c r="M800" i="1" s="1"/>
  <c r="O800" i="1" s="1"/>
  <c r="Q800" i="1" s="1"/>
  <c r="S800" i="1" s="1"/>
  <c r="Y799" i="1"/>
  <c r="AA799" i="1" s="1"/>
  <c r="AC799" i="1" s="1"/>
  <c r="AE799" i="1" s="1"/>
  <c r="AG799" i="1" s="1"/>
  <c r="AI799" i="1" s="1"/>
  <c r="G799" i="1"/>
  <c r="I799" i="1" s="1"/>
  <c r="K799" i="1" s="1"/>
  <c r="M799" i="1" s="1"/>
  <c r="O799" i="1" s="1"/>
  <c r="Q799" i="1" s="1"/>
  <c r="S799" i="1" s="1"/>
  <c r="AB798" i="1"/>
  <c r="Z798" i="1"/>
  <c r="X798" i="1"/>
  <c r="W798" i="1"/>
  <c r="G798" i="1"/>
  <c r="I798" i="1" s="1"/>
  <c r="K798" i="1" s="1"/>
  <c r="M798" i="1" s="1"/>
  <c r="O798" i="1" s="1"/>
  <c r="Q798" i="1" s="1"/>
  <c r="S798" i="1" s="1"/>
  <c r="Y797" i="1"/>
  <c r="AA797" i="1" s="1"/>
  <c r="AC797" i="1" s="1"/>
  <c r="G797" i="1"/>
  <c r="I797" i="1" s="1"/>
  <c r="K797" i="1" s="1"/>
  <c r="M797" i="1" s="1"/>
  <c r="O797" i="1" s="1"/>
  <c r="Q797" i="1" s="1"/>
  <c r="S797" i="1" s="1"/>
  <c r="Y796" i="1"/>
  <c r="AA796" i="1" s="1"/>
  <c r="AC796" i="1" s="1"/>
  <c r="G796" i="1"/>
  <c r="I796" i="1" s="1"/>
  <c r="K796" i="1" s="1"/>
  <c r="M796" i="1" s="1"/>
  <c r="O796" i="1" s="1"/>
  <c r="Q796" i="1" s="1"/>
  <c r="S796" i="1" s="1"/>
  <c r="Y795" i="1"/>
  <c r="AA795" i="1" s="1"/>
  <c r="AC795" i="1" s="1"/>
  <c r="G795" i="1"/>
  <c r="I795" i="1" s="1"/>
  <c r="K795" i="1" s="1"/>
  <c r="M795" i="1" s="1"/>
  <c r="O795" i="1" s="1"/>
  <c r="Q795" i="1" s="1"/>
  <c r="S795" i="1" s="1"/>
  <c r="Y794" i="1"/>
  <c r="AA794" i="1" s="1"/>
  <c r="AC794" i="1" s="1"/>
  <c r="G794" i="1"/>
  <c r="I794" i="1" s="1"/>
  <c r="Y793" i="1"/>
  <c r="AA793" i="1" s="1"/>
  <c r="AC793" i="1" s="1"/>
  <c r="AB792" i="1"/>
  <c r="Z792" i="1"/>
  <c r="X792" i="1"/>
  <c r="W792" i="1"/>
  <c r="J792" i="1"/>
  <c r="J805" i="1" s="1"/>
  <c r="H792" i="1"/>
  <c r="H805" i="1" s="1"/>
  <c r="F792" i="1"/>
  <c r="F805" i="1" s="1"/>
  <c r="E792" i="1"/>
  <c r="E805" i="1" s="1"/>
  <c r="AC791" i="1"/>
  <c r="AB791" i="1"/>
  <c r="AA791" i="1"/>
  <c r="Z791" i="1"/>
  <c r="Y791" i="1"/>
  <c r="X791" i="1"/>
  <c r="W791" i="1"/>
  <c r="K791" i="1"/>
  <c r="J791" i="1"/>
  <c r="I791" i="1"/>
  <c r="H791" i="1"/>
  <c r="G791" i="1"/>
  <c r="F791" i="1"/>
  <c r="E791" i="1"/>
  <c r="E825" i="1"/>
  <c r="F825" i="1"/>
  <c r="G825" i="1"/>
  <c r="H825" i="1"/>
  <c r="I825" i="1"/>
  <c r="J825" i="1"/>
  <c r="K825" i="1"/>
  <c r="W825" i="1"/>
  <c r="X825" i="1"/>
  <c r="Y825" i="1"/>
  <c r="Z825" i="1"/>
  <c r="AA825" i="1"/>
  <c r="AB825" i="1"/>
  <c r="AC825" i="1"/>
  <c r="AB805" i="1" l="1"/>
  <c r="AK799" i="1"/>
  <c r="W805" i="1"/>
  <c r="X805" i="1"/>
  <c r="AA803" i="1"/>
  <c r="Z805" i="1"/>
  <c r="AI36" i="1"/>
  <c r="AK36" i="1" s="1"/>
  <c r="AE794" i="1"/>
  <c r="AE797" i="1"/>
  <c r="AE793" i="1"/>
  <c r="AE796" i="1"/>
  <c r="AE801" i="1"/>
  <c r="AE795" i="1"/>
  <c r="AC798" i="1"/>
  <c r="AC792" i="1"/>
  <c r="Y792" i="1"/>
  <c r="AA792" i="1" s="1"/>
  <c r="Y798" i="1"/>
  <c r="Y805" i="1" s="1"/>
  <c r="I792" i="1"/>
  <c r="I805" i="1" s="1"/>
  <c r="K794" i="1"/>
  <c r="G792" i="1"/>
  <c r="G805" i="1" s="1"/>
  <c r="E826" i="1"/>
  <c r="J826" i="1"/>
  <c r="J839" i="1" s="1"/>
  <c r="F826" i="1"/>
  <c r="F839" i="1" s="1"/>
  <c r="H826" i="1"/>
  <c r="H839" i="1" s="1"/>
  <c r="AA798" i="1"/>
  <c r="AC803" i="1" l="1"/>
  <c r="AA805" i="1"/>
  <c r="AG801" i="1"/>
  <c r="AI801" i="1" s="1"/>
  <c r="AG796" i="1"/>
  <c r="AI796" i="1" s="1"/>
  <c r="AK796" i="1" s="1"/>
  <c r="AG797" i="1"/>
  <c r="AI797" i="1" s="1"/>
  <c r="AK797" i="1" s="1"/>
  <c r="AG793" i="1"/>
  <c r="AI793" i="1" s="1"/>
  <c r="AG795" i="1"/>
  <c r="AI795" i="1" s="1"/>
  <c r="AK795" i="1" s="1"/>
  <c r="AG794" i="1"/>
  <c r="AI794" i="1" s="1"/>
  <c r="AK794" i="1" s="1"/>
  <c r="AE798" i="1"/>
  <c r="AE792" i="1"/>
  <c r="K792" i="1"/>
  <c r="K805" i="1" s="1"/>
  <c r="M794" i="1"/>
  <c r="AE803" i="1" l="1"/>
  <c r="AC805" i="1"/>
  <c r="AK801" i="1"/>
  <c r="AI798" i="1"/>
  <c r="AK798" i="1" s="1"/>
  <c r="AI792" i="1"/>
  <c r="AK792" i="1" s="1"/>
  <c r="AK793" i="1"/>
  <c r="AG798" i="1"/>
  <c r="M792" i="1"/>
  <c r="M805" i="1" s="1"/>
  <c r="O794" i="1"/>
  <c r="AG792" i="1"/>
  <c r="O792" i="1" l="1"/>
  <c r="O805" i="1" s="1"/>
  <c r="Q794" i="1"/>
  <c r="AG803" i="1"/>
  <c r="AE805" i="1"/>
  <c r="AB750" i="1"/>
  <c r="AB757" i="1" s="1"/>
  <c r="AB744" i="1"/>
  <c r="AC743" i="1"/>
  <c r="AB743" i="1"/>
  <c r="AB782" i="1"/>
  <c r="AB776" i="1"/>
  <c r="AC775" i="1"/>
  <c r="AB775" i="1"/>
  <c r="AB734" i="1"/>
  <c r="AB728" i="1"/>
  <c r="AC727" i="1"/>
  <c r="AB727" i="1"/>
  <c r="AB718" i="1"/>
  <c r="AB725" i="1" s="1"/>
  <c r="AB712" i="1"/>
  <c r="AC711" i="1"/>
  <c r="AB711" i="1"/>
  <c r="AB702" i="1"/>
  <c r="AB696" i="1"/>
  <c r="AC695" i="1"/>
  <c r="AB695" i="1"/>
  <c r="AB686" i="1"/>
  <c r="AB680" i="1"/>
  <c r="AC679" i="1"/>
  <c r="AB679" i="1"/>
  <c r="AB670" i="1"/>
  <c r="AB664" i="1"/>
  <c r="AB663" i="1"/>
  <c r="AB656" i="1"/>
  <c r="AB650" i="1"/>
  <c r="AC649" i="1"/>
  <c r="AB649" i="1"/>
  <c r="AB640" i="1"/>
  <c r="AB634" i="1"/>
  <c r="AC633" i="1"/>
  <c r="AB633" i="1"/>
  <c r="AB627" i="1"/>
  <c r="AB838" i="1" s="1"/>
  <c r="AB626" i="1"/>
  <c r="AB625" i="1"/>
  <c r="AB836" i="1" s="1"/>
  <c r="AB624" i="1"/>
  <c r="AB623" i="1"/>
  <c r="AB622" i="1"/>
  <c r="AB620" i="1"/>
  <c r="AB619" i="1"/>
  <c r="AB618" i="1"/>
  <c r="AB617" i="1"/>
  <c r="AB616" i="1"/>
  <c r="AC614" i="1"/>
  <c r="AB614" i="1"/>
  <c r="AB605" i="1"/>
  <c r="AB599" i="1"/>
  <c r="AC598" i="1"/>
  <c r="AB598" i="1"/>
  <c r="AB589" i="1"/>
  <c r="AB583" i="1"/>
  <c r="AC582" i="1"/>
  <c r="AB582" i="1"/>
  <c r="AB573" i="1"/>
  <c r="AB567" i="1"/>
  <c r="AC566" i="1"/>
  <c r="AB566" i="1"/>
  <c r="AB557" i="1"/>
  <c r="AB551" i="1"/>
  <c r="AC550" i="1"/>
  <c r="AB550" i="1"/>
  <c r="AC541" i="1"/>
  <c r="AB541" i="1"/>
  <c r="AC535" i="1"/>
  <c r="AB535" i="1"/>
  <c r="AC534" i="1"/>
  <c r="AB534" i="1"/>
  <c r="AB525" i="1"/>
  <c r="AB519" i="1"/>
  <c r="AC518" i="1"/>
  <c r="AB518" i="1"/>
  <c r="AB509" i="1"/>
  <c r="AB503" i="1"/>
  <c r="AC502" i="1"/>
  <c r="AB502" i="1"/>
  <c r="AB493" i="1"/>
  <c r="AB487" i="1"/>
  <c r="AC486" i="1"/>
  <c r="AB486" i="1"/>
  <c r="AB477" i="1"/>
  <c r="AB471" i="1"/>
  <c r="AC470" i="1"/>
  <c r="AB470" i="1"/>
  <c r="AB460" i="1"/>
  <c r="AB459" i="1"/>
  <c r="AB457" i="1"/>
  <c r="AB456" i="1"/>
  <c r="AB454" i="1"/>
  <c r="AC451" i="1"/>
  <c r="AB451" i="1"/>
  <c r="AB442" i="1"/>
  <c r="AB436" i="1"/>
  <c r="AC435" i="1"/>
  <c r="AB435" i="1"/>
  <c r="AB426" i="1"/>
  <c r="AB433" i="1" s="1"/>
  <c r="AB420" i="1"/>
  <c r="AC419" i="1"/>
  <c r="AB419" i="1"/>
  <c r="AB410" i="1"/>
  <c r="AB404" i="1"/>
  <c r="AC403" i="1"/>
  <c r="AB403" i="1"/>
  <c r="AB394" i="1"/>
  <c r="AB388" i="1"/>
  <c r="AC387" i="1"/>
  <c r="AB387" i="1"/>
  <c r="AB378" i="1"/>
  <c r="AB385" i="1" s="1"/>
  <c r="AB372" i="1"/>
  <c r="AC371" i="1"/>
  <c r="AB371" i="1"/>
  <c r="AB362" i="1"/>
  <c r="AB356" i="1"/>
  <c r="AC355" i="1"/>
  <c r="AB355" i="1"/>
  <c r="AC346" i="1"/>
  <c r="AB346" i="1"/>
  <c r="AC340" i="1"/>
  <c r="AB340" i="1"/>
  <c r="AC339" i="1"/>
  <c r="AB339" i="1"/>
  <c r="AC330" i="1"/>
  <c r="AB330" i="1"/>
  <c r="AC324" i="1"/>
  <c r="AB324" i="1"/>
  <c r="AC323" i="1"/>
  <c r="AB323" i="1"/>
  <c r="AC314" i="1"/>
  <c r="AB314" i="1"/>
  <c r="AC308" i="1"/>
  <c r="AB308" i="1"/>
  <c r="AC307" i="1"/>
  <c r="AB307" i="1"/>
  <c r="AB298" i="1"/>
  <c r="AB305" i="1" s="1"/>
  <c r="AB292" i="1"/>
  <c r="AC291" i="1"/>
  <c r="AB291" i="1"/>
  <c r="AB282" i="1"/>
  <c r="AB289" i="1" s="1"/>
  <c r="AB276" i="1"/>
  <c r="AC275" i="1"/>
  <c r="AB275" i="1"/>
  <c r="AB266" i="1"/>
  <c r="AB260" i="1"/>
  <c r="AC259" i="1"/>
  <c r="AB259" i="1"/>
  <c r="AB250" i="1"/>
  <c r="AB244" i="1"/>
  <c r="AC243" i="1"/>
  <c r="AB243" i="1"/>
  <c r="AC234" i="1"/>
  <c r="AB234" i="1"/>
  <c r="AC228" i="1"/>
  <c r="AB228" i="1"/>
  <c r="AC227" i="1"/>
  <c r="AB227" i="1"/>
  <c r="AC218" i="1"/>
  <c r="AB218" i="1"/>
  <c r="AC212" i="1"/>
  <c r="AB212" i="1"/>
  <c r="AC211" i="1"/>
  <c r="AB211" i="1"/>
  <c r="AC205" i="1"/>
  <c r="AB205" i="1"/>
  <c r="AC199" i="1"/>
  <c r="AB199" i="1"/>
  <c r="AC198" i="1"/>
  <c r="AB198" i="1"/>
  <c r="AC191" i="1"/>
  <c r="AB191" i="1"/>
  <c r="AC185" i="1"/>
  <c r="AB185" i="1"/>
  <c r="AC184" i="1"/>
  <c r="AB184" i="1"/>
  <c r="AC175" i="1"/>
  <c r="AB175" i="1"/>
  <c r="AC169" i="1"/>
  <c r="AB169" i="1"/>
  <c r="AC168" i="1"/>
  <c r="AB168" i="1"/>
  <c r="AB159" i="1"/>
  <c r="AB166" i="1" s="1"/>
  <c r="AB153" i="1"/>
  <c r="AC152" i="1"/>
  <c r="AB152" i="1"/>
  <c r="AB143" i="1"/>
  <c r="AB137" i="1"/>
  <c r="AC136" i="1"/>
  <c r="AB136" i="1"/>
  <c r="AC127" i="1"/>
  <c r="AB127" i="1"/>
  <c r="AC121" i="1"/>
  <c r="AB121" i="1"/>
  <c r="AC120" i="1"/>
  <c r="AB120" i="1"/>
  <c r="AB111" i="1"/>
  <c r="AB118" i="1" s="1"/>
  <c r="AB105" i="1"/>
  <c r="AC104" i="1"/>
  <c r="AB104" i="1"/>
  <c r="AB95" i="1"/>
  <c r="AB102" i="1" s="1"/>
  <c r="AB89" i="1"/>
  <c r="AC88" i="1"/>
  <c r="AB88" i="1"/>
  <c r="AB79" i="1"/>
  <c r="AB73" i="1"/>
  <c r="AC72" i="1"/>
  <c r="AB72" i="1"/>
  <c r="AB67" i="1"/>
  <c r="AB66" i="1"/>
  <c r="AB65" i="1"/>
  <c r="AB64" i="1"/>
  <c r="AB63" i="1"/>
  <c r="AB62" i="1"/>
  <c r="AB60" i="1"/>
  <c r="AB59" i="1"/>
  <c r="AB58" i="1"/>
  <c r="AB57" i="1"/>
  <c r="AB56" i="1"/>
  <c r="AC54" i="1"/>
  <c r="AB54" i="1"/>
  <c r="AB45" i="1"/>
  <c r="AB39" i="1"/>
  <c r="AC38" i="1"/>
  <c r="AB38" i="1"/>
  <c r="AC22" i="1"/>
  <c r="AB22" i="1"/>
  <c r="AB516" i="1" l="1"/>
  <c r="AB500" i="1"/>
  <c r="AB564" i="1"/>
  <c r="AB369" i="1"/>
  <c r="AB417" i="1"/>
  <c r="AB789" i="1"/>
  <c r="AG805" i="1"/>
  <c r="AI803" i="1"/>
  <c r="S794" i="1"/>
  <c r="Q792" i="1"/>
  <c r="AB741" i="1"/>
  <c r="AB52" i="1"/>
  <c r="AB86" i="1"/>
  <c r="AB837" i="1"/>
  <c r="AB832" i="1"/>
  <c r="AB826" i="1"/>
  <c r="AC548" i="1"/>
  <c r="AB484" i="1"/>
  <c r="AB449" i="1"/>
  <c r="AB225" i="1"/>
  <c r="AB661" i="1"/>
  <c r="AC182" i="1"/>
  <c r="AC196" i="1"/>
  <c r="AC225" i="1"/>
  <c r="AB548" i="1"/>
  <c r="AB273" i="1"/>
  <c r="AC321" i="1"/>
  <c r="AC337" i="1"/>
  <c r="AC353" i="1"/>
  <c r="AB241" i="1"/>
  <c r="AB677" i="1"/>
  <c r="AC241" i="1"/>
  <c r="AB401" i="1"/>
  <c r="AB321" i="1"/>
  <c r="AB337" i="1"/>
  <c r="AB353" i="1"/>
  <c r="AB150" i="1"/>
  <c r="AB647" i="1"/>
  <c r="AB134" i="1"/>
  <c r="AC134" i="1"/>
  <c r="AB182" i="1"/>
  <c r="AB196" i="1"/>
  <c r="AB257" i="1"/>
  <c r="AB532" i="1"/>
  <c r="AB580" i="1"/>
  <c r="AB612" i="1"/>
  <c r="AB693" i="1"/>
  <c r="AB596" i="1"/>
  <c r="AB709" i="1"/>
  <c r="AB621" i="1"/>
  <c r="AB615" i="1"/>
  <c r="AB20" i="1"/>
  <c r="AB61" i="1"/>
  <c r="AB55" i="1"/>
  <c r="AB458" i="1"/>
  <c r="AB452" i="1"/>
  <c r="Q805" i="1" l="1"/>
  <c r="S805" i="1" s="1"/>
  <c r="S792" i="1"/>
  <c r="AB68" i="1"/>
  <c r="AI805" i="1"/>
  <c r="AK805" i="1" s="1"/>
  <c r="AK803" i="1"/>
  <c r="AB628" i="1"/>
  <c r="AB839" i="1"/>
  <c r="AB465" i="1"/>
  <c r="J744" i="1" l="1"/>
  <c r="J757" i="1" s="1"/>
  <c r="K743" i="1"/>
  <c r="J743" i="1"/>
  <c r="J776" i="1"/>
  <c r="J789" i="1" s="1"/>
  <c r="K775" i="1"/>
  <c r="J775" i="1"/>
  <c r="J728" i="1"/>
  <c r="J741" i="1" s="1"/>
  <c r="K727" i="1"/>
  <c r="J727" i="1"/>
  <c r="J712" i="1"/>
  <c r="J725" i="1" s="1"/>
  <c r="K711" i="1"/>
  <c r="J711" i="1"/>
  <c r="J696" i="1"/>
  <c r="J709" i="1" s="1"/>
  <c r="K695" i="1"/>
  <c r="J695" i="1"/>
  <c r="J680" i="1"/>
  <c r="J693" i="1" s="1"/>
  <c r="K679" i="1"/>
  <c r="J679" i="1"/>
  <c r="K664" i="1"/>
  <c r="K677" i="1" s="1"/>
  <c r="J664" i="1"/>
  <c r="J677" i="1" s="1"/>
  <c r="K663" i="1"/>
  <c r="J663" i="1"/>
  <c r="K650" i="1"/>
  <c r="K661" i="1" s="1"/>
  <c r="J650" i="1"/>
  <c r="J661" i="1" s="1"/>
  <c r="K649" i="1"/>
  <c r="J649" i="1"/>
  <c r="J634" i="1"/>
  <c r="J647" i="1" s="1"/>
  <c r="K633" i="1"/>
  <c r="J633" i="1"/>
  <c r="J627" i="1"/>
  <c r="J626" i="1"/>
  <c r="J625" i="1"/>
  <c r="J624" i="1"/>
  <c r="J623" i="1"/>
  <c r="J622" i="1"/>
  <c r="K621" i="1"/>
  <c r="J621" i="1"/>
  <c r="K620" i="1"/>
  <c r="J620" i="1"/>
  <c r="J619" i="1"/>
  <c r="J618" i="1"/>
  <c r="J617" i="1"/>
  <c r="K614" i="1"/>
  <c r="J614" i="1"/>
  <c r="J599" i="1"/>
  <c r="J612" i="1" s="1"/>
  <c r="K598" i="1"/>
  <c r="J598" i="1"/>
  <c r="J583" i="1"/>
  <c r="J596" i="1" s="1"/>
  <c r="K582" i="1"/>
  <c r="J582" i="1"/>
  <c r="J567" i="1"/>
  <c r="J580" i="1" s="1"/>
  <c r="K566" i="1"/>
  <c r="J566" i="1"/>
  <c r="J551" i="1"/>
  <c r="J564" i="1" s="1"/>
  <c r="K550" i="1"/>
  <c r="J550" i="1"/>
  <c r="K535" i="1"/>
  <c r="K548" i="1" s="1"/>
  <c r="J535" i="1"/>
  <c r="J548" i="1" s="1"/>
  <c r="K534" i="1"/>
  <c r="J534" i="1"/>
  <c r="J519" i="1"/>
  <c r="J532" i="1" s="1"/>
  <c r="K518" i="1"/>
  <c r="J518" i="1"/>
  <c r="J503" i="1"/>
  <c r="J516" i="1" s="1"/>
  <c r="K502" i="1"/>
  <c r="J502" i="1"/>
  <c r="J487" i="1"/>
  <c r="J500" i="1" s="1"/>
  <c r="K486" i="1"/>
  <c r="J486" i="1"/>
  <c r="J471" i="1"/>
  <c r="J484" i="1" s="1"/>
  <c r="K470" i="1"/>
  <c r="J470" i="1"/>
  <c r="J464" i="1"/>
  <c r="J463" i="1"/>
  <c r="J462" i="1"/>
  <c r="J461" i="1"/>
  <c r="J460" i="1"/>
  <c r="J459" i="1"/>
  <c r="J456" i="1"/>
  <c r="J455" i="1"/>
  <c r="J454" i="1"/>
  <c r="K451" i="1"/>
  <c r="J451" i="1"/>
  <c r="J436" i="1"/>
  <c r="J449" i="1" s="1"/>
  <c r="K435" i="1"/>
  <c r="J435" i="1"/>
  <c r="J420" i="1"/>
  <c r="J433" i="1" s="1"/>
  <c r="K419" i="1"/>
  <c r="J419" i="1"/>
  <c r="J404" i="1"/>
  <c r="J417" i="1" s="1"/>
  <c r="K403" i="1"/>
  <c r="J403" i="1"/>
  <c r="J388" i="1"/>
  <c r="J401" i="1" s="1"/>
  <c r="K387" i="1"/>
  <c r="J387" i="1"/>
  <c r="J372" i="1"/>
  <c r="J385" i="1" s="1"/>
  <c r="K371" i="1"/>
  <c r="J371" i="1"/>
  <c r="J356" i="1"/>
  <c r="J369" i="1" s="1"/>
  <c r="K355" i="1"/>
  <c r="J355" i="1"/>
  <c r="K340" i="1"/>
  <c r="K353" i="1" s="1"/>
  <c r="J340" i="1"/>
  <c r="J353" i="1" s="1"/>
  <c r="K339" i="1"/>
  <c r="J339" i="1"/>
  <c r="K324" i="1"/>
  <c r="K337" i="1" s="1"/>
  <c r="J324" i="1"/>
  <c r="J337" i="1" s="1"/>
  <c r="K323" i="1"/>
  <c r="J323" i="1"/>
  <c r="K308" i="1"/>
  <c r="K321" i="1" s="1"/>
  <c r="J308" i="1"/>
  <c r="J321" i="1" s="1"/>
  <c r="K307" i="1"/>
  <c r="J307" i="1"/>
  <c r="J292" i="1"/>
  <c r="J305" i="1" s="1"/>
  <c r="K291" i="1"/>
  <c r="J291" i="1"/>
  <c r="J276" i="1"/>
  <c r="J289" i="1" s="1"/>
  <c r="K275" i="1"/>
  <c r="J275" i="1"/>
  <c r="J260" i="1"/>
  <c r="J273" i="1" s="1"/>
  <c r="K259" i="1"/>
  <c r="J259" i="1"/>
  <c r="J244" i="1"/>
  <c r="J257" i="1" s="1"/>
  <c r="K243" i="1"/>
  <c r="J243" i="1"/>
  <c r="K228" i="1"/>
  <c r="K241" i="1" s="1"/>
  <c r="J228" i="1"/>
  <c r="J241" i="1" s="1"/>
  <c r="K227" i="1"/>
  <c r="J227" i="1"/>
  <c r="K212" i="1"/>
  <c r="K225" i="1" s="1"/>
  <c r="J212" i="1"/>
  <c r="J225" i="1" s="1"/>
  <c r="K211" i="1"/>
  <c r="J211" i="1"/>
  <c r="K199" i="1"/>
  <c r="K209" i="1" s="1"/>
  <c r="J199" i="1"/>
  <c r="J209" i="1" s="1"/>
  <c r="K198" i="1"/>
  <c r="J198" i="1"/>
  <c r="K185" i="1"/>
  <c r="K196" i="1" s="1"/>
  <c r="J185" i="1"/>
  <c r="J196" i="1" s="1"/>
  <c r="K184" i="1"/>
  <c r="J184" i="1"/>
  <c r="K169" i="1"/>
  <c r="K182" i="1" s="1"/>
  <c r="J169" i="1"/>
  <c r="J182" i="1" s="1"/>
  <c r="K168" i="1"/>
  <c r="J168" i="1"/>
  <c r="J153" i="1"/>
  <c r="J166" i="1" s="1"/>
  <c r="K152" i="1"/>
  <c r="J152" i="1"/>
  <c r="J137" i="1"/>
  <c r="J150" i="1" s="1"/>
  <c r="K136" i="1"/>
  <c r="J136" i="1"/>
  <c r="K121" i="1"/>
  <c r="K134" i="1" s="1"/>
  <c r="J121" i="1"/>
  <c r="J134" i="1" s="1"/>
  <c r="K120" i="1"/>
  <c r="J120" i="1"/>
  <c r="J105" i="1"/>
  <c r="J118" i="1" s="1"/>
  <c r="K104" i="1"/>
  <c r="J104" i="1"/>
  <c r="J89" i="1"/>
  <c r="J102" i="1" s="1"/>
  <c r="K88" i="1"/>
  <c r="J88" i="1"/>
  <c r="J73" i="1"/>
  <c r="J86" i="1" s="1"/>
  <c r="K72" i="1"/>
  <c r="J72" i="1"/>
  <c r="J67" i="1"/>
  <c r="J66" i="1"/>
  <c r="J65" i="1"/>
  <c r="J64" i="1"/>
  <c r="J63" i="1"/>
  <c r="J62" i="1"/>
  <c r="J61" i="1"/>
  <c r="J60" i="1"/>
  <c r="J59" i="1"/>
  <c r="J58" i="1"/>
  <c r="J57" i="1"/>
  <c r="K54" i="1"/>
  <c r="J54" i="1"/>
  <c r="J39" i="1"/>
  <c r="J52" i="1" s="1"/>
  <c r="K38" i="1"/>
  <c r="J38" i="1"/>
  <c r="K23" i="1"/>
  <c r="K36" i="1" s="1"/>
  <c r="J23" i="1"/>
  <c r="J36" i="1" s="1"/>
  <c r="K22" i="1"/>
  <c r="J22" i="1"/>
  <c r="J7" i="1"/>
  <c r="J20" i="1" s="1"/>
  <c r="J452" i="1" l="1"/>
  <c r="J465" i="1" s="1"/>
  <c r="J615" i="1"/>
  <c r="J628" i="1" s="1"/>
  <c r="J55" i="1"/>
  <c r="J68" i="1" s="1"/>
  <c r="AA198" i="1" l="1"/>
  <c r="Z198" i="1"/>
  <c r="Y198" i="1"/>
  <c r="X198" i="1"/>
  <c r="W198" i="1"/>
  <c r="AA184" i="1"/>
  <c r="Z184" i="1"/>
  <c r="Y184" i="1"/>
  <c r="X184" i="1"/>
  <c r="W184" i="1"/>
  <c r="W112" i="1" l="1"/>
  <c r="W833" i="1" s="1"/>
  <c r="E104" i="1"/>
  <c r="E112" i="1"/>
  <c r="W750" i="1" l="1"/>
  <c r="W747" i="1"/>
  <c r="W829" i="1" s="1"/>
  <c r="W746" i="1"/>
  <c r="W828" i="1" s="1"/>
  <c r="W745" i="1"/>
  <c r="W827" i="1" s="1"/>
  <c r="W743" i="1"/>
  <c r="W782" i="1"/>
  <c r="W789" i="1" s="1"/>
  <c r="W776" i="1"/>
  <c r="W775" i="1"/>
  <c r="W734" i="1"/>
  <c r="W728" i="1"/>
  <c r="W727" i="1"/>
  <c r="W718" i="1"/>
  <c r="W725" i="1" s="1"/>
  <c r="W712" i="1"/>
  <c r="E751" i="1"/>
  <c r="E744" i="1"/>
  <c r="E757" i="1" s="1"/>
  <c r="E743" i="1"/>
  <c r="E776" i="1"/>
  <c r="E789" i="1" s="1"/>
  <c r="E775" i="1"/>
  <c r="E728" i="1"/>
  <c r="E741" i="1" s="1"/>
  <c r="E727" i="1"/>
  <c r="E712" i="1"/>
  <c r="E725" i="1" s="1"/>
  <c r="E454" i="1"/>
  <c r="Y432" i="1"/>
  <c r="AA432" i="1" s="1"/>
  <c r="AC432" i="1" s="1"/>
  <c r="AE432" i="1" s="1"/>
  <c r="AG432" i="1" s="1"/>
  <c r="AI432" i="1" s="1"/>
  <c r="AK432" i="1" s="1"/>
  <c r="G432" i="1"/>
  <c r="I432" i="1" s="1"/>
  <c r="K432" i="1" s="1"/>
  <c r="M432" i="1" s="1"/>
  <c r="O432" i="1" s="1"/>
  <c r="Q432" i="1" s="1"/>
  <c r="S432" i="1" s="1"/>
  <c r="Y431" i="1"/>
  <c r="G431" i="1"/>
  <c r="I431" i="1" s="1"/>
  <c r="K431" i="1" s="1"/>
  <c r="M431" i="1" s="1"/>
  <c r="O431" i="1" s="1"/>
  <c r="Q431" i="1" s="1"/>
  <c r="S431" i="1" s="1"/>
  <c r="Y430" i="1"/>
  <c r="AA430" i="1" s="1"/>
  <c r="AC430" i="1" s="1"/>
  <c r="AE430" i="1" s="1"/>
  <c r="AG430" i="1" s="1"/>
  <c r="AI430" i="1" s="1"/>
  <c r="AK430" i="1" s="1"/>
  <c r="G430" i="1"/>
  <c r="I430" i="1" s="1"/>
  <c r="K430" i="1" s="1"/>
  <c r="M430" i="1" s="1"/>
  <c r="O430" i="1" s="1"/>
  <c r="Q430" i="1" s="1"/>
  <c r="S430" i="1" s="1"/>
  <c r="Y429" i="1"/>
  <c r="AA429" i="1" s="1"/>
  <c r="AC429" i="1" s="1"/>
  <c r="AE429" i="1" s="1"/>
  <c r="AG429" i="1" s="1"/>
  <c r="AI429" i="1" s="1"/>
  <c r="AK429" i="1" s="1"/>
  <c r="G429" i="1"/>
  <c r="I429" i="1" s="1"/>
  <c r="K429" i="1" s="1"/>
  <c r="M429" i="1" s="1"/>
  <c r="O429" i="1" s="1"/>
  <c r="Q429" i="1" s="1"/>
  <c r="S429" i="1" s="1"/>
  <c r="Y428" i="1"/>
  <c r="AA428" i="1" s="1"/>
  <c r="AC428" i="1" s="1"/>
  <c r="AE428" i="1" s="1"/>
  <c r="AG428" i="1" s="1"/>
  <c r="AI428" i="1" s="1"/>
  <c r="G428" i="1"/>
  <c r="I428" i="1" s="1"/>
  <c r="K428" i="1" s="1"/>
  <c r="M428" i="1" s="1"/>
  <c r="O428" i="1" s="1"/>
  <c r="Q428" i="1" s="1"/>
  <c r="S428" i="1" s="1"/>
  <c r="Y427" i="1"/>
  <c r="AA427" i="1" s="1"/>
  <c r="AC427" i="1" s="1"/>
  <c r="AE427" i="1" s="1"/>
  <c r="AG427" i="1" s="1"/>
  <c r="AI427" i="1" s="1"/>
  <c r="AK427" i="1" s="1"/>
  <c r="G427" i="1"/>
  <c r="I427" i="1" s="1"/>
  <c r="K427" i="1" s="1"/>
  <c r="M427" i="1" s="1"/>
  <c r="O427" i="1" s="1"/>
  <c r="Q427" i="1" s="1"/>
  <c r="S427" i="1" s="1"/>
  <c r="Z426" i="1"/>
  <c r="X426" i="1"/>
  <c r="X433" i="1" s="1"/>
  <c r="W426" i="1"/>
  <c r="G426" i="1"/>
  <c r="I426" i="1" s="1"/>
  <c r="K426" i="1" s="1"/>
  <c r="M426" i="1" s="1"/>
  <c r="O426" i="1" s="1"/>
  <c r="Q426" i="1" s="1"/>
  <c r="S426" i="1" s="1"/>
  <c r="Y425" i="1"/>
  <c r="AA425" i="1" s="1"/>
  <c r="AC425" i="1" s="1"/>
  <c r="AE425" i="1" s="1"/>
  <c r="AG425" i="1" s="1"/>
  <c r="AI425" i="1" s="1"/>
  <c r="AK425" i="1" s="1"/>
  <c r="G425" i="1"/>
  <c r="I425" i="1" s="1"/>
  <c r="K425" i="1" s="1"/>
  <c r="M425" i="1" s="1"/>
  <c r="O425" i="1" s="1"/>
  <c r="Q425" i="1" s="1"/>
  <c r="S425" i="1" s="1"/>
  <c r="Y424" i="1"/>
  <c r="AA424" i="1" s="1"/>
  <c r="AC424" i="1" s="1"/>
  <c r="AE424" i="1" s="1"/>
  <c r="AG424" i="1" s="1"/>
  <c r="AI424" i="1" s="1"/>
  <c r="AK424" i="1" s="1"/>
  <c r="G424" i="1"/>
  <c r="I424" i="1" s="1"/>
  <c r="K424" i="1" s="1"/>
  <c r="M424" i="1" s="1"/>
  <c r="O424" i="1" s="1"/>
  <c r="Q424" i="1" s="1"/>
  <c r="S424" i="1" s="1"/>
  <c r="Y423" i="1"/>
  <c r="AA423" i="1" s="1"/>
  <c r="AC423" i="1" s="1"/>
  <c r="AE423" i="1" s="1"/>
  <c r="AG423" i="1" s="1"/>
  <c r="AI423" i="1" s="1"/>
  <c r="AK423" i="1" s="1"/>
  <c r="G423" i="1"/>
  <c r="I423" i="1" s="1"/>
  <c r="K423" i="1" s="1"/>
  <c r="M423" i="1" s="1"/>
  <c r="O423" i="1" s="1"/>
  <c r="Q423" i="1" s="1"/>
  <c r="S423" i="1" s="1"/>
  <c r="Y422" i="1"/>
  <c r="AA422" i="1" s="1"/>
  <c r="AC422" i="1" s="1"/>
  <c r="AE422" i="1" s="1"/>
  <c r="AG422" i="1" s="1"/>
  <c r="AI422" i="1" s="1"/>
  <c r="AK422" i="1" s="1"/>
  <c r="G422" i="1"/>
  <c r="Y421" i="1"/>
  <c r="AA421" i="1" s="1"/>
  <c r="AC421" i="1" s="1"/>
  <c r="AE421" i="1" s="1"/>
  <c r="AG421" i="1" s="1"/>
  <c r="AI421" i="1" s="1"/>
  <c r="Z420" i="1"/>
  <c r="X420" i="1"/>
  <c r="W420" i="1"/>
  <c r="H420" i="1"/>
  <c r="H433" i="1" s="1"/>
  <c r="F420" i="1"/>
  <c r="F433" i="1" s="1"/>
  <c r="E420" i="1"/>
  <c r="E433" i="1" s="1"/>
  <c r="AA419" i="1"/>
  <c r="Z419" i="1"/>
  <c r="Y419" i="1"/>
  <c r="X419" i="1"/>
  <c r="W419" i="1"/>
  <c r="I419" i="1"/>
  <c r="H419" i="1"/>
  <c r="G419" i="1"/>
  <c r="F419" i="1"/>
  <c r="E419" i="1"/>
  <c r="W741" i="1" l="1"/>
  <c r="AI420" i="1"/>
  <c r="AK420" i="1" s="1"/>
  <c r="AK421" i="1"/>
  <c r="Z433" i="1"/>
  <c r="W433" i="1"/>
  <c r="AI426" i="1"/>
  <c r="AK426" i="1" s="1"/>
  <c r="AK428" i="1"/>
  <c r="AA431" i="1"/>
  <c r="AG420" i="1"/>
  <c r="AG426" i="1"/>
  <c r="AE420" i="1"/>
  <c r="AE426" i="1"/>
  <c r="AC420" i="1"/>
  <c r="AC426" i="1"/>
  <c r="W744" i="1"/>
  <c r="W757" i="1" s="1"/>
  <c r="Y420" i="1"/>
  <c r="AA420" i="1" s="1"/>
  <c r="G420" i="1"/>
  <c r="G433" i="1" s="1"/>
  <c r="Y426" i="1"/>
  <c r="AA426" i="1" s="1"/>
  <c r="I422" i="1"/>
  <c r="X614" i="1"/>
  <c r="Y614" i="1"/>
  <c r="Z614" i="1"/>
  <c r="AA614" i="1"/>
  <c r="W614" i="1"/>
  <c r="Y433" i="1" l="1"/>
  <c r="AC431" i="1"/>
  <c r="AA433" i="1"/>
  <c r="I420" i="1"/>
  <c r="I433" i="1" s="1"/>
  <c r="K422" i="1"/>
  <c r="X750" i="1"/>
  <c r="Z750" i="1"/>
  <c r="X782" i="1"/>
  <c r="Z782" i="1"/>
  <c r="Y756" i="1"/>
  <c r="AA756" i="1" s="1"/>
  <c r="AC756" i="1" s="1"/>
  <c r="AE756" i="1" s="1"/>
  <c r="AG756" i="1" s="1"/>
  <c r="AI756" i="1" s="1"/>
  <c r="AK756" i="1" s="1"/>
  <c r="G756" i="1"/>
  <c r="I756" i="1" s="1"/>
  <c r="K756" i="1" s="1"/>
  <c r="M756" i="1" s="1"/>
  <c r="O756" i="1" s="1"/>
  <c r="Q756" i="1" s="1"/>
  <c r="S756" i="1" s="1"/>
  <c r="Y755" i="1"/>
  <c r="G755" i="1"/>
  <c r="I755" i="1" s="1"/>
  <c r="K755" i="1" s="1"/>
  <c r="M755" i="1" s="1"/>
  <c r="O755" i="1" s="1"/>
  <c r="Q755" i="1" s="1"/>
  <c r="S755" i="1" s="1"/>
  <c r="Y754" i="1"/>
  <c r="AA754" i="1" s="1"/>
  <c r="AC754" i="1" s="1"/>
  <c r="AE754" i="1" s="1"/>
  <c r="AG754" i="1" s="1"/>
  <c r="AI754" i="1" s="1"/>
  <c r="AK754" i="1" s="1"/>
  <c r="G754" i="1"/>
  <c r="I754" i="1" s="1"/>
  <c r="K754" i="1" s="1"/>
  <c r="M754" i="1" s="1"/>
  <c r="O754" i="1" s="1"/>
  <c r="Q754" i="1" s="1"/>
  <c r="S754" i="1" s="1"/>
  <c r="Y753" i="1"/>
  <c r="AA753" i="1" s="1"/>
  <c r="AC753" i="1" s="1"/>
  <c r="AE753" i="1" s="1"/>
  <c r="G753" i="1"/>
  <c r="I753" i="1" s="1"/>
  <c r="K753" i="1" s="1"/>
  <c r="M753" i="1" s="1"/>
  <c r="O753" i="1" s="1"/>
  <c r="Q753" i="1" s="1"/>
  <c r="S753" i="1" s="1"/>
  <c r="Y752" i="1"/>
  <c r="AA752" i="1" s="1"/>
  <c r="AC752" i="1" s="1"/>
  <c r="AE752" i="1" s="1"/>
  <c r="AG752" i="1" s="1"/>
  <c r="AI752" i="1" s="1"/>
  <c r="AK752" i="1" s="1"/>
  <c r="G752" i="1"/>
  <c r="I752" i="1" s="1"/>
  <c r="K752" i="1" s="1"/>
  <c r="M752" i="1" s="1"/>
  <c r="O752" i="1" s="1"/>
  <c r="Q752" i="1" s="1"/>
  <c r="S752" i="1" s="1"/>
  <c r="Y751" i="1"/>
  <c r="G750" i="1"/>
  <c r="I750" i="1" s="1"/>
  <c r="K750" i="1" s="1"/>
  <c r="M750" i="1" s="1"/>
  <c r="O750" i="1" s="1"/>
  <c r="Q750" i="1" s="1"/>
  <c r="S750" i="1" s="1"/>
  <c r="Y749" i="1"/>
  <c r="AA749" i="1" s="1"/>
  <c r="AC749" i="1" s="1"/>
  <c r="AE749" i="1" s="1"/>
  <c r="G749" i="1"/>
  <c r="I749" i="1" s="1"/>
  <c r="K749" i="1" s="1"/>
  <c r="M749" i="1" s="1"/>
  <c r="O749" i="1" s="1"/>
  <c r="Q749" i="1" s="1"/>
  <c r="S749" i="1" s="1"/>
  <c r="Y748" i="1"/>
  <c r="AA748" i="1" s="1"/>
  <c r="AC748" i="1" s="1"/>
  <c r="AE748" i="1" s="1"/>
  <c r="G748" i="1"/>
  <c r="I748" i="1" s="1"/>
  <c r="K748" i="1" s="1"/>
  <c r="M748" i="1" s="1"/>
  <c r="O748" i="1" s="1"/>
  <c r="Q748" i="1" s="1"/>
  <c r="S748" i="1" s="1"/>
  <c r="Y747" i="1"/>
  <c r="AA747" i="1" s="1"/>
  <c r="AC747" i="1" s="1"/>
  <c r="AE747" i="1" s="1"/>
  <c r="AG747" i="1" s="1"/>
  <c r="AI747" i="1" s="1"/>
  <c r="AK747" i="1" s="1"/>
  <c r="G747" i="1"/>
  <c r="I747" i="1" s="1"/>
  <c r="K747" i="1" s="1"/>
  <c r="M747" i="1" s="1"/>
  <c r="O747" i="1" s="1"/>
  <c r="Q747" i="1" s="1"/>
  <c r="S747" i="1" s="1"/>
  <c r="Y746" i="1"/>
  <c r="AA746" i="1" s="1"/>
  <c r="AC746" i="1" s="1"/>
  <c r="AE746" i="1" s="1"/>
  <c r="G746" i="1"/>
  <c r="I746" i="1" s="1"/>
  <c r="K746" i="1" s="1"/>
  <c r="M746" i="1" s="1"/>
  <c r="O746" i="1" s="1"/>
  <c r="Q746" i="1" s="1"/>
  <c r="Y745" i="1"/>
  <c r="AA745" i="1" s="1"/>
  <c r="AC745" i="1" s="1"/>
  <c r="AE745" i="1" s="1"/>
  <c r="Z744" i="1"/>
  <c r="X744" i="1"/>
  <c r="H744" i="1"/>
  <c r="H757" i="1" s="1"/>
  <c r="F744" i="1"/>
  <c r="F757" i="1" s="1"/>
  <c r="AA743" i="1"/>
  <c r="Z743" i="1"/>
  <c r="Y743" i="1"/>
  <c r="X743" i="1"/>
  <c r="I743" i="1"/>
  <c r="H743" i="1"/>
  <c r="G743" i="1"/>
  <c r="F743" i="1"/>
  <c r="AA755" i="1" l="1"/>
  <c r="X757" i="1"/>
  <c r="AE431" i="1"/>
  <c r="AC433" i="1"/>
  <c r="S746" i="1"/>
  <c r="Q744" i="1"/>
  <c r="Z757" i="1"/>
  <c r="O744" i="1"/>
  <c r="O757" i="1" s="1"/>
  <c r="AG745" i="1"/>
  <c r="AI745" i="1" s="1"/>
  <c r="AG748" i="1"/>
  <c r="AI748" i="1" s="1"/>
  <c r="AK748" i="1" s="1"/>
  <c r="AG749" i="1"/>
  <c r="AI749" i="1" s="1"/>
  <c r="AK749" i="1" s="1"/>
  <c r="AG753" i="1"/>
  <c r="AI753" i="1" s="1"/>
  <c r="AK753" i="1" s="1"/>
  <c r="AG746" i="1"/>
  <c r="AI746" i="1" s="1"/>
  <c r="AK746" i="1" s="1"/>
  <c r="M744" i="1"/>
  <c r="M757" i="1" s="1"/>
  <c r="K420" i="1"/>
  <c r="K433" i="1" s="1"/>
  <c r="M422" i="1"/>
  <c r="AE744" i="1"/>
  <c r="AC744" i="1"/>
  <c r="K744" i="1"/>
  <c r="G744" i="1"/>
  <c r="G757" i="1" s="1"/>
  <c r="Y750" i="1"/>
  <c r="AA751" i="1"/>
  <c r="AC751" i="1" s="1"/>
  <c r="AE751" i="1" s="1"/>
  <c r="Y744" i="1"/>
  <c r="AA744" i="1" s="1"/>
  <c r="I744" i="1"/>
  <c r="G751" i="1"/>
  <c r="I751" i="1" s="1"/>
  <c r="K751" i="1" s="1"/>
  <c r="M751" i="1" s="1"/>
  <c r="O751" i="1" s="1"/>
  <c r="Q751" i="1" s="1"/>
  <c r="S751" i="1" s="1"/>
  <c r="Y757" i="1" l="1"/>
  <c r="AG431" i="1"/>
  <c r="AE433" i="1"/>
  <c r="I757" i="1"/>
  <c r="Q757" i="1"/>
  <c r="S757" i="1" s="1"/>
  <c r="S744" i="1"/>
  <c r="AK745" i="1"/>
  <c r="AI744" i="1"/>
  <c r="AK744" i="1" s="1"/>
  <c r="K757" i="1"/>
  <c r="AC755" i="1"/>
  <c r="AE750" i="1"/>
  <c r="AG751" i="1"/>
  <c r="AI751" i="1" s="1"/>
  <c r="M420" i="1"/>
  <c r="M433" i="1" s="1"/>
  <c r="O422" i="1"/>
  <c r="AG744" i="1"/>
  <c r="AC750" i="1"/>
  <c r="AA750" i="1"/>
  <c r="AA757" i="1" s="1"/>
  <c r="Y788" i="1"/>
  <c r="AA788" i="1" s="1"/>
  <c r="AC788" i="1" s="1"/>
  <c r="AE788" i="1" s="1"/>
  <c r="AG788" i="1" s="1"/>
  <c r="AI788" i="1" s="1"/>
  <c r="AK788" i="1" s="1"/>
  <c r="G788" i="1"/>
  <c r="I788" i="1" s="1"/>
  <c r="K788" i="1" s="1"/>
  <c r="M788" i="1" s="1"/>
  <c r="O788" i="1" s="1"/>
  <c r="Q788" i="1" s="1"/>
  <c r="S788" i="1" s="1"/>
  <c r="Y787" i="1"/>
  <c r="G787" i="1"/>
  <c r="I787" i="1" s="1"/>
  <c r="K787" i="1" s="1"/>
  <c r="M787" i="1" s="1"/>
  <c r="O787" i="1" s="1"/>
  <c r="Q787" i="1" s="1"/>
  <c r="S787" i="1" s="1"/>
  <c r="Y786" i="1"/>
  <c r="AA786" i="1" s="1"/>
  <c r="AC786" i="1" s="1"/>
  <c r="AE786" i="1" s="1"/>
  <c r="AG786" i="1" s="1"/>
  <c r="AI786" i="1" s="1"/>
  <c r="AK786" i="1" s="1"/>
  <c r="G786" i="1"/>
  <c r="I786" i="1" s="1"/>
  <c r="K786" i="1" s="1"/>
  <c r="M786" i="1" s="1"/>
  <c r="O786" i="1" s="1"/>
  <c r="Q786" i="1" s="1"/>
  <c r="S786" i="1" s="1"/>
  <c r="Y785" i="1"/>
  <c r="AA785" i="1" s="1"/>
  <c r="AC785" i="1" s="1"/>
  <c r="AE785" i="1" s="1"/>
  <c r="AG785" i="1" s="1"/>
  <c r="AI785" i="1" s="1"/>
  <c r="AK785" i="1" s="1"/>
  <c r="G785" i="1"/>
  <c r="I785" i="1" s="1"/>
  <c r="K785" i="1" s="1"/>
  <c r="M785" i="1" s="1"/>
  <c r="O785" i="1" s="1"/>
  <c r="Q785" i="1" s="1"/>
  <c r="S785" i="1" s="1"/>
  <c r="Y784" i="1"/>
  <c r="AA784" i="1" s="1"/>
  <c r="AC784" i="1" s="1"/>
  <c r="AE784" i="1" s="1"/>
  <c r="AG784" i="1" s="1"/>
  <c r="AI784" i="1" s="1"/>
  <c r="AK784" i="1" s="1"/>
  <c r="G784" i="1"/>
  <c r="I784" i="1" s="1"/>
  <c r="K784" i="1" s="1"/>
  <c r="M784" i="1" s="1"/>
  <c r="O784" i="1" s="1"/>
  <c r="Q784" i="1" s="1"/>
  <c r="S784" i="1" s="1"/>
  <c r="Y783" i="1"/>
  <c r="G783" i="1"/>
  <c r="I783" i="1" s="1"/>
  <c r="K783" i="1" s="1"/>
  <c r="M783" i="1" s="1"/>
  <c r="O783" i="1" s="1"/>
  <c r="Q783" i="1" s="1"/>
  <c r="S783" i="1" s="1"/>
  <c r="G782" i="1"/>
  <c r="I782" i="1" s="1"/>
  <c r="K782" i="1" s="1"/>
  <c r="M782" i="1" s="1"/>
  <c r="O782" i="1" s="1"/>
  <c r="Q782" i="1" s="1"/>
  <c r="S782" i="1" s="1"/>
  <c r="Y781" i="1"/>
  <c r="AA781" i="1" s="1"/>
  <c r="AC781" i="1" s="1"/>
  <c r="G781" i="1"/>
  <c r="I781" i="1" s="1"/>
  <c r="K781" i="1" s="1"/>
  <c r="M781" i="1" s="1"/>
  <c r="O781" i="1" s="1"/>
  <c r="Q781" i="1" s="1"/>
  <c r="S781" i="1" s="1"/>
  <c r="Y780" i="1"/>
  <c r="AA780" i="1" s="1"/>
  <c r="AC780" i="1" s="1"/>
  <c r="G780" i="1"/>
  <c r="I780" i="1" s="1"/>
  <c r="K780" i="1" s="1"/>
  <c r="M780" i="1" s="1"/>
  <c r="O780" i="1" s="1"/>
  <c r="Q780" i="1" s="1"/>
  <c r="S780" i="1" s="1"/>
  <c r="Y779" i="1"/>
  <c r="AA779" i="1" s="1"/>
  <c r="AC779" i="1" s="1"/>
  <c r="G779" i="1"/>
  <c r="I779" i="1" s="1"/>
  <c r="K779" i="1" s="1"/>
  <c r="M779" i="1" s="1"/>
  <c r="O779" i="1" s="1"/>
  <c r="Q779" i="1" s="1"/>
  <c r="S779" i="1" s="1"/>
  <c r="Y778" i="1"/>
  <c r="AA778" i="1" s="1"/>
  <c r="AC778" i="1" s="1"/>
  <c r="G778" i="1"/>
  <c r="I778" i="1" s="1"/>
  <c r="K778" i="1" s="1"/>
  <c r="M778" i="1" s="1"/>
  <c r="O778" i="1" s="1"/>
  <c r="Q778" i="1" s="1"/>
  <c r="Y777" i="1"/>
  <c r="AA777" i="1" s="1"/>
  <c r="AC777" i="1" s="1"/>
  <c r="AE777" i="1" s="1"/>
  <c r="AG777" i="1" s="1"/>
  <c r="AI777" i="1" s="1"/>
  <c r="AK777" i="1" s="1"/>
  <c r="Z776" i="1"/>
  <c r="Z789" i="1" s="1"/>
  <c r="X776" i="1"/>
  <c r="X789" i="1" s="1"/>
  <c r="H776" i="1"/>
  <c r="H789" i="1" s="1"/>
  <c r="F776" i="1"/>
  <c r="F789" i="1" s="1"/>
  <c r="AA775" i="1"/>
  <c r="Z775" i="1"/>
  <c r="Y775" i="1"/>
  <c r="X775" i="1"/>
  <c r="I775" i="1"/>
  <c r="H775" i="1"/>
  <c r="G775" i="1"/>
  <c r="F775" i="1"/>
  <c r="AK751" i="1" l="1"/>
  <c r="AI750" i="1"/>
  <c r="AK750" i="1" s="1"/>
  <c r="AE755" i="1"/>
  <c r="AC757" i="1"/>
  <c r="S778" i="1"/>
  <c r="Q776" i="1"/>
  <c r="AA787" i="1"/>
  <c r="O420" i="1"/>
  <c r="O433" i="1" s="1"/>
  <c r="Q422" i="1"/>
  <c r="AG433" i="1"/>
  <c r="AI431" i="1"/>
  <c r="AG750" i="1"/>
  <c r="O776" i="1"/>
  <c r="O789" i="1" s="1"/>
  <c r="AE780" i="1"/>
  <c r="AG780" i="1" s="1"/>
  <c r="AI780" i="1" s="1"/>
  <c r="AK780" i="1" s="1"/>
  <c r="M776" i="1"/>
  <c r="M789" i="1" s="1"/>
  <c r="AE779" i="1"/>
  <c r="AG779" i="1" s="1"/>
  <c r="AI779" i="1" s="1"/>
  <c r="AK779" i="1" s="1"/>
  <c r="AE778" i="1"/>
  <c r="AG778" i="1" s="1"/>
  <c r="AI778" i="1" s="1"/>
  <c r="AE781" i="1"/>
  <c r="AG781" i="1" s="1"/>
  <c r="AI781" i="1" s="1"/>
  <c r="AK781" i="1" s="1"/>
  <c r="AC776" i="1"/>
  <c r="K776" i="1"/>
  <c r="K789" i="1" s="1"/>
  <c r="AA783" i="1"/>
  <c r="AC783" i="1" s="1"/>
  <c r="AE783" i="1" s="1"/>
  <c r="Y782" i="1"/>
  <c r="G776" i="1"/>
  <c r="G789" i="1" s="1"/>
  <c r="Y776" i="1"/>
  <c r="AA776" i="1" s="1"/>
  <c r="I776" i="1"/>
  <c r="I789" i="1" s="1"/>
  <c r="Y789" i="1" l="1"/>
  <c r="Q789" i="1"/>
  <c r="S789" i="1" s="1"/>
  <c r="S776" i="1"/>
  <c r="AI433" i="1"/>
  <c r="AK433" i="1" s="1"/>
  <c r="AK431" i="1"/>
  <c r="AG755" i="1"/>
  <c r="AE757" i="1"/>
  <c r="AI776" i="1"/>
  <c r="AK776" i="1" s="1"/>
  <c r="AK778" i="1"/>
  <c r="Q420" i="1"/>
  <c r="S422" i="1"/>
  <c r="AC787" i="1"/>
  <c r="AG776" i="1"/>
  <c r="AE782" i="1"/>
  <c r="AG783" i="1"/>
  <c r="AI783" i="1" s="1"/>
  <c r="AE776" i="1"/>
  <c r="AC782" i="1"/>
  <c r="AA782" i="1"/>
  <c r="AA789" i="1" s="1"/>
  <c r="AE787" i="1" l="1"/>
  <c r="AC789" i="1"/>
  <c r="AI782" i="1"/>
  <c r="AK782" i="1" s="1"/>
  <c r="AK783" i="1"/>
  <c r="AG757" i="1"/>
  <c r="AI755" i="1"/>
  <c r="Q433" i="1"/>
  <c r="S433" i="1" s="1"/>
  <c r="S420" i="1"/>
  <c r="AG782" i="1"/>
  <c r="Y740" i="1"/>
  <c r="Y739" i="1"/>
  <c r="Y738" i="1"/>
  <c r="Y737" i="1"/>
  <c r="AA737" i="1" s="1"/>
  <c r="AC737" i="1" s="1"/>
  <c r="AE737" i="1" s="1"/>
  <c r="AG737" i="1" s="1"/>
  <c r="AI737" i="1" s="1"/>
  <c r="AK737" i="1" s="1"/>
  <c r="Y736" i="1"/>
  <c r="AA736" i="1" s="1"/>
  <c r="AC736" i="1" s="1"/>
  <c r="AE736" i="1" s="1"/>
  <c r="AG736" i="1" s="1"/>
  <c r="AI736" i="1" s="1"/>
  <c r="AK736" i="1" s="1"/>
  <c r="Y735" i="1"/>
  <c r="AA735" i="1" s="1"/>
  <c r="AC735" i="1" s="1"/>
  <c r="AE735" i="1" s="1"/>
  <c r="AG735" i="1" s="1"/>
  <c r="AI735" i="1" s="1"/>
  <c r="Z734" i="1"/>
  <c r="X734" i="1"/>
  <c r="Y733" i="1"/>
  <c r="AA733" i="1" s="1"/>
  <c r="AC733" i="1" s="1"/>
  <c r="AE733" i="1" s="1"/>
  <c r="AG733" i="1" s="1"/>
  <c r="AI733" i="1" s="1"/>
  <c r="AK733" i="1" s="1"/>
  <c r="Y732" i="1"/>
  <c r="AA732" i="1" s="1"/>
  <c r="AC732" i="1" s="1"/>
  <c r="AE732" i="1" s="1"/>
  <c r="AG732" i="1" s="1"/>
  <c r="AI732" i="1" s="1"/>
  <c r="AK732" i="1" s="1"/>
  <c r="Y731" i="1"/>
  <c r="AA731" i="1" s="1"/>
  <c r="AC731" i="1" s="1"/>
  <c r="AE731" i="1" s="1"/>
  <c r="AG731" i="1" s="1"/>
  <c r="AI731" i="1" s="1"/>
  <c r="AK731" i="1" s="1"/>
  <c r="Y730" i="1"/>
  <c r="AA730" i="1" s="1"/>
  <c r="AC730" i="1" s="1"/>
  <c r="AE730" i="1" s="1"/>
  <c r="AG730" i="1" s="1"/>
  <c r="AI730" i="1" s="1"/>
  <c r="Y729" i="1"/>
  <c r="AA729" i="1" s="1"/>
  <c r="AC729" i="1" s="1"/>
  <c r="AE729" i="1" s="1"/>
  <c r="AG729" i="1" s="1"/>
  <c r="AI729" i="1" s="1"/>
  <c r="AK729" i="1" s="1"/>
  <c r="Z728" i="1"/>
  <c r="X728" i="1"/>
  <c r="Y724" i="1"/>
  <c r="Y723" i="1"/>
  <c r="Y722" i="1"/>
  <c r="Y721" i="1"/>
  <c r="AA721" i="1" s="1"/>
  <c r="AC721" i="1" s="1"/>
  <c r="AE721" i="1" s="1"/>
  <c r="Y720" i="1"/>
  <c r="AA720" i="1" s="1"/>
  <c r="AC720" i="1" s="1"/>
  <c r="AE720" i="1" s="1"/>
  <c r="AG720" i="1" s="1"/>
  <c r="AI720" i="1" s="1"/>
  <c r="Y719" i="1"/>
  <c r="AA719" i="1" s="1"/>
  <c r="AC719" i="1" s="1"/>
  <c r="AE719" i="1" s="1"/>
  <c r="AG719" i="1" s="1"/>
  <c r="AI719" i="1" s="1"/>
  <c r="AK719" i="1" s="1"/>
  <c r="Z718" i="1"/>
  <c r="X718" i="1"/>
  <c r="Y717" i="1"/>
  <c r="AA717" i="1" s="1"/>
  <c r="AC717" i="1" s="1"/>
  <c r="AE717" i="1" s="1"/>
  <c r="AG717" i="1" s="1"/>
  <c r="AI717" i="1" s="1"/>
  <c r="AK717" i="1" s="1"/>
  <c r="Y716" i="1"/>
  <c r="AA716" i="1" s="1"/>
  <c r="AC716" i="1" s="1"/>
  <c r="AE716" i="1" s="1"/>
  <c r="Y715" i="1"/>
  <c r="AA715" i="1" s="1"/>
  <c r="AC715" i="1" s="1"/>
  <c r="AE715" i="1" s="1"/>
  <c r="Y714" i="1"/>
  <c r="AA714" i="1" s="1"/>
  <c r="AC714" i="1" s="1"/>
  <c r="AE714" i="1" s="1"/>
  <c r="Y713" i="1"/>
  <c r="AA713" i="1" s="1"/>
  <c r="AC713" i="1" s="1"/>
  <c r="AE713" i="1" s="1"/>
  <c r="Z712" i="1"/>
  <c r="X712" i="1"/>
  <c r="Y708" i="1"/>
  <c r="AA708" i="1" s="1"/>
  <c r="AC708" i="1" s="1"/>
  <c r="AE708" i="1" s="1"/>
  <c r="AG708" i="1" s="1"/>
  <c r="AI708" i="1" s="1"/>
  <c r="Y707" i="1"/>
  <c r="AA707" i="1" s="1"/>
  <c r="AC707" i="1" s="1"/>
  <c r="AE707" i="1" s="1"/>
  <c r="AG707" i="1" s="1"/>
  <c r="AI707" i="1" s="1"/>
  <c r="Y706" i="1"/>
  <c r="AA706" i="1" s="1"/>
  <c r="AC706" i="1" s="1"/>
  <c r="AE706" i="1" s="1"/>
  <c r="AG706" i="1" s="1"/>
  <c r="AI706" i="1" s="1"/>
  <c r="Y705" i="1"/>
  <c r="AA705" i="1" s="1"/>
  <c r="AC705" i="1" s="1"/>
  <c r="AE705" i="1" s="1"/>
  <c r="AG705" i="1" s="1"/>
  <c r="AI705" i="1" s="1"/>
  <c r="Y704" i="1"/>
  <c r="AA704" i="1" s="1"/>
  <c r="AC704" i="1" s="1"/>
  <c r="AE704" i="1" s="1"/>
  <c r="AG704" i="1" s="1"/>
  <c r="AI704" i="1" s="1"/>
  <c r="Y703" i="1"/>
  <c r="AA703" i="1" s="1"/>
  <c r="AC703" i="1" s="1"/>
  <c r="AE703" i="1" s="1"/>
  <c r="AG703" i="1" s="1"/>
  <c r="AI703" i="1" s="1"/>
  <c r="Z702" i="1"/>
  <c r="X702" i="1"/>
  <c r="Y701" i="1"/>
  <c r="AA701" i="1" s="1"/>
  <c r="AC701" i="1" s="1"/>
  <c r="AE701" i="1" s="1"/>
  <c r="AG701" i="1" s="1"/>
  <c r="AI701" i="1" s="1"/>
  <c r="Y700" i="1"/>
  <c r="AA700" i="1" s="1"/>
  <c r="AC700" i="1" s="1"/>
  <c r="AE700" i="1" s="1"/>
  <c r="AG700" i="1" s="1"/>
  <c r="AI700" i="1" s="1"/>
  <c r="Y699" i="1"/>
  <c r="AA699" i="1" s="1"/>
  <c r="AC699" i="1" s="1"/>
  <c r="AE699" i="1" s="1"/>
  <c r="AG699" i="1" s="1"/>
  <c r="AI699" i="1" s="1"/>
  <c r="Y698" i="1"/>
  <c r="AA698" i="1" s="1"/>
  <c r="AC698" i="1" s="1"/>
  <c r="AE698" i="1" s="1"/>
  <c r="AG698" i="1" s="1"/>
  <c r="AI698" i="1" s="1"/>
  <c r="Y697" i="1"/>
  <c r="AA697" i="1" s="1"/>
  <c r="AC697" i="1" s="1"/>
  <c r="AE697" i="1" s="1"/>
  <c r="AG697" i="1" s="1"/>
  <c r="AI697" i="1" s="1"/>
  <c r="Z696" i="1"/>
  <c r="X696" i="1"/>
  <c r="Y692" i="1"/>
  <c r="AA692" i="1" s="1"/>
  <c r="AC692" i="1" s="1"/>
  <c r="AE692" i="1" s="1"/>
  <c r="AG692" i="1" s="1"/>
  <c r="AI692" i="1" s="1"/>
  <c r="Y691" i="1"/>
  <c r="AA691" i="1" s="1"/>
  <c r="AC691" i="1" s="1"/>
  <c r="AE691" i="1" s="1"/>
  <c r="AG691" i="1" s="1"/>
  <c r="AI691" i="1" s="1"/>
  <c r="Y690" i="1"/>
  <c r="AA690" i="1" s="1"/>
  <c r="AC690" i="1" s="1"/>
  <c r="AE690" i="1" s="1"/>
  <c r="AG690" i="1" s="1"/>
  <c r="AI690" i="1" s="1"/>
  <c r="Y689" i="1"/>
  <c r="AA689" i="1" s="1"/>
  <c r="AC689" i="1" s="1"/>
  <c r="AE689" i="1" s="1"/>
  <c r="AG689" i="1" s="1"/>
  <c r="AI689" i="1" s="1"/>
  <c r="Y688" i="1"/>
  <c r="AA688" i="1" s="1"/>
  <c r="AC688" i="1" s="1"/>
  <c r="AE688" i="1" s="1"/>
  <c r="AG688" i="1" s="1"/>
  <c r="AI688" i="1" s="1"/>
  <c r="Y687" i="1"/>
  <c r="AA687" i="1" s="1"/>
  <c r="AC687" i="1" s="1"/>
  <c r="Z686" i="1"/>
  <c r="X686" i="1"/>
  <c r="Y685" i="1"/>
  <c r="AA685" i="1" s="1"/>
  <c r="AC685" i="1" s="1"/>
  <c r="AE685" i="1" s="1"/>
  <c r="AG685" i="1" s="1"/>
  <c r="AI685" i="1" s="1"/>
  <c r="Y684" i="1"/>
  <c r="AA684" i="1" s="1"/>
  <c r="AC684" i="1" s="1"/>
  <c r="AE684" i="1" s="1"/>
  <c r="AG684" i="1" s="1"/>
  <c r="AI684" i="1" s="1"/>
  <c r="Y683" i="1"/>
  <c r="AA683" i="1" s="1"/>
  <c r="AC683" i="1" s="1"/>
  <c r="AE683" i="1" s="1"/>
  <c r="AG683" i="1" s="1"/>
  <c r="AI683" i="1" s="1"/>
  <c r="Y682" i="1"/>
  <c r="AA682" i="1" s="1"/>
  <c r="AC682" i="1" s="1"/>
  <c r="AE682" i="1" s="1"/>
  <c r="AG682" i="1" s="1"/>
  <c r="AI682" i="1" s="1"/>
  <c r="Y681" i="1"/>
  <c r="AA681" i="1" s="1"/>
  <c r="AC681" i="1" s="1"/>
  <c r="AE681" i="1" s="1"/>
  <c r="AG681" i="1" s="1"/>
  <c r="AI681" i="1" s="1"/>
  <c r="Z680" i="1"/>
  <c r="X680" i="1"/>
  <c r="Y676" i="1"/>
  <c r="AA676" i="1" s="1"/>
  <c r="AC676" i="1" s="1"/>
  <c r="AE676" i="1" s="1"/>
  <c r="AG676" i="1" s="1"/>
  <c r="AI676" i="1" s="1"/>
  <c r="Y675" i="1"/>
  <c r="AA675" i="1" s="1"/>
  <c r="AC675" i="1" s="1"/>
  <c r="AE675" i="1" s="1"/>
  <c r="AG675" i="1" s="1"/>
  <c r="AI675" i="1" s="1"/>
  <c r="Y674" i="1"/>
  <c r="AA674" i="1" s="1"/>
  <c r="AC674" i="1" s="1"/>
  <c r="AE674" i="1" s="1"/>
  <c r="AG674" i="1" s="1"/>
  <c r="AI674" i="1" s="1"/>
  <c r="Y673" i="1"/>
  <c r="AA673" i="1" s="1"/>
  <c r="AC673" i="1" s="1"/>
  <c r="Y672" i="1"/>
  <c r="AA672" i="1" s="1"/>
  <c r="AC672" i="1" s="1"/>
  <c r="AE672" i="1" s="1"/>
  <c r="AG672" i="1" s="1"/>
  <c r="AI672" i="1" s="1"/>
  <c r="Y671" i="1"/>
  <c r="AA671" i="1" s="1"/>
  <c r="AC671" i="1" s="1"/>
  <c r="AE671" i="1" s="1"/>
  <c r="AG671" i="1" s="1"/>
  <c r="AI671" i="1" s="1"/>
  <c r="Z670" i="1"/>
  <c r="X670" i="1"/>
  <c r="Y669" i="1"/>
  <c r="AA669" i="1" s="1"/>
  <c r="AC669" i="1" s="1"/>
  <c r="AE669" i="1" s="1"/>
  <c r="AG669" i="1" s="1"/>
  <c r="AI669" i="1" s="1"/>
  <c r="Y668" i="1"/>
  <c r="AA668" i="1" s="1"/>
  <c r="AC668" i="1" s="1"/>
  <c r="AE668" i="1" s="1"/>
  <c r="AG668" i="1" s="1"/>
  <c r="AI668" i="1" s="1"/>
  <c r="Y667" i="1"/>
  <c r="AA667" i="1" s="1"/>
  <c r="AC667" i="1" s="1"/>
  <c r="AE667" i="1" s="1"/>
  <c r="AG667" i="1" s="1"/>
  <c r="AI667" i="1" s="1"/>
  <c r="Y666" i="1"/>
  <c r="AA666" i="1" s="1"/>
  <c r="AC666" i="1" s="1"/>
  <c r="AE666" i="1" s="1"/>
  <c r="AG666" i="1" s="1"/>
  <c r="AI666" i="1" s="1"/>
  <c r="Y665" i="1"/>
  <c r="AA665" i="1" s="1"/>
  <c r="AC665" i="1" s="1"/>
  <c r="AE665" i="1" s="1"/>
  <c r="AG665" i="1" s="1"/>
  <c r="AI665" i="1" s="1"/>
  <c r="Z664" i="1"/>
  <c r="X664" i="1"/>
  <c r="Y646" i="1"/>
  <c r="AA646" i="1" s="1"/>
  <c r="AC646" i="1" s="1"/>
  <c r="AE646" i="1" s="1"/>
  <c r="AG646" i="1" s="1"/>
  <c r="AI646" i="1" s="1"/>
  <c r="Y645" i="1"/>
  <c r="AA645" i="1" s="1"/>
  <c r="AC645" i="1" s="1"/>
  <c r="AE645" i="1" s="1"/>
  <c r="AG645" i="1" s="1"/>
  <c r="AI645" i="1" s="1"/>
  <c r="Y644" i="1"/>
  <c r="AA644" i="1" s="1"/>
  <c r="AC644" i="1" s="1"/>
  <c r="AE644" i="1" s="1"/>
  <c r="AG644" i="1" s="1"/>
  <c r="AI644" i="1" s="1"/>
  <c r="Y643" i="1"/>
  <c r="AA643" i="1" s="1"/>
  <c r="AC643" i="1" s="1"/>
  <c r="Y642" i="1"/>
  <c r="AA642" i="1" s="1"/>
  <c r="AC642" i="1" s="1"/>
  <c r="AE642" i="1" s="1"/>
  <c r="AG642" i="1" s="1"/>
  <c r="AI642" i="1" s="1"/>
  <c r="Y641" i="1"/>
  <c r="AA641" i="1" s="1"/>
  <c r="AC641" i="1" s="1"/>
  <c r="AE641" i="1" s="1"/>
  <c r="AG641" i="1" s="1"/>
  <c r="AI641" i="1" s="1"/>
  <c r="Z640" i="1"/>
  <c r="X640" i="1"/>
  <c r="Y639" i="1"/>
  <c r="AA639" i="1" s="1"/>
  <c r="AC639" i="1" s="1"/>
  <c r="AE639" i="1" s="1"/>
  <c r="AG639" i="1" s="1"/>
  <c r="AI639" i="1" s="1"/>
  <c r="Y638" i="1"/>
  <c r="AA638" i="1" s="1"/>
  <c r="AC638" i="1" s="1"/>
  <c r="AE638" i="1" s="1"/>
  <c r="AG638" i="1" s="1"/>
  <c r="AI638" i="1" s="1"/>
  <c r="Y637" i="1"/>
  <c r="AA637" i="1" s="1"/>
  <c r="AC637" i="1" s="1"/>
  <c r="AE637" i="1" s="1"/>
  <c r="AG637" i="1" s="1"/>
  <c r="AI637" i="1" s="1"/>
  <c r="Y636" i="1"/>
  <c r="AA636" i="1" s="1"/>
  <c r="AC636" i="1" s="1"/>
  <c r="AE636" i="1" s="1"/>
  <c r="AG636" i="1" s="1"/>
  <c r="AI636" i="1" s="1"/>
  <c r="Y635" i="1"/>
  <c r="AA635" i="1" s="1"/>
  <c r="AC635" i="1" s="1"/>
  <c r="AE635" i="1" s="1"/>
  <c r="AG635" i="1" s="1"/>
  <c r="AI635" i="1" s="1"/>
  <c r="Z634" i="1"/>
  <c r="X634" i="1"/>
  <c r="Y611" i="1"/>
  <c r="AA611" i="1" s="1"/>
  <c r="AC611" i="1" s="1"/>
  <c r="AE611" i="1" s="1"/>
  <c r="AG611" i="1" s="1"/>
  <c r="AI611" i="1" s="1"/>
  <c r="Y610" i="1"/>
  <c r="AA610" i="1" s="1"/>
  <c r="AC610" i="1" s="1"/>
  <c r="AE610" i="1" s="1"/>
  <c r="AG610" i="1" s="1"/>
  <c r="AI610" i="1" s="1"/>
  <c r="Y609" i="1"/>
  <c r="AA609" i="1" s="1"/>
  <c r="AC609" i="1" s="1"/>
  <c r="AE609" i="1" s="1"/>
  <c r="AG609" i="1" s="1"/>
  <c r="AI609" i="1" s="1"/>
  <c r="Y608" i="1"/>
  <c r="AA608" i="1" s="1"/>
  <c r="AC608" i="1" s="1"/>
  <c r="AE608" i="1" s="1"/>
  <c r="AG608" i="1" s="1"/>
  <c r="AI608" i="1" s="1"/>
  <c r="Y607" i="1"/>
  <c r="AA607" i="1" s="1"/>
  <c r="AC607" i="1" s="1"/>
  <c r="AE607" i="1" s="1"/>
  <c r="AG607" i="1" s="1"/>
  <c r="AI607" i="1" s="1"/>
  <c r="Y606" i="1"/>
  <c r="AA606" i="1" s="1"/>
  <c r="AC606" i="1" s="1"/>
  <c r="AE606" i="1" s="1"/>
  <c r="AG606" i="1" s="1"/>
  <c r="AI606" i="1" s="1"/>
  <c r="Z605" i="1"/>
  <c r="X605" i="1"/>
  <c r="Y604" i="1"/>
  <c r="AA604" i="1" s="1"/>
  <c r="AC604" i="1" s="1"/>
  <c r="AE604" i="1" s="1"/>
  <c r="AG604" i="1" s="1"/>
  <c r="AI604" i="1" s="1"/>
  <c r="Y603" i="1"/>
  <c r="AA603" i="1" s="1"/>
  <c r="AC603" i="1" s="1"/>
  <c r="AE603" i="1" s="1"/>
  <c r="AG603" i="1" s="1"/>
  <c r="AI603" i="1" s="1"/>
  <c r="Y602" i="1"/>
  <c r="AA602" i="1" s="1"/>
  <c r="AC602" i="1" s="1"/>
  <c r="AE602" i="1" s="1"/>
  <c r="AG602" i="1" s="1"/>
  <c r="AI602" i="1" s="1"/>
  <c r="Y601" i="1"/>
  <c r="AA601" i="1" s="1"/>
  <c r="AC601" i="1" s="1"/>
  <c r="AE601" i="1" s="1"/>
  <c r="AG601" i="1" s="1"/>
  <c r="AI601" i="1" s="1"/>
  <c r="Y600" i="1"/>
  <c r="AA600" i="1" s="1"/>
  <c r="AC600" i="1" s="1"/>
  <c r="AE600" i="1" s="1"/>
  <c r="AG600" i="1" s="1"/>
  <c r="AI600" i="1" s="1"/>
  <c r="Z599" i="1"/>
  <c r="X599" i="1"/>
  <c r="Y595" i="1"/>
  <c r="AA595" i="1" s="1"/>
  <c r="AC595" i="1" s="1"/>
  <c r="AE595" i="1" s="1"/>
  <c r="AG595" i="1" s="1"/>
  <c r="AI595" i="1" s="1"/>
  <c r="Y594" i="1"/>
  <c r="AA594" i="1" s="1"/>
  <c r="AC594" i="1" s="1"/>
  <c r="AE594" i="1" s="1"/>
  <c r="AG594" i="1" s="1"/>
  <c r="AI594" i="1" s="1"/>
  <c r="Y593" i="1"/>
  <c r="AA593" i="1" s="1"/>
  <c r="AC593" i="1" s="1"/>
  <c r="AE593" i="1" s="1"/>
  <c r="AG593" i="1" s="1"/>
  <c r="AI593" i="1" s="1"/>
  <c r="Y592" i="1"/>
  <c r="AA592" i="1" s="1"/>
  <c r="AC592" i="1" s="1"/>
  <c r="AE592" i="1" s="1"/>
  <c r="AG592" i="1" s="1"/>
  <c r="AI592" i="1" s="1"/>
  <c r="Y591" i="1"/>
  <c r="AA591" i="1" s="1"/>
  <c r="AC591" i="1" s="1"/>
  <c r="AE591" i="1" s="1"/>
  <c r="AG591" i="1" s="1"/>
  <c r="AI591" i="1" s="1"/>
  <c r="Y590" i="1"/>
  <c r="AA590" i="1" s="1"/>
  <c r="AC590" i="1" s="1"/>
  <c r="AE590" i="1" s="1"/>
  <c r="AG590" i="1" s="1"/>
  <c r="AI590" i="1" s="1"/>
  <c r="Z589" i="1"/>
  <c r="X589" i="1"/>
  <c r="Y588" i="1"/>
  <c r="AA588" i="1" s="1"/>
  <c r="AC588" i="1" s="1"/>
  <c r="AE588" i="1" s="1"/>
  <c r="AG588" i="1" s="1"/>
  <c r="AI588" i="1" s="1"/>
  <c r="Y587" i="1"/>
  <c r="AA587" i="1" s="1"/>
  <c r="AC587" i="1" s="1"/>
  <c r="AE587" i="1" s="1"/>
  <c r="AG587" i="1" s="1"/>
  <c r="AI587" i="1" s="1"/>
  <c r="Y586" i="1"/>
  <c r="AA586" i="1" s="1"/>
  <c r="AC586" i="1" s="1"/>
  <c r="AE586" i="1" s="1"/>
  <c r="AG586" i="1" s="1"/>
  <c r="AI586" i="1" s="1"/>
  <c r="Y585" i="1"/>
  <c r="AA585" i="1" s="1"/>
  <c r="AC585" i="1" s="1"/>
  <c r="AE585" i="1" s="1"/>
  <c r="AG585" i="1" s="1"/>
  <c r="AI585" i="1" s="1"/>
  <c r="Y584" i="1"/>
  <c r="AA584" i="1" s="1"/>
  <c r="AC584" i="1" s="1"/>
  <c r="AE584" i="1" s="1"/>
  <c r="AG584" i="1" s="1"/>
  <c r="AI584" i="1" s="1"/>
  <c r="Z583" i="1"/>
  <c r="X583" i="1"/>
  <c r="Y579" i="1"/>
  <c r="Y578" i="1"/>
  <c r="Y577" i="1"/>
  <c r="Y576" i="1"/>
  <c r="Y575" i="1"/>
  <c r="Y574" i="1"/>
  <c r="Z573" i="1"/>
  <c r="X573" i="1"/>
  <c r="Y572" i="1"/>
  <c r="Y571" i="1"/>
  <c r="Y570" i="1"/>
  <c r="Y569" i="1"/>
  <c r="Y568" i="1"/>
  <c r="Z567" i="1"/>
  <c r="X567" i="1"/>
  <c r="Y563" i="1"/>
  <c r="AA563" i="1" s="1"/>
  <c r="AC563" i="1" s="1"/>
  <c r="AE563" i="1" s="1"/>
  <c r="AG563" i="1" s="1"/>
  <c r="AI563" i="1" s="1"/>
  <c r="AK563" i="1" s="1"/>
  <c r="Y562" i="1"/>
  <c r="Y561" i="1"/>
  <c r="AA561" i="1" s="1"/>
  <c r="AC561" i="1" s="1"/>
  <c r="AE561" i="1" s="1"/>
  <c r="AG561" i="1" s="1"/>
  <c r="AI561" i="1" s="1"/>
  <c r="AK561" i="1" s="1"/>
  <c r="Y560" i="1"/>
  <c r="AA560" i="1" s="1"/>
  <c r="AC560" i="1" s="1"/>
  <c r="AE560" i="1" s="1"/>
  <c r="AG560" i="1" s="1"/>
  <c r="AI560" i="1" s="1"/>
  <c r="AK560" i="1" s="1"/>
  <c r="Y559" i="1"/>
  <c r="AA559" i="1" s="1"/>
  <c r="AC559" i="1" s="1"/>
  <c r="AE559" i="1" s="1"/>
  <c r="AG559" i="1" s="1"/>
  <c r="AI559" i="1" s="1"/>
  <c r="AK559" i="1" s="1"/>
  <c r="Y558" i="1"/>
  <c r="AA558" i="1" s="1"/>
  <c r="AC558" i="1" s="1"/>
  <c r="AE558" i="1" s="1"/>
  <c r="AG558" i="1" s="1"/>
  <c r="Z557" i="1"/>
  <c r="Z564" i="1" s="1"/>
  <c r="X557" i="1"/>
  <c r="Y556" i="1"/>
  <c r="AA556" i="1" s="1"/>
  <c r="AC556" i="1" s="1"/>
  <c r="AE556" i="1" s="1"/>
  <c r="AG556" i="1" s="1"/>
  <c r="AI556" i="1" s="1"/>
  <c r="AK556" i="1" s="1"/>
  <c r="Y555" i="1"/>
  <c r="AA555" i="1" s="1"/>
  <c r="AC555" i="1" s="1"/>
  <c r="AE555" i="1" s="1"/>
  <c r="AG555" i="1" s="1"/>
  <c r="AI555" i="1" s="1"/>
  <c r="AK555" i="1" s="1"/>
  <c r="Y554" i="1"/>
  <c r="AA554" i="1" s="1"/>
  <c r="AC554" i="1" s="1"/>
  <c r="AE554" i="1" s="1"/>
  <c r="AG554" i="1" s="1"/>
  <c r="AI554" i="1" s="1"/>
  <c r="AK554" i="1" s="1"/>
  <c r="Y553" i="1"/>
  <c r="AA553" i="1" s="1"/>
  <c r="AC553" i="1" s="1"/>
  <c r="AE553" i="1" s="1"/>
  <c r="AG553" i="1" s="1"/>
  <c r="AI553" i="1" s="1"/>
  <c r="AK553" i="1" s="1"/>
  <c r="Y552" i="1"/>
  <c r="AA552" i="1" s="1"/>
  <c r="AC552" i="1" s="1"/>
  <c r="AE552" i="1" s="1"/>
  <c r="AG552" i="1" s="1"/>
  <c r="AI552" i="1" s="1"/>
  <c r="Z551" i="1"/>
  <c r="X551" i="1"/>
  <c r="Y531" i="1"/>
  <c r="AA531" i="1" s="1"/>
  <c r="AC531" i="1" s="1"/>
  <c r="AE531" i="1" s="1"/>
  <c r="AG531" i="1" s="1"/>
  <c r="AI531" i="1" s="1"/>
  <c r="Y530" i="1"/>
  <c r="AA530" i="1" s="1"/>
  <c r="AC530" i="1" s="1"/>
  <c r="AE530" i="1" s="1"/>
  <c r="AG530" i="1" s="1"/>
  <c r="AI530" i="1" s="1"/>
  <c r="Y529" i="1"/>
  <c r="AA529" i="1" s="1"/>
  <c r="AC529" i="1" s="1"/>
  <c r="AE529" i="1" s="1"/>
  <c r="AG529" i="1" s="1"/>
  <c r="AI529" i="1" s="1"/>
  <c r="Y528" i="1"/>
  <c r="AA528" i="1" s="1"/>
  <c r="AC528" i="1" s="1"/>
  <c r="AE528" i="1" s="1"/>
  <c r="AG528" i="1" s="1"/>
  <c r="AI528" i="1" s="1"/>
  <c r="Y527" i="1"/>
  <c r="AA527" i="1" s="1"/>
  <c r="AC527" i="1" s="1"/>
  <c r="AE527" i="1" s="1"/>
  <c r="AG527" i="1" s="1"/>
  <c r="AI527" i="1" s="1"/>
  <c r="Y526" i="1"/>
  <c r="AA526" i="1" s="1"/>
  <c r="AC526" i="1" s="1"/>
  <c r="AE526" i="1" s="1"/>
  <c r="AG526" i="1" s="1"/>
  <c r="AI526" i="1" s="1"/>
  <c r="Z525" i="1"/>
  <c r="X525" i="1"/>
  <c r="Y524" i="1"/>
  <c r="AA524" i="1" s="1"/>
  <c r="AC524" i="1" s="1"/>
  <c r="AE524" i="1" s="1"/>
  <c r="AG524" i="1" s="1"/>
  <c r="AI524" i="1" s="1"/>
  <c r="Y523" i="1"/>
  <c r="AA523" i="1" s="1"/>
  <c r="AC523" i="1" s="1"/>
  <c r="AE523" i="1" s="1"/>
  <c r="AG523" i="1" s="1"/>
  <c r="AI523" i="1" s="1"/>
  <c r="Y522" i="1"/>
  <c r="AA522" i="1" s="1"/>
  <c r="AC522" i="1" s="1"/>
  <c r="AE522" i="1" s="1"/>
  <c r="AG522" i="1" s="1"/>
  <c r="AI522" i="1" s="1"/>
  <c r="Y521" i="1"/>
  <c r="AA521" i="1" s="1"/>
  <c r="AC521" i="1" s="1"/>
  <c r="AE521" i="1" s="1"/>
  <c r="AG521" i="1" s="1"/>
  <c r="AI521" i="1" s="1"/>
  <c r="Y520" i="1"/>
  <c r="AA520" i="1" s="1"/>
  <c r="AC520" i="1" s="1"/>
  <c r="AE520" i="1" s="1"/>
  <c r="AG520" i="1" s="1"/>
  <c r="AI520" i="1" s="1"/>
  <c r="Z519" i="1"/>
  <c r="X519" i="1"/>
  <c r="Y515" i="1"/>
  <c r="AA515" i="1" s="1"/>
  <c r="AC515" i="1" s="1"/>
  <c r="AE515" i="1" s="1"/>
  <c r="AG515" i="1" s="1"/>
  <c r="AI515" i="1" s="1"/>
  <c r="AK515" i="1" s="1"/>
  <c r="Y514" i="1"/>
  <c r="Y513" i="1"/>
  <c r="AA513" i="1" s="1"/>
  <c r="AC513" i="1" s="1"/>
  <c r="AE513" i="1" s="1"/>
  <c r="AG513" i="1" s="1"/>
  <c r="AI513" i="1" s="1"/>
  <c r="AK513" i="1" s="1"/>
  <c r="Y512" i="1"/>
  <c r="AA512" i="1" s="1"/>
  <c r="AC512" i="1" s="1"/>
  <c r="AE512" i="1" s="1"/>
  <c r="AG512" i="1" s="1"/>
  <c r="AI512" i="1" s="1"/>
  <c r="AK512" i="1" s="1"/>
  <c r="Y511" i="1"/>
  <c r="AA511" i="1" s="1"/>
  <c r="AC511" i="1" s="1"/>
  <c r="AE511" i="1" s="1"/>
  <c r="AG511" i="1" s="1"/>
  <c r="AI511" i="1" s="1"/>
  <c r="AK511" i="1" s="1"/>
  <c r="Y510" i="1"/>
  <c r="AA510" i="1" s="1"/>
  <c r="AC510" i="1" s="1"/>
  <c r="AE510" i="1" s="1"/>
  <c r="AG510" i="1" s="1"/>
  <c r="AI510" i="1" s="1"/>
  <c r="Z509" i="1"/>
  <c r="Z516" i="1" s="1"/>
  <c r="X509" i="1"/>
  <c r="Y508" i="1"/>
  <c r="AA508" i="1" s="1"/>
  <c r="AC508" i="1" s="1"/>
  <c r="AE508" i="1" s="1"/>
  <c r="AG508" i="1" s="1"/>
  <c r="AI508" i="1" s="1"/>
  <c r="AK508" i="1" s="1"/>
  <c r="Y507" i="1"/>
  <c r="AA507" i="1" s="1"/>
  <c r="AC507" i="1" s="1"/>
  <c r="AE507" i="1" s="1"/>
  <c r="AG507" i="1" s="1"/>
  <c r="AI507" i="1" s="1"/>
  <c r="AK507" i="1" s="1"/>
  <c r="Y506" i="1"/>
  <c r="AA506" i="1" s="1"/>
  <c r="AC506" i="1" s="1"/>
  <c r="AE506" i="1" s="1"/>
  <c r="AG506" i="1" s="1"/>
  <c r="AI506" i="1" s="1"/>
  <c r="AK506" i="1" s="1"/>
  <c r="Y505" i="1"/>
  <c r="AA505" i="1" s="1"/>
  <c r="AC505" i="1" s="1"/>
  <c r="AE505" i="1" s="1"/>
  <c r="AG505" i="1" s="1"/>
  <c r="AI505" i="1" s="1"/>
  <c r="AK505" i="1" s="1"/>
  <c r="Y504" i="1"/>
  <c r="AA504" i="1" s="1"/>
  <c r="AC504" i="1" s="1"/>
  <c r="AE504" i="1" s="1"/>
  <c r="AG504" i="1" s="1"/>
  <c r="AI504" i="1" s="1"/>
  <c r="Z503" i="1"/>
  <c r="X503" i="1"/>
  <c r="Y499" i="1"/>
  <c r="AA499" i="1" s="1"/>
  <c r="AC499" i="1" s="1"/>
  <c r="AE499" i="1" s="1"/>
  <c r="AG499" i="1" s="1"/>
  <c r="AI499" i="1" s="1"/>
  <c r="AK499" i="1" s="1"/>
  <c r="Y498" i="1"/>
  <c r="Y497" i="1"/>
  <c r="AA497" i="1" s="1"/>
  <c r="AC497" i="1" s="1"/>
  <c r="AE497" i="1" s="1"/>
  <c r="AG497" i="1" s="1"/>
  <c r="AI497" i="1" s="1"/>
  <c r="AK497" i="1" s="1"/>
  <c r="Y496" i="1"/>
  <c r="AA496" i="1" s="1"/>
  <c r="AC496" i="1" s="1"/>
  <c r="AE496" i="1" s="1"/>
  <c r="AG496" i="1" s="1"/>
  <c r="AI496" i="1" s="1"/>
  <c r="AK496" i="1" s="1"/>
  <c r="Y495" i="1"/>
  <c r="AA495" i="1" s="1"/>
  <c r="AC495" i="1" s="1"/>
  <c r="AE495" i="1" s="1"/>
  <c r="AG495" i="1" s="1"/>
  <c r="AI495" i="1" s="1"/>
  <c r="AK495" i="1" s="1"/>
  <c r="Y494" i="1"/>
  <c r="AA494" i="1" s="1"/>
  <c r="AC494" i="1" s="1"/>
  <c r="AE494" i="1" s="1"/>
  <c r="AG494" i="1" s="1"/>
  <c r="AI494" i="1" s="1"/>
  <c r="Z493" i="1"/>
  <c r="X493" i="1"/>
  <c r="Y492" i="1"/>
  <c r="AA492" i="1" s="1"/>
  <c r="AC492" i="1" s="1"/>
  <c r="AE492" i="1" s="1"/>
  <c r="AG492" i="1" s="1"/>
  <c r="AI492" i="1" s="1"/>
  <c r="AK492" i="1" s="1"/>
  <c r="Y491" i="1"/>
  <c r="AA491" i="1" s="1"/>
  <c r="AC491" i="1" s="1"/>
  <c r="AE491" i="1" s="1"/>
  <c r="AG491" i="1" s="1"/>
  <c r="AI491" i="1" s="1"/>
  <c r="AK491" i="1" s="1"/>
  <c r="Y490" i="1"/>
  <c r="AA490" i="1" s="1"/>
  <c r="AC490" i="1" s="1"/>
  <c r="AE490" i="1" s="1"/>
  <c r="AG490" i="1" s="1"/>
  <c r="AI490" i="1" s="1"/>
  <c r="AK490" i="1" s="1"/>
  <c r="Y489" i="1"/>
  <c r="AA489" i="1" s="1"/>
  <c r="AC489" i="1" s="1"/>
  <c r="AE489" i="1" s="1"/>
  <c r="AG489" i="1" s="1"/>
  <c r="AI489" i="1" s="1"/>
  <c r="AK489" i="1" s="1"/>
  <c r="Y488" i="1"/>
  <c r="AA488" i="1" s="1"/>
  <c r="AC488" i="1" s="1"/>
  <c r="AE488" i="1" s="1"/>
  <c r="AG488" i="1" s="1"/>
  <c r="AI488" i="1" s="1"/>
  <c r="Z487" i="1"/>
  <c r="X487" i="1"/>
  <c r="Y483" i="1"/>
  <c r="AA483" i="1" s="1"/>
  <c r="AC483" i="1" s="1"/>
  <c r="AE483" i="1" s="1"/>
  <c r="AG483" i="1" s="1"/>
  <c r="AI483" i="1" s="1"/>
  <c r="Y482" i="1"/>
  <c r="AA482" i="1" s="1"/>
  <c r="AC482" i="1" s="1"/>
  <c r="AE482" i="1" s="1"/>
  <c r="AG482" i="1" s="1"/>
  <c r="AI482" i="1" s="1"/>
  <c r="Y481" i="1"/>
  <c r="AA481" i="1" s="1"/>
  <c r="AC481" i="1" s="1"/>
  <c r="AE481" i="1" s="1"/>
  <c r="AG481" i="1" s="1"/>
  <c r="AI481" i="1" s="1"/>
  <c r="Y480" i="1"/>
  <c r="AA480" i="1" s="1"/>
  <c r="AC480" i="1" s="1"/>
  <c r="AE480" i="1" s="1"/>
  <c r="AG480" i="1" s="1"/>
  <c r="AI480" i="1" s="1"/>
  <c r="Y479" i="1"/>
  <c r="AA479" i="1" s="1"/>
  <c r="AC479" i="1" s="1"/>
  <c r="AE479" i="1" s="1"/>
  <c r="AG479" i="1" s="1"/>
  <c r="AI479" i="1" s="1"/>
  <c r="Y478" i="1"/>
  <c r="AA478" i="1" s="1"/>
  <c r="AC478" i="1" s="1"/>
  <c r="AE478" i="1" s="1"/>
  <c r="AG478" i="1" s="1"/>
  <c r="AI478" i="1" s="1"/>
  <c r="Z477" i="1"/>
  <c r="X477" i="1"/>
  <c r="Y476" i="1"/>
  <c r="AA476" i="1" s="1"/>
  <c r="AC476" i="1" s="1"/>
  <c r="AE476" i="1" s="1"/>
  <c r="AG476" i="1" s="1"/>
  <c r="AI476" i="1" s="1"/>
  <c r="Y475" i="1"/>
  <c r="AA475" i="1" s="1"/>
  <c r="AC475" i="1" s="1"/>
  <c r="AE475" i="1" s="1"/>
  <c r="AG475" i="1" s="1"/>
  <c r="AI475" i="1" s="1"/>
  <c r="Y474" i="1"/>
  <c r="AA474" i="1" s="1"/>
  <c r="AC474" i="1" s="1"/>
  <c r="AE474" i="1" s="1"/>
  <c r="AG474" i="1" s="1"/>
  <c r="AI474" i="1" s="1"/>
  <c r="Y473" i="1"/>
  <c r="AA473" i="1" s="1"/>
  <c r="AC473" i="1" s="1"/>
  <c r="AE473" i="1" s="1"/>
  <c r="AG473" i="1" s="1"/>
  <c r="AI473" i="1" s="1"/>
  <c r="Y472" i="1"/>
  <c r="AA472" i="1" s="1"/>
  <c r="AC472" i="1" s="1"/>
  <c r="AE472" i="1" s="1"/>
  <c r="AG472" i="1" s="1"/>
  <c r="AI472" i="1" s="1"/>
  <c r="Z471" i="1"/>
  <c r="X471" i="1"/>
  <c r="Y448" i="1"/>
  <c r="Y447" i="1"/>
  <c r="Y446" i="1"/>
  <c r="Y445" i="1"/>
  <c r="Y444" i="1"/>
  <c r="Y443" i="1"/>
  <c r="Z442" i="1"/>
  <c r="X442" i="1"/>
  <c r="Y441" i="1"/>
  <c r="Y440" i="1"/>
  <c r="Y439" i="1"/>
  <c r="Y438" i="1"/>
  <c r="Y437" i="1"/>
  <c r="Z436" i="1"/>
  <c r="X436" i="1"/>
  <c r="Y416" i="1"/>
  <c r="AA416" i="1" s="1"/>
  <c r="AC416" i="1" s="1"/>
  <c r="AE416" i="1" s="1"/>
  <c r="AG416" i="1" s="1"/>
  <c r="AI416" i="1" s="1"/>
  <c r="AK416" i="1" s="1"/>
  <c r="Y415" i="1"/>
  <c r="Y414" i="1"/>
  <c r="AA414" i="1" s="1"/>
  <c r="AC414" i="1" s="1"/>
  <c r="AE414" i="1" s="1"/>
  <c r="AG414" i="1" s="1"/>
  <c r="AI414" i="1" s="1"/>
  <c r="AK414" i="1" s="1"/>
  <c r="Y413" i="1"/>
  <c r="AA413" i="1" s="1"/>
  <c r="AC413" i="1" s="1"/>
  <c r="AE413" i="1" s="1"/>
  <c r="AG413" i="1" s="1"/>
  <c r="AI413" i="1" s="1"/>
  <c r="AK413" i="1" s="1"/>
  <c r="Y412" i="1"/>
  <c r="AA412" i="1" s="1"/>
  <c r="AC412" i="1" s="1"/>
  <c r="AE412" i="1" s="1"/>
  <c r="AG412" i="1" s="1"/>
  <c r="AI412" i="1" s="1"/>
  <c r="AK412" i="1" s="1"/>
  <c r="Y411" i="1"/>
  <c r="AA411" i="1" s="1"/>
  <c r="AC411" i="1" s="1"/>
  <c r="AE411" i="1" s="1"/>
  <c r="AG411" i="1" s="1"/>
  <c r="AI411" i="1" s="1"/>
  <c r="Z410" i="1"/>
  <c r="Z417" i="1" s="1"/>
  <c r="X410" i="1"/>
  <c r="Y409" i="1"/>
  <c r="AA409" i="1" s="1"/>
  <c r="AC409" i="1" s="1"/>
  <c r="AE409" i="1" s="1"/>
  <c r="AG409" i="1" s="1"/>
  <c r="AI409" i="1" s="1"/>
  <c r="Y408" i="1"/>
  <c r="AA408" i="1" s="1"/>
  <c r="AC408" i="1" s="1"/>
  <c r="AE408" i="1" s="1"/>
  <c r="AG408" i="1" s="1"/>
  <c r="AI408" i="1" s="1"/>
  <c r="AK408" i="1" s="1"/>
  <c r="Y407" i="1"/>
  <c r="AA407" i="1" s="1"/>
  <c r="AC407" i="1" s="1"/>
  <c r="AE407" i="1" s="1"/>
  <c r="AG407" i="1" s="1"/>
  <c r="AI407" i="1" s="1"/>
  <c r="AK407" i="1" s="1"/>
  <c r="Y406" i="1"/>
  <c r="AA406" i="1" s="1"/>
  <c r="AC406" i="1" s="1"/>
  <c r="AE406" i="1" s="1"/>
  <c r="AG406" i="1" s="1"/>
  <c r="AI406" i="1" s="1"/>
  <c r="AK406" i="1" s="1"/>
  <c r="Y405" i="1"/>
  <c r="AA405" i="1" s="1"/>
  <c r="Z404" i="1"/>
  <c r="X404" i="1"/>
  <c r="Y400" i="1"/>
  <c r="AA400" i="1" s="1"/>
  <c r="AC400" i="1" s="1"/>
  <c r="AE400" i="1" s="1"/>
  <c r="AG400" i="1" s="1"/>
  <c r="AI400" i="1" s="1"/>
  <c r="Y399" i="1"/>
  <c r="AA399" i="1" s="1"/>
  <c r="AC399" i="1" s="1"/>
  <c r="AE399" i="1" s="1"/>
  <c r="AG399" i="1" s="1"/>
  <c r="AI399" i="1" s="1"/>
  <c r="Y398" i="1"/>
  <c r="AA398" i="1" s="1"/>
  <c r="AC398" i="1" s="1"/>
  <c r="AE398" i="1" s="1"/>
  <c r="AG398" i="1" s="1"/>
  <c r="AI398" i="1" s="1"/>
  <c r="Y397" i="1"/>
  <c r="AA397" i="1" s="1"/>
  <c r="AC397" i="1" s="1"/>
  <c r="AE397" i="1" s="1"/>
  <c r="AG397" i="1" s="1"/>
  <c r="AI397" i="1" s="1"/>
  <c r="Y396" i="1"/>
  <c r="AA396" i="1" s="1"/>
  <c r="AC396" i="1" s="1"/>
  <c r="AE396" i="1" s="1"/>
  <c r="AG396" i="1" s="1"/>
  <c r="AI396" i="1" s="1"/>
  <c r="Y395" i="1"/>
  <c r="AA395" i="1" s="1"/>
  <c r="AC395" i="1" s="1"/>
  <c r="AE395" i="1" s="1"/>
  <c r="AG395" i="1" s="1"/>
  <c r="AI395" i="1" s="1"/>
  <c r="AI394" i="1" s="1"/>
  <c r="Z394" i="1"/>
  <c r="X394" i="1"/>
  <c r="Y393" i="1"/>
  <c r="AA393" i="1" s="1"/>
  <c r="AC393" i="1" s="1"/>
  <c r="AE393" i="1" s="1"/>
  <c r="AG393" i="1" s="1"/>
  <c r="AI393" i="1" s="1"/>
  <c r="Y392" i="1"/>
  <c r="AA392" i="1" s="1"/>
  <c r="AC392" i="1" s="1"/>
  <c r="AE392" i="1" s="1"/>
  <c r="AG392" i="1" s="1"/>
  <c r="AI392" i="1" s="1"/>
  <c r="Y391" i="1"/>
  <c r="AA391" i="1" s="1"/>
  <c r="AC391" i="1" s="1"/>
  <c r="AE391" i="1" s="1"/>
  <c r="AG391" i="1" s="1"/>
  <c r="AI391" i="1" s="1"/>
  <c r="Y390" i="1"/>
  <c r="AA390" i="1" s="1"/>
  <c r="AC390" i="1" s="1"/>
  <c r="AE390" i="1" s="1"/>
  <c r="AG390" i="1" s="1"/>
  <c r="AI390" i="1" s="1"/>
  <c r="Y389" i="1"/>
  <c r="AA389" i="1" s="1"/>
  <c r="AC389" i="1" s="1"/>
  <c r="AE389" i="1" s="1"/>
  <c r="AG389" i="1" s="1"/>
  <c r="AI389" i="1" s="1"/>
  <c r="Z388" i="1"/>
  <c r="X388" i="1"/>
  <c r="Y384" i="1"/>
  <c r="AA384" i="1" s="1"/>
  <c r="AC384" i="1" s="1"/>
  <c r="AE384" i="1" s="1"/>
  <c r="AG384" i="1" s="1"/>
  <c r="AI384" i="1" s="1"/>
  <c r="AK384" i="1" s="1"/>
  <c r="Y383" i="1"/>
  <c r="Y382" i="1"/>
  <c r="AA382" i="1" s="1"/>
  <c r="AC382" i="1" s="1"/>
  <c r="AE382" i="1" s="1"/>
  <c r="AG382" i="1" s="1"/>
  <c r="AI382" i="1" s="1"/>
  <c r="AK382" i="1" s="1"/>
  <c r="Y381" i="1"/>
  <c r="AA381" i="1" s="1"/>
  <c r="AC381" i="1" s="1"/>
  <c r="AE381" i="1" s="1"/>
  <c r="AG381" i="1" s="1"/>
  <c r="AI381" i="1" s="1"/>
  <c r="AK381" i="1" s="1"/>
  <c r="Y380" i="1"/>
  <c r="AA380" i="1" s="1"/>
  <c r="AC380" i="1" s="1"/>
  <c r="AE380" i="1" s="1"/>
  <c r="AG380" i="1" s="1"/>
  <c r="AI380" i="1" s="1"/>
  <c r="AK380" i="1" s="1"/>
  <c r="Y379" i="1"/>
  <c r="AA379" i="1" s="1"/>
  <c r="AC379" i="1" s="1"/>
  <c r="AE379" i="1" s="1"/>
  <c r="AG379" i="1" s="1"/>
  <c r="AI379" i="1" s="1"/>
  <c r="Z378" i="1"/>
  <c r="Z385" i="1" s="1"/>
  <c r="X378" i="1"/>
  <c r="Y377" i="1"/>
  <c r="AA377" i="1" s="1"/>
  <c r="AC377" i="1" s="1"/>
  <c r="AE377" i="1" s="1"/>
  <c r="AG377" i="1" s="1"/>
  <c r="AI377" i="1" s="1"/>
  <c r="AK377" i="1" s="1"/>
  <c r="Y376" i="1"/>
  <c r="AA376" i="1" s="1"/>
  <c r="AC376" i="1" s="1"/>
  <c r="AE376" i="1" s="1"/>
  <c r="AG376" i="1" s="1"/>
  <c r="AI376" i="1" s="1"/>
  <c r="AK376" i="1" s="1"/>
  <c r="Y375" i="1"/>
  <c r="AA375" i="1" s="1"/>
  <c r="AC375" i="1" s="1"/>
  <c r="AE375" i="1" s="1"/>
  <c r="AG375" i="1" s="1"/>
  <c r="AI375" i="1" s="1"/>
  <c r="AK375" i="1" s="1"/>
  <c r="Y374" i="1"/>
  <c r="AA374" i="1" s="1"/>
  <c r="AC374" i="1" s="1"/>
  <c r="AE374" i="1" s="1"/>
  <c r="AG374" i="1" s="1"/>
  <c r="AI374" i="1" s="1"/>
  <c r="AK374" i="1" s="1"/>
  <c r="Y373" i="1"/>
  <c r="AA373" i="1" s="1"/>
  <c r="AC373" i="1" s="1"/>
  <c r="AE373" i="1" s="1"/>
  <c r="AG373" i="1" s="1"/>
  <c r="AI373" i="1" s="1"/>
  <c r="Z372" i="1"/>
  <c r="X372" i="1"/>
  <c r="Y368" i="1"/>
  <c r="AA368" i="1" s="1"/>
  <c r="AC368" i="1" s="1"/>
  <c r="AE368" i="1" s="1"/>
  <c r="AG368" i="1" s="1"/>
  <c r="AI368" i="1" s="1"/>
  <c r="AK368" i="1" s="1"/>
  <c r="Y367" i="1"/>
  <c r="Y366" i="1"/>
  <c r="AA366" i="1" s="1"/>
  <c r="AC366" i="1" s="1"/>
  <c r="AE366" i="1" s="1"/>
  <c r="AG366" i="1" s="1"/>
  <c r="AI366" i="1" s="1"/>
  <c r="AK366" i="1" s="1"/>
  <c r="Y365" i="1"/>
  <c r="AA365" i="1" s="1"/>
  <c r="AC365" i="1" s="1"/>
  <c r="AE365" i="1" s="1"/>
  <c r="AG365" i="1" s="1"/>
  <c r="AI365" i="1" s="1"/>
  <c r="AK365" i="1" s="1"/>
  <c r="Y364" i="1"/>
  <c r="AA364" i="1" s="1"/>
  <c r="AC364" i="1" s="1"/>
  <c r="AE364" i="1" s="1"/>
  <c r="AG364" i="1" s="1"/>
  <c r="AI364" i="1" s="1"/>
  <c r="Y363" i="1"/>
  <c r="AA363" i="1" s="1"/>
  <c r="AC363" i="1" s="1"/>
  <c r="AE363" i="1" s="1"/>
  <c r="AG363" i="1" s="1"/>
  <c r="AI363" i="1" s="1"/>
  <c r="AK363" i="1" s="1"/>
  <c r="Z362" i="1"/>
  <c r="X362" i="1"/>
  <c r="Y361" i="1"/>
  <c r="AA361" i="1" s="1"/>
  <c r="AC361" i="1" s="1"/>
  <c r="AE361" i="1" s="1"/>
  <c r="AG361" i="1" s="1"/>
  <c r="AI361" i="1" s="1"/>
  <c r="AK361" i="1" s="1"/>
  <c r="Y360" i="1"/>
  <c r="AA360" i="1" s="1"/>
  <c r="AC360" i="1" s="1"/>
  <c r="AE360" i="1" s="1"/>
  <c r="AG360" i="1" s="1"/>
  <c r="AI360" i="1" s="1"/>
  <c r="AK360" i="1" s="1"/>
  <c r="Y359" i="1"/>
  <c r="AA359" i="1" s="1"/>
  <c r="AC359" i="1" s="1"/>
  <c r="AE359" i="1" s="1"/>
  <c r="AG359" i="1" s="1"/>
  <c r="AI359" i="1" s="1"/>
  <c r="AK359" i="1" s="1"/>
  <c r="Y358" i="1"/>
  <c r="AA358" i="1" s="1"/>
  <c r="AC358" i="1" s="1"/>
  <c r="AE358" i="1" s="1"/>
  <c r="AG358" i="1" s="1"/>
  <c r="AI358" i="1" s="1"/>
  <c r="AK358" i="1" s="1"/>
  <c r="Y357" i="1"/>
  <c r="AA357" i="1" s="1"/>
  <c r="AC357" i="1" s="1"/>
  <c r="AE357" i="1" s="1"/>
  <c r="AG357" i="1" s="1"/>
  <c r="AI357" i="1" s="1"/>
  <c r="Z356" i="1"/>
  <c r="X356" i="1"/>
  <c r="Y304" i="1"/>
  <c r="AA304" i="1" s="1"/>
  <c r="AC304" i="1" s="1"/>
  <c r="AE304" i="1" s="1"/>
  <c r="AG304" i="1" s="1"/>
  <c r="AI304" i="1" s="1"/>
  <c r="AK304" i="1" s="1"/>
  <c r="Y303" i="1"/>
  <c r="Y302" i="1"/>
  <c r="AA302" i="1" s="1"/>
  <c r="AC302" i="1" s="1"/>
  <c r="AE302" i="1" s="1"/>
  <c r="AG302" i="1" s="1"/>
  <c r="AI302" i="1" s="1"/>
  <c r="AK302" i="1" s="1"/>
  <c r="Y301" i="1"/>
  <c r="AA301" i="1" s="1"/>
  <c r="AC301" i="1" s="1"/>
  <c r="Y300" i="1"/>
  <c r="AA300" i="1" s="1"/>
  <c r="AC300" i="1" s="1"/>
  <c r="AE300" i="1" s="1"/>
  <c r="AG300" i="1" s="1"/>
  <c r="AI300" i="1" s="1"/>
  <c r="AK300" i="1" s="1"/>
  <c r="Y299" i="1"/>
  <c r="AA299" i="1" s="1"/>
  <c r="AC299" i="1" s="1"/>
  <c r="AE299" i="1" s="1"/>
  <c r="AG299" i="1" s="1"/>
  <c r="AI299" i="1" s="1"/>
  <c r="Z298" i="1"/>
  <c r="Z305" i="1" s="1"/>
  <c r="X298" i="1"/>
  <c r="Y297" i="1"/>
  <c r="AA297" i="1" s="1"/>
  <c r="AC297" i="1" s="1"/>
  <c r="AE297" i="1" s="1"/>
  <c r="AG297" i="1" s="1"/>
  <c r="AI297" i="1" s="1"/>
  <c r="AK297" i="1" s="1"/>
  <c r="Y296" i="1"/>
  <c r="AA296" i="1" s="1"/>
  <c r="AC296" i="1" s="1"/>
  <c r="AE296" i="1" s="1"/>
  <c r="AG296" i="1" s="1"/>
  <c r="AI296" i="1" s="1"/>
  <c r="AK296" i="1" s="1"/>
  <c r="Y295" i="1"/>
  <c r="AA295" i="1" s="1"/>
  <c r="AC295" i="1" s="1"/>
  <c r="AE295" i="1" s="1"/>
  <c r="AG295" i="1" s="1"/>
  <c r="AI295" i="1" s="1"/>
  <c r="AK295" i="1" s="1"/>
  <c r="Y294" i="1"/>
  <c r="AA294" i="1" s="1"/>
  <c r="AC294" i="1" s="1"/>
  <c r="AE294" i="1" s="1"/>
  <c r="AG294" i="1" s="1"/>
  <c r="AI294" i="1" s="1"/>
  <c r="AK294" i="1" s="1"/>
  <c r="Y293" i="1"/>
  <c r="AA293" i="1" s="1"/>
  <c r="AC293" i="1" s="1"/>
  <c r="AE293" i="1" s="1"/>
  <c r="AG293" i="1" s="1"/>
  <c r="AI293" i="1" s="1"/>
  <c r="Z292" i="1"/>
  <c r="X292" i="1"/>
  <c r="Y288" i="1"/>
  <c r="AA288" i="1" s="1"/>
  <c r="AC288" i="1" s="1"/>
  <c r="AE288" i="1" s="1"/>
  <c r="AG288" i="1" s="1"/>
  <c r="AI288" i="1" s="1"/>
  <c r="AK288" i="1" s="1"/>
  <c r="Y287" i="1"/>
  <c r="Y286" i="1"/>
  <c r="AA286" i="1" s="1"/>
  <c r="AC286" i="1" s="1"/>
  <c r="AE286" i="1" s="1"/>
  <c r="AG286" i="1" s="1"/>
  <c r="AI286" i="1" s="1"/>
  <c r="AK286" i="1" s="1"/>
  <c r="Y285" i="1"/>
  <c r="AA285" i="1" s="1"/>
  <c r="AC285" i="1" s="1"/>
  <c r="AE285" i="1" s="1"/>
  <c r="AG285" i="1" s="1"/>
  <c r="AI285" i="1" s="1"/>
  <c r="AK285" i="1" s="1"/>
  <c r="Y284" i="1"/>
  <c r="AA284" i="1" s="1"/>
  <c r="AC284" i="1" s="1"/>
  <c r="AE284" i="1" s="1"/>
  <c r="AG284" i="1" s="1"/>
  <c r="AI284" i="1" s="1"/>
  <c r="AK284" i="1" s="1"/>
  <c r="Y283" i="1"/>
  <c r="AA283" i="1" s="1"/>
  <c r="AC283" i="1" s="1"/>
  <c r="AE283" i="1" s="1"/>
  <c r="AG283" i="1" s="1"/>
  <c r="AI283" i="1" s="1"/>
  <c r="Z282" i="1"/>
  <c r="X282" i="1"/>
  <c r="Y281" i="1"/>
  <c r="AA281" i="1" s="1"/>
  <c r="AC281" i="1" s="1"/>
  <c r="AE281" i="1" s="1"/>
  <c r="AG281" i="1" s="1"/>
  <c r="AI281" i="1" s="1"/>
  <c r="AK281" i="1" s="1"/>
  <c r="Y280" i="1"/>
  <c r="AA280" i="1" s="1"/>
  <c r="AC280" i="1" s="1"/>
  <c r="AE280" i="1" s="1"/>
  <c r="AG280" i="1" s="1"/>
  <c r="AI280" i="1" s="1"/>
  <c r="AK280" i="1" s="1"/>
  <c r="Y279" i="1"/>
  <c r="AA279" i="1" s="1"/>
  <c r="AC279" i="1" s="1"/>
  <c r="AE279" i="1" s="1"/>
  <c r="AG279" i="1" s="1"/>
  <c r="AI279" i="1" s="1"/>
  <c r="AK279" i="1" s="1"/>
  <c r="Y278" i="1"/>
  <c r="AA278" i="1" s="1"/>
  <c r="AC278" i="1" s="1"/>
  <c r="AE278" i="1" s="1"/>
  <c r="AG278" i="1" s="1"/>
  <c r="AI278" i="1" s="1"/>
  <c r="AK278" i="1" s="1"/>
  <c r="Y277" i="1"/>
  <c r="AA277" i="1" s="1"/>
  <c r="AC277" i="1" s="1"/>
  <c r="AE277" i="1" s="1"/>
  <c r="AG277" i="1" s="1"/>
  <c r="AI277" i="1" s="1"/>
  <c r="Z276" i="1"/>
  <c r="X276" i="1"/>
  <c r="Y272" i="1"/>
  <c r="AA272" i="1" s="1"/>
  <c r="AC272" i="1" s="1"/>
  <c r="AE272" i="1" s="1"/>
  <c r="AG272" i="1" s="1"/>
  <c r="AI272" i="1" s="1"/>
  <c r="Y271" i="1"/>
  <c r="AA271" i="1" s="1"/>
  <c r="AC271" i="1" s="1"/>
  <c r="AE271" i="1" s="1"/>
  <c r="AG271" i="1" s="1"/>
  <c r="AI271" i="1" s="1"/>
  <c r="Y270" i="1"/>
  <c r="AA270" i="1" s="1"/>
  <c r="AC270" i="1" s="1"/>
  <c r="AE270" i="1" s="1"/>
  <c r="AG270" i="1" s="1"/>
  <c r="AI270" i="1" s="1"/>
  <c r="Y269" i="1"/>
  <c r="AA269" i="1" s="1"/>
  <c r="AC269" i="1" s="1"/>
  <c r="AE269" i="1" s="1"/>
  <c r="AG269" i="1" s="1"/>
  <c r="AI269" i="1" s="1"/>
  <c r="Y268" i="1"/>
  <c r="AA268" i="1" s="1"/>
  <c r="AC268" i="1" s="1"/>
  <c r="AE268" i="1" s="1"/>
  <c r="AG268" i="1" s="1"/>
  <c r="AI268" i="1" s="1"/>
  <c r="Y267" i="1"/>
  <c r="AA267" i="1" s="1"/>
  <c r="AC267" i="1" s="1"/>
  <c r="AE267" i="1" s="1"/>
  <c r="AG267" i="1" s="1"/>
  <c r="AI267" i="1" s="1"/>
  <c r="Z266" i="1"/>
  <c r="X266" i="1"/>
  <c r="Y265" i="1"/>
  <c r="AA265" i="1" s="1"/>
  <c r="AC265" i="1" s="1"/>
  <c r="AE265" i="1" s="1"/>
  <c r="AG265" i="1" s="1"/>
  <c r="AI265" i="1" s="1"/>
  <c r="Y264" i="1"/>
  <c r="AA264" i="1" s="1"/>
  <c r="AC264" i="1" s="1"/>
  <c r="AE264" i="1" s="1"/>
  <c r="AG264" i="1" s="1"/>
  <c r="AI264" i="1" s="1"/>
  <c r="Y263" i="1"/>
  <c r="AA263" i="1" s="1"/>
  <c r="AC263" i="1" s="1"/>
  <c r="AE263" i="1" s="1"/>
  <c r="AG263" i="1" s="1"/>
  <c r="AI263" i="1" s="1"/>
  <c r="Y262" i="1"/>
  <c r="AA262" i="1" s="1"/>
  <c r="AC262" i="1" s="1"/>
  <c r="AE262" i="1" s="1"/>
  <c r="AG262" i="1" s="1"/>
  <c r="AI262" i="1" s="1"/>
  <c r="Y261" i="1"/>
  <c r="AA261" i="1" s="1"/>
  <c r="AC261" i="1" s="1"/>
  <c r="AE261" i="1" s="1"/>
  <c r="AG261" i="1" s="1"/>
  <c r="AI261" i="1" s="1"/>
  <c r="Z260" i="1"/>
  <c r="X260" i="1"/>
  <c r="Y256" i="1"/>
  <c r="AA256" i="1" s="1"/>
  <c r="AC256" i="1" s="1"/>
  <c r="AE256" i="1" s="1"/>
  <c r="AG256" i="1" s="1"/>
  <c r="AI256" i="1" s="1"/>
  <c r="Y255" i="1"/>
  <c r="AA255" i="1" s="1"/>
  <c r="AC255" i="1" s="1"/>
  <c r="AE255" i="1" s="1"/>
  <c r="AG255" i="1" s="1"/>
  <c r="AI255" i="1" s="1"/>
  <c r="Y254" i="1"/>
  <c r="AA254" i="1" s="1"/>
  <c r="AC254" i="1" s="1"/>
  <c r="AE254" i="1" s="1"/>
  <c r="AG254" i="1" s="1"/>
  <c r="AI254" i="1" s="1"/>
  <c r="Y253" i="1"/>
  <c r="AA253" i="1" s="1"/>
  <c r="AC253" i="1" s="1"/>
  <c r="AE253" i="1" s="1"/>
  <c r="AG253" i="1" s="1"/>
  <c r="AI253" i="1" s="1"/>
  <c r="Y252" i="1"/>
  <c r="AA252" i="1" s="1"/>
  <c r="AC252" i="1" s="1"/>
  <c r="AE252" i="1" s="1"/>
  <c r="AG252" i="1" s="1"/>
  <c r="AI252" i="1" s="1"/>
  <c r="Y251" i="1"/>
  <c r="AA251" i="1" s="1"/>
  <c r="AC251" i="1" s="1"/>
  <c r="AE251" i="1" s="1"/>
  <c r="AG251" i="1" s="1"/>
  <c r="AI251" i="1" s="1"/>
  <c r="Z250" i="1"/>
  <c r="X250" i="1"/>
  <c r="Y249" i="1"/>
  <c r="AA249" i="1" s="1"/>
  <c r="AC249" i="1" s="1"/>
  <c r="AE249" i="1" s="1"/>
  <c r="AG249" i="1" s="1"/>
  <c r="AI249" i="1" s="1"/>
  <c r="Y248" i="1"/>
  <c r="AA248" i="1" s="1"/>
  <c r="AC248" i="1" s="1"/>
  <c r="AE248" i="1" s="1"/>
  <c r="AG248" i="1" s="1"/>
  <c r="AI248" i="1" s="1"/>
  <c r="Y247" i="1"/>
  <c r="AA247" i="1" s="1"/>
  <c r="AC247" i="1" s="1"/>
  <c r="AE247" i="1" s="1"/>
  <c r="AG247" i="1" s="1"/>
  <c r="AI247" i="1" s="1"/>
  <c r="Y246" i="1"/>
  <c r="AA246" i="1" s="1"/>
  <c r="AC246" i="1" s="1"/>
  <c r="AE246" i="1" s="1"/>
  <c r="AG246" i="1" s="1"/>
  <c r="AI246" i="1" s="1"/>
  <c r="Y245" i="1"/>
  <c r="AA245" i="1" s="1"/>
  <c r="AC245" i="1" s="1"/>
  <c r="AE245" i="1" s="1"/>
  <c r="AG245" i="1" s="1"/>
  <c r="AI245" i="1" s="1"/>
  <c r="Z244" i="1"/>
  <c r="X244" i="1"/>
  <c r="Y165" i="1"/>
  <c r="AA165" i="1" s="1"/>
  <c r="AC165" i="1" s="1"/>
  <c r="AE165" i="1" s="1"/>
  <c r="AG165" i="1" s="1"/>
  <c r="AI165" i="1" s="1"/>
  <c r="AK165" i="1" s="1"/>
  <c r="Y164" i="1"/>
  <c r="Y163" i="1"/>
  <c r="AA163" i="1" s="1"/>
  <c r="AC163" i="1" s="1"/>
  <c r="AE163" i="1" s="1"/>
  <c r="AG163" i="1" s="1"/>
  <c r="AI163" i="1" s="1"/>
  <c r="AK163" i="1" s="1"/>
  <c r="Y162" i="1"/>
  <c r="AA162" i="1" s="1"/>
  <c r="AC162" i="1" s="1"/>
  <c r="AE162" i="1" s="1"/>
  <c r="AG162" i="1" s="1"/>
  <c r="AI162" i="1" s="1"/>
  <c r="Y161" i="1"/>
  <c r="AA161" i="1" s="1"/>
  <c r="AC161" i="1" s="1"/>
  <c r="AE161" i="1" s="1"/>
  <c r="AG161" i="1" s="1"/>
  <c r="AI161" i="1" s="1"/>
  <c r="AK161" i="1" s="1"/>
  <c r="Y160" i="1"/>
  <c r="AA160" i="1" s="1"/>
  <c r="AC160" i="1" s="1"/>
  <c r="AE160" i="1" s="1"/>
  <c r="AG160" i="1" s="1"/>
  <c r="AI160" i="1" s="1"/>
  <c r="AK160" i="1" s="1"/>
  <c r="Z159" i="1"/>
  <c r="Z166" i="1" s="1"/>
  <c r="X159" i="1"/>
  <c r="Y158" i="1"/>
  <c r="AA158" i="1" s="1"/>
  <c r="AC158" i="1" s="1"/>
  <c r="AE158" i="1" s="1"/>
  <c r="AG158" i="1" s="1"/>
  <c r="AI158" i="1" s="1"/>
  <c r="AK158" i="1" s="1"/>
  <c r="Y157" i="1"/>
  <c r="AA157" i="1" s="1"/>
  <c r="AC157" i="1" s="1"/>
  <c r="AE157" i="1" s="1"/>
  <c r="AG157" i="1" s="1"/>
  <c r="AI157" i="1" s="1"/>
  <c r="AK157" i="1" s="1"/>
  <c r="Y156" i="1"/>
  <c r="AA156" i="1" s="1"/>
  <c r="AC156" i="1" s="1"/>
  <c r="AE156" i="1" s="1"/>
  <c r="AG156" i="1" s="1"/>
  <c r="AI156" i="1" s="1"/>
  <c r="AK156" i="1" s="1"/>
  <c r="Y155" i="1"/>
  <c r="AA155" i="1" s="1"/>
  <c r="AC155" i="1" s="1"/>
  <c r="AE155" i="1" s="1"/>
  <c r="AG155" i="1" s="1"/>
  <c r="AI155" i="1" s="1"/>
  <c r="AK155" i="1" s="1"/>
  <c r="Y154" i="1"/>
  <c r="AA154" i="1" s="1"/>
  <c r="AC154" i="1" s="1"/>
  <c r="AE154" i="1" s="1"/>
  <c r="AG154" i="1" s="1"/>
  <c r="AI154" i="1" s="1"/>
  <c r="Z153" i="1"/>
  <c r="X153" i="1"/>
  <c r="Y149" i="1"/>
  <c r="AA149" i="1" s="1"/>
  <c r="AC149" i="1" s="1"/>
  <c r="AE149" i="1" s="1"/>
  <c r="AG149" i="1" s="1"/>
  <c r="AI149" i="1" s="1"/>
  <c r="Y148" i="1"/>
  <c r="AA148" i="1" s="1"/>
  <c r="AC148" i="1" s="1"/>
  <c r="AE148" i="1" s="1"/>
  <c r="AG148" i="1" s="1"/>
  <c r="AI148" i="1" s="1"/>
  <c r="Y147" i="1"/>
  <c r="AA147" i="1" s="1"/>
  <c r="AC147" i="1" s="1"/>
  <c r="AE147" i="1" s="1"/>
  <c r="AG147" i="1" s="1"/>
  <c r="AI147" i="1" s="1"/>
  <c r="Y146" i="1"/>
  <c r="AA146" i="1" s="1"/>
  <c r="AC146" i="1" s="1"/>
  <c r="AE146" i="1" s="1"/>
  <c r="AG146" i="1" s="1"/>
  <c r="AI146" i="1" s="1"/>
  <c r="Y145" i="1"/>
  <c r="AA145" i="1" s="1"/>
  <c r="AC145" i="1" s="1"/>
  <c r="AE145" i="1" s="1"/>
  <c r="AG145" i="1" s="1"/>
  <c r="AI145" i="1" s="1"/>
  <c r="Y144" i="1"/>
  <c r="AA144" i="1" s="1"/>
  <c r="AC144" i="1" s="1"/>
  <c r="AE144" i="1" s="1"/>
  <c r="AG144" i="1" s="1"/>
  <c r="AI144" i="1" s="1"/>
  <c r="Z143" i="1"/>
  <c r="X143" i="1"/>
  <c r="Y142" i="1"/>
  <c r="AA142" i="1" s="1"/>
  <c r="AC142" i="1" s="1"/>
  <c r="AE142" i="1" s="1"/>
  <c r="AG142" i="1" s="1"/>
  <c r="AI142" i="1" s="1"/>
  <c r="Y141" i="1"/>
  <c r="AA141" i="1" s="1"/>
  <c r="AC141" i="1" s="1"/>
  <c r="AE141" i="1" s="1"/>
  <c r="AG141" i="1" s="1"/>
  <c r="AI141" i="1" s="1"/>
  <c r="Y140" i="1"/>
  <c r="AA140" i="1" s="1"/>
  <c r="AC140" i="1" s="1"/>
  <c r="AE140" i="1" s="1"/>
  <c r="AG140" i="1" s="1"/>
  <c r="AI140" i="1" s="1"/>
  <c r="Y139" i="1"/>
  <c r="AA139" i="1" s="1"/>
  <c r="AC139" i="1" s="1"/>
  <c r="AE139" i="1" s="1"/>
  <c r="AG139" i="1" s="1"/>
  <c r="AI139" i="1" s="1"/>
  <c r="Y138" i="1"/>
  <c r="AA138" i="1" s="1"/>
  <c r="AC138" i="1" s="1"/>
  <c r="AE138" i="1" s="1"/>
  <c r="AG138" i="1" s="1"/>
  <c r="AI138" i="1" s="1"/>
  <c r="Z137" i="1"/>
  <c r="X137" i="1"/>
  <c r="Y117" i="1"/>
  <c r="AA117" i="1" s="1"/>
  <c r="AC117" i="1" s="1"/>
  <c r="AE117" i="1" s="1"/>
  <c r="AG117" i="1" s="1"/>
  <c r="AI117" i="1" s="1"/>
  <c r="AK117" i="1" s="1"/>
  <c r="Y116" i="1"/>
  <c r="Y115" i="1"/>
  <c r="AA115" i="1" s="1"/>
  <c r="AC115" i="1" s="1"/>
  <c r="AE115" i="1" s="1"/>
  <c r="AG115" i="1" s="1"/>
  <c r="AI115" i="1" s="1"/>
  <c r="AK115" i="1" s="1"/>
  <c r="Y114" i="1"/>
  <c r="Y113" i="1"/>
  <c r="AA113" i="1" s="1"/>
  <c r="AC113" i="1" s="1"/>
  <c r="AE113" i="1" s="1"/>
  <c r="AG113" i="1" s="1"/>
  <c r="AI113" i="1" s="1"/>
  <c r="AK113" i="1" s="1"/>
  <c r="Y112" i="1"/>
  <c r="AA112" i="1" s="1"/>
  <c r="AC112" i="1" s="1"/>
  <c r="AE112" i="1" s="1"/>
  <c r="AG112" i="1" s="1"/>
  <c r="AI112" i="1" s="1"/>
  <c r="Z111" i="1"/>
  <c r="X111" i="1"/>
  <c r="Y110" i="1"/>
  <c r="AA110" i="1" s="1"/>
  <c r="AC110" i="1" s="1"/>
  <c r="AE110" i="1" s="1"/>
  <c r="AG110" i="1" s="1"/>
  <c r="AI110" i="1" s="1"/>
  <c r="AK110" i="1" s="1"/>
  <c r="Y109" i="1"/>
  <c r="AA109" i="1" s="1"/>
  <c r="AC109" i="1" s="1"/>
  <c r="AE109" i="1" s="1"/>
  <c r="AG109" i="1" s="1"/>
  <c r="AI109" i="1" s="1"/>
  <c r="AK109" i="1" s="1"/>
  <c r="Y108" i="1"/>
  <c r="Y107" i="1"/>
  <c r="AA107" i="1" s="1"/>
  <c r="AC107" i="1" s="1"/>
  <c r="AE107" i="1" s="1"/>
  <c r="AG107" i="1" s="1"/>
  <c r="AI107" i="1" s="1"/>
  <c r="AK107" i="1" s="1"/>
  <c r="Y106" i="1"/>
  <c r="AA106" i="1" s="1"/>
  <c r="Z105" i="1"/>
  <c r="X105" i="1"/>
  <c r="Y101" i="1"/>
  <c r="AA101" i="1" s="1"/>
  <c r="AC101" i="1" s="1"/>
  <c r="AE101" i="1" s="1"/>
  <c r="AG101" i="1" s="1"/>
  <c r="AI101" i="1" s="1"/>
  <c r="AK101" i="1" s="1"/>
  <c r="Y100" i="1"/>
  <c r="Y99" i="1"/>
  <c r="AA99" i="1" s="1"/>
  <c r="AC99" i="1" s="1"/>
  <c r="AE99" i="1" s="1"/>
  <c r="AG99" i="1" s="1"/>
  <c r="AI99" i="1" s="1"/>
  <c r="AK99" i="1" s="1"/>
  <c r="Y98" i="1"/>
  <c r="AA98" i="1" s="1"/>
  <c r="AC98" i="1" s="1"/>
  <c r="AE98" i="1" s="1"/>
  <c r="AG98" i="1" s="1"/>
  <c r="AI98" i="1" s="1"/>
  <c r="AK98" i="1" s="1"/>
  <c r="Y97" i="1"/>
  <c r="AA97" i="1" s="1"/>
  <c r="AC97" i="1" s="1"/>
  <c r="AE97" i="1" s="1"/>
  <c r="AG97" i="1" s="1"/>
  <c r="AI97" i="1" s="1"/>
  <c r="AK97" i="1" s="1"/>
  <c r="Y96" i="1"/>
  <c r="AA96" i="1" s="1"/>
  <c r="AC96" i="1" s="1"/>
  <c r="AE96" i="1" s="1"/>
  <c r="AG96" i="1" s="1"/>
  <c r="AI96" i="1" s="1"/>
  <c r="Z95" i="1"/>
  <c r="X95" i="1"/>
  <c r="Y94" i="1"/>
  <c r="AA94" i="1" s="1"/>
  <c r="AC94" i="1" s="1"/>
  <c r="AE94" i="1" s="1"/>
  <c r="AG94" i="1" s="1"/>
  <c r="AI94" i="1" s="1"/>
  <c r="AK94" i="1" s="1"/>
  <c r="Y93" i="1"/>
  <c r="AA93" i="1" s="1"/>
  <c r="AC93" i="1" s="1"/>
  <c r="AE93" i="1" s="1"/>
  <c r="AG93" i="1" s="1"/>
  <c r="AI93" i="1" s="1"/>
  <c r="AK93" i="1" s="1"/>
  <c r="Y92" i="1"/>
  <c r="AA92" i="1" s="1"/>
  <c r="AC92" i="1" s="1"/>
  <c r="AE92" i="1" s="1"/>
  <c r="AG92" i="1" s="1"/>
  <c r="AI92" i="1" s="1"/>
  <c r="AK92" i="1" s="1"/>
  <c r="Y91" i="1"/>
  <c r="AA91" i="1" s="1"/>
  <c r="AC91" i="1" s="1"/>
  <c r="AE91" i="1" s="1"/>
  <c r="AG91" i="1" s="1"/>
  <c r="AI91" i="1" s="1"/>
  <c r="AK91" i="1" s="1"/>
  <c r="Y90" i="1"/>
  <c r="AA90" i="1" s="1"/>
  <c r="AC90" i="1" s="1"/>
  <c r="AE90" i="1" s="1"/>
  <c r="AG90" i="1" s="1"/>
  <c r="AI90" i="1" s="1"/>
  <c r="Z89" i="1"/>
  <c r="X89" i="1"/>
  <c r="Y85" i="1"/>
  <c r="AA85" i="1" s="1"/>
  <c r="AC85" i="1" s="1"/>
  <c r="AE85" i="1" s="1"/>
  <c r="AG85" i="1" s="1"/>
  <c r="AI85" i="1" s="1"/>
  <c r="AK85" i="1" s="1"/>
  <c r="Y84" i="1"/>
  <c r="Y83" i="1"/>
  <c r="AA83" i="1" s="1"/>
  <c r="AC83" i="1" s="1"/>
  <c r="AE83" i="1" s="1"/>
  <c r="AG83" i="1" s="1"/>
  <c r="AI83" i="1" s="1"/>
  <c r="AK83" i="1" s="1"/>
  <c r="Y82" i="1"/>
  <c r="AA82" i="1" s="1"/>
  <c r="AC82" i="1" s="1"/>
  <c r="AE82" i="1" s="1"/>
  <c r="AG82" i="1" s="1"/>
  <c r="AI82" i="1" s="1"/>
  <c r="AK82" i="1" s="1"/>
  <c r="Y81" i="1"/>
  <c r="AA81" i="1" s="1"/>
  <c r="AC81" i="1" s="1"/>
  <c r="AE81" i="1" s="1"/>
  <c r="AG81" i="1" s="1"/>
  <c r="AI81" i="1" s="1"/>
  <c r="AK81" i="1" s="1"/>
  <c r="Y80" i="1"/>
  <c r="AA80" i="1" s="1"/>
  <c r="AC80" i="1" s="1"/>
  <c r="AE80" i="1" s="1"/>
  <c r="AG80" i="1" s="1"/>
  <c r="AI80" i="1" s="1"/>
  <c r="AK80" i="1" s="1"/>
  <c r="Z79" i="1"/>
  <c r="X79" i="1"/>
  <c r="Y78" i="1"/>
  <c r="AA78" i="1" s="1"/>
  <c r="AC78" i="1" s="1"/>
  <c r="Y77" i="1"/>
  <c r="AA77" i="1" s="1"/>
  <c r="AC77" i="1" s="1"/>
  <c r="Y76" i="1"/>
  <c r="AA76" i="1" s="1"/>
  <c r="AC76" i="1" s="1"/>
  <c r="AE76" i="1" s="1"/>
  <c r="AG76" i="1" s="1"/>
  <c r="AI76" i="1" s="1"/>
  <c r="AK76" i="1" s="1"/>
  <c r="Y75" i="1"/>
  <c r="AA75" i="1" s="1"/>
  <c r="AC75" i="1" s="1"/>
  <c r="Y74" i="1"/>
  <c r="AA74" i="1" s="1"/>
  <c r="AC74" i="1" s="1"/>
  <c r="Z73" i="1"/>
  <c r="X73" i="1"/>
  <c r="Y51" i="1"/>
  <c r="AA51" i="1" s="1"/>
  <c r="AC51" i="1" s="1"/>
  <c r="AE51" i="1" s="1"/>
  <c r="AG51" i="1" s="1"/>
  <c r="AI51" i="1" s="1"/>
  <c r="AK51" i="1" s="1"/>
  <c r="Y50" i="1"/>
  <c r="Y49" i="1"/>
  <c r="AA49" i="1" s="1"/>
  <c r="AC49" i="1" s="1"/>
  <c r="AE49" i="1" s="1"/>
  <c r="AG49" i="1" s="1"/>
  <c r="AI49" i="1" s="1"/>
  <c r="AK49" i="1" s="1"/>
  <c r="Y48" i="1"/>
  <c r="AA48" i="1" s="1"/>
  <c r="AC48" i="1" s="1"/>
  <c r="AE48" i="1" s="1"/>
  <c r="AG48" i="1" s="1"/>
  <c r="AI48" i="1" s="1"/>
  <c r="AK48" i="1" s="1"/>
  <c r="Y47" i="1"/>
  <c r="AA47" i="1" s="1"/>
  <c r="AC47" i="1" s="1"/>
  <c r="AE47" i="1" s="1"/>
  <c r="AG47" i="1" s="1"/>
  <c r="AI47" i="1" s="1"/>
  <c r="AK47" i="1" s="1"/>
  <c r="Y46" i="1"/>
  <c r="AA46" i="1" s="1"/>
  <c r="AC46" i="1" s="1"/>
  <c r="AE46" i="1" s="1"/>
  <c r="AG46" i="1" s="1"/>
  <c r="AI46" i="1" s="1"/>
  <c r="AK46" i="1" s="1"/>
  <c r="Z45" i="1"/>
  <c r="X45" i="1"/>
  <c r="Y44" i="1"/>
  <c r="AA44" i="1" s="1"/>
  <c r="AC44" i="1" s="1"/>
  <c r="AE44" i="1" s="1"/>
  <c r="AG44" i="1" s="1"/>
  <c r="AI44" i="1" s="1"/>
  <c r="AK44" i="1" s="1"/>
  <c r="Y43" i="1"/>
  <c r="AA43" i="1" s="1"/>
  <c r="AC43" i="1" s="1"/>
  <c r="AE43" i="1" s="1"/>
  <c r="AG43" i="1" s="1"/>
  <c r="AI43" i="1" s="1"/>
  <c r="AK43" i="1" s="1"/>
  <c r="Y42" i="1"/>
  <c r="AA42" i="1" s="1"/>
  <c r="AC42" i="1" s="1"/>
  <c r="AE42" i="1" s="1"/>
  <c r="AG42" i="1" s="1"/>
  <c r="AI42" i="1" s="1"/>
  <c r="AK42" i="1" s="1"/>
  <c r="Y41" i="1"/>
  <c r="AA41" i="1" s="1"/>
  <c r="AC41" i="1" s="1"/>
  <c r="AE41" i="1" s="1"/>
  <c r="AG41" i="1" s="1"/>
  <c r="AI41" i="1" s="1"/>
  <c r="AK41" i="1" s="1"/>
  <c r="Y40" i="1"/>
  <c r="AA40" i="1" s="1"/>
  <c r="AC40" i="1" s="1"/>
  <c r="AE40" i="1" s="1"/>
  <c r="AG40" i="1" s="1"/>
  <c r="AI40" i="1" s="1"/>
  <c r="AK40" i="1" s="1"/>
  <c r="Z39" i="1"/>
  <c r="X39" i="1"/>
  <c r="G740" i="1"/>
  <c r="I740" i="1" s="1"/>
  <c r="K740" i="1" s="1"/>
  <c r="M740" i="1" s="1"/>
  <c r="O740" i="1" s="1"/>
  <c r="Q740" i="1" s="1"/>
  <c r="S740" i="1" s="1"/>
  <c r="G739" i="1"/>
  <c r="I739" i="1" s="1"/>
  <c r="K739" i="1" s="1"/>
  <c r="M739" i="1" s="1"/>
  <c r="O739" i="1" s="1"/>
  <c r="Q739" i="1" s="1"/>
  <c r="S739" i="1" s="1"/>
  <c r="G738" i="1"/>
  <c r="I738" i="1" s="1"/>
  <c r="K738" i="1" s="1"/>
  <c r="M738" i="1" s="1"/>
  <c r="O738" i="1" s="1"/>
  <c r="Q738" i="1" s="1"/>
  <c r="S738" i="1" s="1"/>
  <c r="G737" i="1"/>
  <c r="I737" i="1" s="1"/>
  <c r="K737" i="1" s="1"/>
  <c r="M737" i="1" s="1"/>
  <c r="O737" i="1" s="1"/>
  <c r="Q737" i="1" s="1"/>
  <c r="S737" i="1" s="1"/>
  <c r="G736" i="1"/>
  <c r="I736" i="1" s="1"/>
  <c r="K736" i="1" s="1"/>
  <c r="M736" i="1" s="1"/>
  <c r="O736" i="1" s="1"/>
  <c r="Q736" i="1" s="1"/>
  <c r="S736" i="1" s="1"/>
  <c r="G734" i="1"/>
  <c r="I734" i="1" s="1"/>
  <c r="K734" i="1" s="1"/>
  <c r="M734" i="1" s="1"/>
  <c r="O734" i="1" s="1"/>
  <c r="Q734" i="1" s="1"/>
  <c r="S734" i="1" s="1"/>
  <c r="G733" i="1"/>
  <c r="I733" i="1" s="1"/>
  <c r="K733" i="1" s="1"/>
  <c r="M733" i="1" s="1"/>
  <c r="O733" i="1" s="1"/>
  <c r="Q733" i="1" s="1"/>
  <c r="S733" i="1" s="1"/>
  <c r="G732" i="1"/>
  <c r="I732" i="1" s="1"/>
  <c r="K732" i="1" s="1"/>
  <c r="M732" i="1" s="1"/>
  <c r="O732" i="1" s="1"/>
  <c r="Q732" i="1" s="1"/>
  <c r="S732" i="1" s="1"/>
  <c r="G731" i="1"/>
  <c r="I731" i="1" s="1"/>
  <c r="K731" i="1" s="1"/>
  <c r="M731" i="1" s="1"/>
  <c r="O731" i="1" s="1"/>
  <c r="Q731" i="1" s="1"/>
  <c r="S731" i="1" s="1"/>
  <c r="G730" i="1"/>
  <c r="I730" i="1" s="1"/>
  <c r="K730" i="1" s="1"/>
  <c r="M730" i="1" s="1"/>
  <c r="O730" i="1" s="1"/>
  <c r="Q730" i="1" s="1"/>
  <c r="H728" i="1"/>
  <c r="H741" i="1" s="1"/>
  <c r="F728" i="1"/>
  <c r="F741" i="1" s="1"/>
  <c r="G724" i="1"/>
  <c r="I724" i="1" s="1"/>
  <c r="K724" i="1" s="1"/>
  <c r="M724" i="1" s="1"/>
  <c r="O724" i="1" s="1"/>
  <c r="Q724" i="1" s="1"/>
  <c r="S724" i="1" s="1"/>
  <c r="G723" i="1"/>
  <c r="I723" i="1" s="1"/>
  <c r="K723" i="1" s="1"/>
  <c r="M723" i="1" s="1"/>
  <c r="O723" i="1" s="1"/>
  <c r="Q723" i="1" s="1"/>
  <c r="S723" i="1" s="1"/>
  <c r="G722" i="1"/>
  <c r="I722" i="1" s="1"/>
  <c r="K722" i="1" s="1"/>
  <c r="M722" i="1" s="1"/>
  <c r="O722" i="1" s="1"/>
  <c r="Q722" i="1" s="1"/>
  <c r="S722" i="1" s="1"/>
  <c r="G721" i="1"/>
  <c r="I721" i="1" s="1"/>
  <c r="K721" i="1" s="1"/>
  <c r="M721" i="1" s="1"/>
  <c r="O721" i="1" s="1"/>
  <c r="Q721" i="1" s="1"/>
  <c r="S721" i="1" s="1"/>
  <c r="G720" i="1"/>
  <c r="I720" i="1" s="1"/>
  <c r="K720" i="1" s="1"/>
  <c r="M720" i="1" s="1"/>
  <c r="O720" i="1" s="1"/>
  <c r="Q720" i="1" s="1"/>
  <c r="S720" i="1" s="1"/>
  <c r="G718" i="1"/>
  <c r="I718" i="1" s="1"/>
  <c r="K718" i="1" s="1"/>
  <c r="M718" i="1" s="1"/>
  <c r="O718" i="1" s="1"/>
  <c r="Q718" i="1" s="1"/>
  <c r="S718" i="1" s="1"/>
  <c r="G717" i="1"/>
  <c r="I717" i="1" s="1"/>
  <c r="K717" i="1" s="1"/>
  <c r="M717" i="1" s="1"/>
  <c r="O717" i="1" s="1"/>
  <c r="Q717" i="1" s="1"/>
  <c r="S717" i="1" s="1"/>
  <c r="G716" i="1"/>
  <c r="I716" i="1" s="1"/>
  <c r="K716" i="1" s="1"/>
  <c r="M716" i="1" s="1"/>
  <c r="O716" i="1" s="1"/>
  <c r="Q716" i="1" s="1"/>
  <c r="S716" i="1" s="1"/>
  <c r="G715" i="1"/>
  <c r="I715" i="1" s="1"/>
  <c r="K715" i="1" s="1"/>
  <c r="M715" i="1" s="1"/>
  <c r="O715" i="1" s="1"/>
  <c r="Q715" i="1" s="1"/>
  <c r="S715" i="1" s="1"/>
  <c r="G714" i="1"/>
  <c r="I714" i="1" s="1"/>
  <c r="K714" i="1" s="1"/>
  <c r="M714" i="1" s="1"/>
  <c r="O714" i="1" s="1"/>
  <c r="Q714" i="1" s="1"/>
  <c r="H712" i="1"/>
  <c r="H725" i="1" s="1"/>
  <c r="F712" i="1"/>
  <c r="F725" i="1" s="1"/>
  <c r="G708" i="1"/>
  <c r="I708" i="1" s="1"/>
  <c r="K708" i="1" s="1"/>
  <c r="M708" i="1" s="1"/>
  <c r="O708" i="1" s="1"/>
  <c r="Q708" i="1" s="1"/>
  <c r="G707" i="1"/>
  <c r="I707" i="1" s="1"/>
  <c r="K707" i="1" s="1"/>
  <c r="M707" i="1" s="1"/>
  <c r="O707" i="1" s="1"/>
  <c r="Q707" i="1" s="1"/>
  <c r="G706" i="1"/>
  <c r="I706" i="1" s="1"/>
  <c r="K706" i="1" s="1"/>
  <c r="M706" i="1" s="1"/>
  <c r="O706" i="1" s="1"/>
  <c r="Q706" i="1" s="1"/>
  <c r="G705" i="1"/>
  <c r="I705" i="1" s="1"/>
  <c r="K705" i="1" s="1"/>
  <c r="M705" i="1" s="1"/>
  <c r="O705" i="1" s="1"/>
  <c r="Q705" i="1" s="1"/>
  <c r="G704" i="1"/>
  <c r="I704" i="1" s="1"/>
  <c r="K704" i="1" s="1"/>
  <c r="M704" i="1" s="1"/>
  <c r="O704" i="1" s="1"/>
  <c r="Q704" i="1" s="1"/>
  <c r="G702" i="1"/>
  <c r="I702" i="1" s="1"/>
  <c r="K702" i="1" s="1"/>
  <c r="M702" i="1" s="1"/>
  <c r="O702" i="1" s="1"/>
  <c r="Q702" i="1" s="1"/>
  <c r="G701" i="1"/>
  <c r="I701" i="1" s="1"/>
  <c r="K701" i="1" s="1"/>
  <c r="M701" i="1" s="1"/>
  <c r="O701" i="1" s="1"/>
  <c r="Q701" i="1" s="1"/>
  <c r="G700" i="1"/>
  <c r="I700" i="1" s="1"/>
  <c r="K700" i="1" s="1"/>
  <c r="M700" i="1" s="1"/>
  <c r="O700" i="1" s="1"/>
  <c r="Q700" i="1" s="1"/>
  <c r="G699" i="1"/>
  <c r="I699" i="1" s="1"/>
  <c r="K699" i="1" s="1"/>
  <c r="M699" i="1" s="1"/>
  <c r="O699" i="1" s="1"/>
  <c r="Q699" i="1" s="1"/>
  <c r="G698" i="1"/>
  <c r="I698" i="1" s="1"/>
  <c r="K698" i="1" s="1"/>
  <c r="M698" i="1" s="1"/>
  <c r="O698" i="1" s="1"/>
  <c r="Q698" i="1" s="1"/>
  <c r="H696" i="1"/>
  <c r="H709" i="1" s="1"/>
  <c r="F696" i="1"/>
  <c r="F709" i="1" s="1"/>
  <c r="G692" i="1"/>
  <c r="I692" i="1" s="1"/>
  <c r="K692" i="1" s="1"/>
  <c r="M692" i="1" s="1"/>
  <c r="O692" i="1" s="1"/>
  <c r="Q692" i="1" s="1"/>
  <c r="G691" i="1"/>
  <c r="I691" i="1" s="1"/>
  <c r="K691" i="1" s="1"/>
  <c r="M691" i="1" s="1"/>
  <c r="O691" i="1" s="1"/>
  <c r="Q691" i="1" s="1"/>
  <c r="G690" i="1"/>
  <c r="I690" i="1" s="1"/>
  <c r="K690" i="1" s="1"/>
  <c r="M690" i="1" s="1"/>
  <c r="O690" i="1" s="1"/>
  <c r="Q690" i="1" s="1"/>
  <c r="G689" i="1"/>
  <c r="I689" i="1" s="1"/>
  <c r="K689" i="1" s="1"/>
  <c r="M689" i="1" s="1"/>
  <c r="O689" i="1" s="1"/>
  <c r="Q689" i="1" s="1"/>
  <c r="G688" i="1"/>
  <c r="I688" i="1" s="1"/>
  <c r="K688" i="1" s="1"/>
  <c r="M688" i="1" s="1"/>
  <c r="O688" i="1" s="1"/>
  <c r="Q688" i="1" s="1"/>
  <c r="G686" i="1"/>
  <c r="I686" i="1" s="1"/>
  <c r="K686" i="1" s="1"/>
  <c r="M686" i="1" s="1"/>
  <c r="O686" i="1" s="1"/>
  <c r="Q686" i="1" s="1"/>
  <c r="G685" i="1"/>
  <c r="I685" i="1" s="1"/>
  <c r="K685" i="1" s="1"/>
  <c r="M685" i="1" s="1"/>
  <c r="O685" i="1" s="1"/>
  <c r="Q685" i="1" s="1"/>
  <c r="G684" i="1"/>
  <c r="I684" i="1" s="1"/>
  <c r="K684" i="1" s="1"/>
  <c r="M684" i="1" s="1"/>
  <c r="O684" i="1" s="1"/>
  <c r="Q684" i="1" s="1"/>
  <c r="G683" i="1"/>
  <c r="I683" i="1" s="1"/>
  <c r="K683" i="1" s="1"/>
  <c r="M683" i="1" s="1"/>
  <c r="O683" i="1" s="1"/>
  <c r="Q683" i="1" s="1"/>
  <c r="G682" i="1"/>
  <c r="H680" i="1"/>
  <c r="H693" i="1" s="1"/>
  <c r="F680" i="1"/>
  <c r="F693" i="1" s="1"/>
  <c r="F649" i="1"/>
  <c r="G649" i="1"/>
  <c r="H649" i="1"/>
  <c r="I649" i="1"/>
  <c r="G646" i="1"/>
  <c r="I646" i="1" s="1"/>
  <c r="K646" i="1" s="1"/>
  <c r="M646" i="1" s="1"/>
  <c r="O646" i="1" s="1"/>
  <c r="Q646" i="1" s="1"/>
  <c r="G645" i="1"/>
  <c r="I645" i="1" s="1"/>
  <c r="K645" i="1" s="1"/>
  <c r="M645" i="1" s="1"/>
  <c r="O645" i="1" s="1"/>
  <c r="Q645" i="1" s="1"/>
  <c r="G644" i="1"/>
  <c r="I644" i="1" s="1"/>
  <c r="K644" i="1" s="1"/>
  <c r="M644" i="1" s="1"/>
  <c r="O644" i="1" s="1"/>
  <c r="Q644" i="1" s="1"/>
  <c r="G643" i="1"/>
  <c r="I643" i="1" s="1"/>
  <c r="K643" i="1" s="1"/>
  <c r="M643" i="1" s="1"/>
  <c r="O643" i="1" s="1"/>
  <c r="Q643" i="1" s="1"/>
  <c r="G642" i="1"/>
  <c r="I642" i="1" s="1"/>
  <c r="K642" i="1" s="1"/>
  <c r="M642" i="1" s="1"/>
  <c r="O642" i="1" s="1"/>
  <c r="Q642" i="1" s="1"/>
  <c r="G640" i="1"/>
  <c r="I640" i="1" s="1"/>
  <c r="K640" i="1" s="1"/>
  <c r="M640" i="1" s="1"/>
  <c r="O640" i="1" s="1"/>
  <c r="Q640" i="1" s="1"/>
  <c r="G639" i="1"/>
  <c r="I639" i="1" s="1"/>
  <c r="K639" i="1" s="1"/>
  <c r="M639" i="1" s="1"/>
  <c r="O639" i="1" s="1"/>
  <c r="Q639" i="1" s="1"/>
  <c r="G638" i="1"/>
  <c r="I638" i="1" s="1"/>
  <c r="K638" i="1" s="1"/>
  <c r="M638" i="1" s="1"/>
  <c r="O638" i="1" s="1"/>
  <c r="Q638" i="1" s="1"/>
  <c r="G637" i="1"/>
  <c r="I637" i="1" s="1"/>
  <c r="K637" i="1" s="1"/>
  <c r="M637" i="1" s="1"/>
  <c r="O637" i="1" s="1"/>
  <c r="Q637" i="1" s="1"/>
  <c r="G636" i="1"/>
  <c r="I636" i="1" s="1"/>
  <c r="K636" i="1" s="1"/>
  <c r="M636" i="1" s="1"/>
  <c r="O636" i="1" s="1"/>
  <c r="Q636" i="1" s="1"/>
  <c r="H634" i="1"/>
  <c r="H647" i="1" s="1"/>
  <c r="F634" i="1"/>
  <c r="F647" i="1" s="1"/>
  <c r="G611" i="1"/>
  <c r="I611" i="1" s="1"/>
  <c r="K611" i="1" s="1"/>
  <c r="M611" i="1" s="1"/>
  <c r="O611" i="1" s="1"/>
  <c r="Q611" i="1" s="1"/>
  <c r="G610" i="1"/>
  <c r="I610" i="1" s="1"/>
  <c r="K610" i="1" s="1"/>
  <c r="M610" i="1" s="1"/>
  <c r="O610" i="1" s="1"/>
  <c r="Q610" i="1" s="1"/>
  <c r="G609" i="1"/>
  <c r="I609" i="1" s="1"/>
  <c r="K609" i="1" s="1"/>
  <c r="M609" i="1" s="1"/>
  <c r="O609" i="1" s="1"/>
  <c r="Q609" i="1" s="1"/>
  <c r="G608" i="1"/>
  <c r="I608" i="1" s="1"/>
  <c r="K608" i="1" s="1"/>
  <c r="M608" i="1" s="1"/>
  <c r="O608" i="1" s="1"/>
  <c r="Q608" i="1" s="1"/>
  <c r="G607" i="1"/>
  <c r="I607" i="1" s="1"/>
  <c r="K607" i="1" s="1"/>
  <c r="M607" i="1" s="1"/>
  <c r="O607" i="1" s="1"/>
  <c r="Q607" i="1" s="1"/>
  <c r="G606" i="1"/>
  <c r="I606" i="1" s="1"/>
  <c r="K606" i="1" s="1"/>
  <c r="M606" i="1" s="1"/>
  <c r="O606" i="1" s="1"/>
  <c r="Q606" i="1" s="1"/>
  <c r="G605" i="1"/>
  <c r="I605" i="1" s="1"/>
  <c r="K605" i="1" s="1"/>
  <c r="M605" i="1" s="1"/>
  <c r="O605" i="1" s="1"/>
  <c r="Q605" i="1" s="1"/>
  <c r="G604" i="1"/>
  <c r="I604" i="1" s="1"/>
  <c r="K604" i="1" s="1"/>
  <c r="M604" i="1" s="1"/>
  <c r="O604" i="1" s="1"/>
  <c r="Q604" i="1" s="1"/>
  <c r="G603" i="1"/>
  <c r="I603" i="1" s="1"/>
  <c r="K603" i="1" s="1"/>
  <c r="M603" i="1" s="1"/>
  <c r="O603" i="1" s="1"/>
  <c r="Q603" i="1" s="1"/>
  <c r="G602" i="1"/>
  <c r="I602" i="1" s="1"/>
  <c r="K602" i="1" s="1"/>
  <c r="M602" i="1" s="1"/>
  <c r="O602" i="1" s="1"/>
  <c r="Q602" i="1" s="1"/>
  <c r="G601" i="1"/>
  <c r="I601" i="1" s="1"/>
  <c r="K601" i="1" s="1"/>
  <c r="M601" i="1" s="1"/>
  <c r="O601" i="1" s="1"/>
  <c r="Q601" i="1" s="1"/>
  <c r="H599" i="1"/>
  <c r="H612" i="1" s="1"/>
  <c r="F599" i="1"/>
  <c r="F612" i="1" s="1"/>
  <c r="G595" i="1"/>
  <c r="I595" i="1" s="1"/>
  <c r="K595" i="1" s="1"/>
  <c r="M595" i="1" s="1"/>
  <c r="O595" i="1" s="1"/>
  <c r="Q595" i="1" s="1"/>
  <c r="G594" i="1"/>
  <c r="I594" i="1" s="1"/>
  <c r="K594" i="1" s="1"/>
  <c r="M594" i="1" s="1"/>
  <c r="O594" i="1" s="1"/>
  <c r="Q594" i="1" s="1"/>
  <c r="G593" i="1"/>
  <c r="I593" i="1" s="1"/>
  <c r="K593" i="1" s="1"/>
  <c r="M593" i="1" s="1"/>
  <c r="O593" i="1" s="1"/>
  <c r="Q593" i="1" s="1"/>
  <c r="G592" i="1"/>
  <c r="I592" i="1" s="1"/>
  <c r="K592" i="1" s="1"/>
  <c r="M592" i="1" s="1"/>
  <c r="O592" i="1" s="1"/>
  <c r="Q592" i="1" s="1"/>
  <c r="G591" i="1"/>
  <c r="I591" i="1" s="1"/>
  <c r="K591" i="1" s="1"/>
  <c r="M591" i="1" s="1"/>
  <c r="O591" i="1" s="1"/>
  <c r="Q591" i="1" s="1"/>
  <c r="G589" i="1"/>
  <c r="I589" i="1" s="1"/>
  <c r="K589" i="1" s="1"/>
  <c r="M589" i="1" s="1"/>
  <c r="O589" i="1" s="1"/>
  <c r="Q589" i="1" s="1"/>
  <c r="G588" i="1"/>
  <c r="I588" i="1" s="1"/>
  <c r="K588" i="1" s="1"/>
  <c r="M588" i="1" s="1"/>
  <c r="O588" i="1" s="1"/>
  <c r="Q588" i="1" s="1"/>
  <c r="G587" i="1"/>
  <c r="I587" i="1" s="1"/>
  <c r="K587" i="1" s="1"/>
  <c r="M587" i="1" s="1"/>
  <c r="O587" i="1" s="1"/>
  <c r="Q587" i="1" s="1"/>
  <c r="G586" i="1"/>
  <c r="I586" i="1" s="1"/>
  <c r="K586" i="1" s="1"/>
  <c r="M586" i="1" s="1"/>
  <c r="O586" i="1" s="1"/>
  <c r="Q586" i="1" s="1"/>
  <c r="G585" i="1"/>
  <c r="I585" i="1" s="1"/>
  <c r="K585" i="1" s="1"/>
  <c r="M585" i="1" s="1"/>
  <c r="O585" i="1" s="1"/>
  <c r="Q585" i="1" s="1"/>
  <c r="H583" i="1"/>
  <c r="H596" i="1" s="1"/>
  <c r="F583" i="1"/>
  <c r="F596" i="1" s="1"/>
  <c r="G579" i="1"/>
  <c r="G578" i="1"/>
  <c r="G577" i="1"/>
  <c r="G576" i="1"/>
  <c r="G575" i="1"/>
  <c r="G573" i="1"/>
  <c r="I573" i="1" s="1"/>
  <c r="K573" i="1" s="1"/>
  <c r="M573" i="1" s="1"/>
  <c r="O573" i="1" s="1"/>
  <c r="Q573" i="1" s="1"/>
  <c r="G572" i="1"/>
  <c r="I572" i="1" s="1"/>
  <c r="K572" i="1" s="1"/>
  <c r="M572" i="1" s="1"/>
  <c r="O572" i="1" s="1"/>
  <c r="Q572" i="1" s="1"/>
  <c r="G571" i="1"/>
  <c r="G570" i="1"/>
  <c r="G569" i="1"/>
  <c r="H567" i="1"/>
  <c r="H580" i="1" s="1"/>
  <c r="F567" i="1"/>
  <c r="F580" i="1" s="1"/>
  <c r="G563" i="1"/>
  <c r="I563" i="1" s="1"/>
  <c r="K563" i="1" s="1"/>
  <c r="M563" i="1" s="1"/>
  <c r="O563" i="1" s="1"/>
  <c r="Q563" i="1" s="1"/>
  <c r="S563" i="1" s="1"/>
  <c r="G562" i="1"/>
  <c r="I562" i="1" s="1"/>
  <c r="K562" i="1" s="1"/>
  <c r="M562" i="1" s="1"/>
  <c r="O562" i="1" s="1"/>
  <c r="Q562" i="1" s="1"/>
  <c r="S562" i="1" s="1"/>
  <c r="G561" i="1"/>
  <c r="I561" i="1" s="1"/>
  <c r="K561" i="1" s="1"/>
  <c r="M561" i="1" s="1"/>
  <c r="O561" i="1" s="1"/>
  <c r="Q561" i="1" s="1"/>
  <c r="S561" i="1" s="1"/>
  <c r="G560" i="1"/>
  <c r="I560" i="1" s="1"/>
  <c r="K560" i="1" s="1"/>
  <c r="M560" i="1" s="1"/>
  <c r="O560" i="1" s="1"/>
  <c r="Q560" i="1" s="1"/>
  <c r="S560" i="1" s="1"/>
  <c r="G559" i="1"/>
  <c r="I559" i="1" s="1"/>
  <c r="K559" i="1" s="1"/>
  <c r="M559" i="1" s="1"/>
  <c r="O559" i="1" s="1"/>
  <c r="Q559" i="1" s="1"/>
  <c r="S559" i="1" s="1"/>
  <c r="G557" i="1"/>
  <c r="I557" i="1" s="1"/>
  <c r="K557" i="1" s="1"/>
  <c r="M557" i="1" s="1"/>
  <c r="O557" i="1" s="1"/>
  <c r="Q557" i="1" s="1"/>
  <c r="S557" i="1" s="1"/>
  <c r="G556" i="1"/>
  <c r="I556" i="1" s="1"/>
  <c r="K556" i="1" s="1"/>
  <c r="M556" i="1" s="1"/>
  <c r="O556" i="1" s="1"/>
  <c r="Q556" i="1" s="1"/>
  <c r="S556" i="1" s="1"/>
  <c r="G555" i="1"/>
  <c r="I555" i="1" s="1"/>
  <c r="K555" i="1" s="1"/>
  <c r="M555" i="1" s="1"/>
  <c r="O555" i="1" s="1"/>
  <c r="Q555" i="1" s="1"/>
  <c r="S555" i="1" s="1"/>
  <c r="G554" i="1"/>
  <c r="I554" i="1" s="1"/>
  <c r="K554" i="1" s="1"/>
  <c r="M554" i="1" s="1"/>
  <c r="O554" i="1" s="1"/>
  <c r="Q554" i="1" s="1"/>
  <c r="S554" i="1" s="1"/>
  <c r="G553" i="1"/>
  <c r="I553" i="1" s="1"/>
  <c r="K553" i="1" s="1"/>
  <c r="M553" i="1" s="1"/>
  <c r="O553" i="1" s="1"/>
  <c r="Q553" i="1" s="1"/>
  <c r="H551" i="1"/>
  <c r="H564" i="1" s="1"/>
  <c r="F551" i="1"/>
  <c r="F564" i="1" s="1"/>
  <c r="G531" i="1"/>
  <c r="I531" i="1" s="1"/>
  <c r="K531" i="1" s="1"/>
  <c r="M531" i="1" s="1"/>
  <c r="O531" i="1" s="1"/>
  <c r="Q531" i="1" s="1"/>
  <c r="G530" i="1"/>
  <c r="I530" i="1" s="1"/>
  <c r="K530" i="1" s="1"/>
  <c r="M530" i="1" s="1"/>
  <c r="O530" i="1" s="1"/>
  <c r="Q530" i="1" s="1"/>
  <c r="G529" i="1"/>
  <c r="I529" i="1" s="1"/>
  <c r="K529" i="1" s="1"/>
  <c r="M529" i="1" s="1"/>
  <c r="O529" i="1" s="1"/>
  <c r="Q529" i="1" s="1"/>
  <c r="G528" i="1"/>
  <c r="I528" i="1" s="1"/>
  <c r="K528" i="1" s="1"/>
  <c r="M528" i="1" s="1"/>
  <c r="O528" i="1" s="1"/>
  <c r="Q528" i="1" s="1"/>
  <c r="G527" i="1"/>
  <c r="I527" i="1" s="1"/>
  <c r="K527" i="1" s="1"/>
  <c r="M527" i="1" s="1"/>
  <c r="O527" i="1" s="1"/>
  <c r="Q527" i="1" s="1"/>
  <c r="G525" i="1"/>
  <c r="I525" i="1" s="1"/>
  <c r="K525" i="1" s="1"/>
  <c r="M525" i="1" s="1"/>
  <c r="O525" i="1" s="1"/>
  <c r="Q525" i="1" s="1"/>
  <c r="G524" i="1"/>
  <c r="I524" i="1" s="1"/>
  <c r="K524" i="1" s="1"/>
  <c r="M524" i="1" s="1"/>
  <c r="O524" i="1" s="1"/>
  <c r="Q524" i="1" s="1"/>
  <c r="G523" i="1"/>
  <c r="I523" i="1" s="1"/>
  <c r="K523" i="1" s="1"/>
  <c r="M523" i="1" s="1"/>
  <c r="O523" i="1" s="1"/>
  <c r="Q523" i="1" s="1"/>
  <c r="G522" i="1"/>
  <c r="I522" i="1" s="1"/>
  <c r="K522" i="1" s="1"/>
  <c r="M522" i="1" s="1"/>
  <c r="O522" i="1" s="1"/>
  <c r="Q522" i="1" s="1"/>
  <c r="G521" i="1"/>
  <c r="I521" i="1" s="1"/>
  <c r="K521" i="1" s="1"/>
  <c r="M521" i="1" s="1"/>
  <c r="O521" i="1" s="1"/>
  <c r="Q521" i="1" s="1"/>
  <c r="H519" i="1"/>
  <c r="H532" i="1" s="1"/>
  <c r="F519" i="1"/>
  <c r="F532" i="1" s="1"/>
  <c r="G515" i="1"/>
  <c r="I515" i="1" s="1"/>
  <c r="K515" i="1" s="1"/>
  <c r="M515" i="1" s="1"/>
  <c r="O515" i="1" s="1"/>
  <c r="Q515" i="1" s="1"/>
  <c r="S515" i="1" s="1"/>
  <c r="G514" i="1"/>
  <c r="I514" i="1" s="1"/>
  <c r="K514" i="1" s="1"/>
  <c r="M514" i="1" s="1"/>
  <c r="O514" i="1" s="1"/>
  <c r="Q514" i="1" s="1"/>
  <c r="S514" i="1" s="1"/>
  <c r="G513" i="1"/>
  <c r="I513" i="1" s="1"/>
  <c r="K513" i="1" s="1"/>
  <c r="M513" i="1" s="1"/>
  <c r="O513" i="1" s="1"/>
  <c r="Q513" i="1" s="1"/>
  <c r="S513" i="1" s="1"/>
  <c r="G512" i="1"/>
  <c r="I512" i="1" s="1"/>
  <c r="K512" i="1" s="1"/>
  <c r="M512" i="1" s="1"/>
  <c r="O512" i="1" s="1"/>
  <c r="Q512" i="1" s="1"/>
  <c r="S512" i="1" s="1"/>
  <c r="G511" i="1"/>
  <c r="I511" i="1" s="1"/>
  <c r="K511" i="1" s="1"/>
  <c r="M511" i="1" s="1"/>
  <c r="O511" i="1" s="1"/>
  <c r="Q511" i="1" s="1"/>
  <c r="S511" i="1" s="1"/>
  <c r="G509" i="1"/>
  <c r="I509" i="1" s="1"/>
  <c r="K509" i="1" s="1"/>
  <c r="M509" i="1" s="1"/>
  <c r="O509" i="1" s="1"/>
  <c r="Q509" i="1" s="1"/>
  <c r="S509" i="1" s="1"/>
  <c r="G508" i="1"/>
  <c r="I508" i="1" s="1"/>
  <c r="K508" i="1" s="1"/>
  <c r="M508" i="1" s="1"/>
  <c r="O508" i="1" s="1"/>
  <c r="Q508" i="1" s="1"/>
  <c r="S508" i="1" s="1"/>
  <c r="G507" i="1"/>
  <c r="I507" i="1" s="1"/>
  <c r="K507" i="1" s="1"/>
  <c r="M507" i="1" s="1"/>
  <c r="O507" i="1" s="1"/>
  <c r="Q507" i="1" s="1"/>
  <c r="S507" i="1" s="1"/>
  <c r="G506" i="1"/>
  <c r="I506" i="1" s="1"/>
  <c r="K506" i="1" s="1"/>
  <c r="M506" i="1" s="1"/>
  <c r="O506" i="1" s="1"/>
  <c r="Q506" i="1" s="1"/>
  <c r="S506" i="1" s="1"/>
  <c r="G505" i="1"/>
  <c r="I505" i="1" s="1"/>
  <c r="K505" i="1" s="1"/>
  <c r="M505" i="1" s="1"/>
  <c r="O505" i="1" s="1"/>
  <c r="Q505" i="1" s="1"/>
  <c r="H503" i="1"/>
  <c r="H516" i="1" s="1"/>
  <c r="F503" i="1"/>
  <c r="F516" i="1" s="1"/>
  <c r="G499" i="1"/>
  <c r="I499" i="1" s="1"/>
  <c r="K499" i="1" s="1"/>
  <c r="M499" i="1" s="1"/>
  <c r="O499" i="1" s="1"/>
  <c r="Q499" i="1" s="1"/>
  <c r="S499" i="1" s="1"/>
  <c r="G498" i="1"/>
  <c r="I498" i="1" s="1"/>
  <c r="K498" i="1" s="1"/>
  <c r="M498" i="1" s="1"/>
  <c r="O498" i="1" s="1"/>
  <c r="Q498" i="1" s="1"/>
  <c r="S498" i="1" s="1"/>
  <c r="G497" i="1"/>
  <c r="I497" i="1" s="1"/>
  <c r="K497" i="1" s="1"/>
  <c r="M497" i="1" s="1"/>
  <c r="O497" i="1" s="1"/>
  <c r="Q497" i="1" s="1"/>
  <c r="S497" i="1" s="1"/>
  <c r="G496" i="1"/>
  <c r="I496" i="1" s="1"/>
  <c r="K496" i="1" s="1"/>
  <c r="M496" i="1" s="1"/>
  <c r="O496" i="1" s="1"/>
  <c r="Q496" i="1" s="1"/>
  <c r="S496" i="1" s="1"/>
  <c r="G495" i="1"/>
  <c r="I495" i="1" s="1"/>
  <c r="K495" i="1" s="1"/>
  <c r="M495" i="1" s="1"/>
  <c r="O495" i="1" s="1"/>
  <c r="Q495" i="1" s="1"/>
  <c r="S495" i="1" s="1"/>
  <c r="G493" i="1"/>
  <c r="I493" i="1" s="1"/>
  <c r="K493" i="1" s="1"/>
  <c r="M493" i="1" s="1"/>
  <c r="O493" i="1" s="1"/>
  <c r="Q493" i="1" s="1"/>
  <c r="S493" i="1" s="1"/>
  <c r="G492" i="1"/>
  <c r="I492" i="1" s="1"/>
  <c r="K492" i="1" s="1"/>
  <c r="M492" i="1" s="1"/>
  <c r="O492" i="1" s="1"/>
  <c r="Q492" i="1" s="1"/>
  <c r="S492" i="1" s="1"/>
  <c r="G491" i="1"/>
  <c r="I491" i="1" s="1"/>
  <c r="K491" i="1" s="1"/>
  <c r="M491" i="1" s="1"/>
  <c r="O491" i="1" s="1"/>
  <c r="Q491" i="1" s="1"/>
  <c r="S491" i="1" s="1"/>
  <c r="G490" i="1"/>
  <c r="I490" i="1" s="1"/>
  <c r="K490" i="1" s="1"/>
  <c r="M490" i="1" s="1"/>
  <c r="O490" i="1" s="1"/>
  <c r="Q490" i="1" s="1"/>
  <c r="S490" i="1" s="1"/>
  <c r="G489" i="1"/>
  <c r="I489" i="1" s="1"/>
  <c r="K489" i="1" s="1"/>
  <c r="M489" i="1" s="1"/>
  <c r="O489" i="1" s="1"/>
  <c r="Q489" i="1" s="1"/>
  <c r="H487" i="1"/>
  <c r="H500" i="1" s="1"/>
  <c r="F487" i="1"/>
  <c r="F500" i="1" s="1"/>
  <c r="G483" i="1"/>
  <c r="I483" i="1" s="1"/>
  <c r="K483" i="1" s="1"/>
  <c r="M483" i="1" s="1"/>
  <c r="O483" i="1" s="1"/>
  <c r="Q483" i="1" s="1"/>
  <c r="G482" i="1"/>
  <c r="I482" i="1" s="1"/>
  <c r="K482" i="1" s="1"/>
  <c r="M482" i="1" s="1"/>
  <c r="O482" i="1" s="1"/>
  <c r="Q482" i="1" s="1"/>
  <c r="G481" i="1"/>
  <c r="I481" i="1" s="1"/>
  <c r="K481" i="1" s="1"/>
  <c r="M481" i="1" s="1"/>
  <c r="O481" i="1" s="1"/>
  <c r="Q481" i="1" s="1"/>
  <c r="G480" i="1"/>
  <c r="I480" i="1" s="1"/>
  <c r="K480" i="1" s="1"/>
  <c r="M480" i="1" s="1"/>
  <c r="O480" i="1" s="1"/>
  <c r="Q480" i="1" s="1"/>
  <c r="G479" i="1"/>
  <c r="I479" i="1" s="1"/>
  <c r="K479" i="1" s="1"/>
  <c r="M479" i="1" s="1"/>
  <c r="O479" i="1" s="1"/>
  <c r="Q479" i="1" s="1"/>
  <c r="G478" i="1"/>
  <c r="I478" i="1" s="1"/>
  <c r="K478" i="1" s="1"/>
  <c r="M478" i="1" s="1"/>
  <c r="O478" i="1" s="1"/>
  <c r="Q478" i="1" s="1"/>
  <c r="G477" i="1"/>
  <c r="I477" i="1" s="1"/>
  <c r="K477" i="1" s="1"/>
  <c r="M477" i="1" s="1"/>
  <c r="O477" i="1" s="1"/>
  <c r="Q477" i="1" s="1"/>
  <c r="G476" i="1"/>
  <c r="I476" i="1" s="1"/>
  <c r="K476" i="1" s="1"/>
  <c r="M476" i="1" s="1"/>
  <c r="O476" i="1" s="1"/>
  <c r="Q476" i="1" s="1"/>
  <c r="G475" i="1"/>
  <c r="I475" i="1" s="1"/>
  <c r="K475" i="1" s="1"/>
  <c r="M475" i="1" s="1"/>
  <c r="O475" i="1" s="1"/>
  <c r="Q475" i="1" s="1"/>
  <c r="G474" i="1"/>
  <c r="I474" i="1" s="1"/>
  <c r="K474" i="1" s="1"/>
  <c r="M474" i="1" s="1"/>
  <c r="O474" i="1" s="1"/>
  <c r="Q474" i="1" s="1"/>
  <c r="G473" i="1"/>
  <c r="I473" i="1" s="1"/>
  <c r="K473" i="1" s="1"/>
  <c r="M473" i="1" s="1"/>
  <c r="O473" i="1" s="1"/>
  <c r="Q473" i="1" s="1"/>
  <c r="H471" i="1"/>
  <c r="H484" i="1" s="1"/>
  <c r="F471" i="1"/>
  <c r="F484" i="1" s="1"/>
  <c r="G448" i="1"/>
  <c r="G447" i="1"/>
  <c r="G446" i="1"/>
  <c r="G445" i="1"/>
  <c r="G444" i="1"/>
  <c r="G443" i="1"/>
  <c r="G442" i="1"/>
  <c r="I442" i="1" s="1"/>
  <c r="K442" i="1" s="1"/>
  <c r="M442" i="1" s="1"/>
  <c r="O442" i="1" s="1"/>
  <c r="Q442" i="1" s="1"/>
  <c r="G441" i="1"/>
  <c r="I441" i="1" s="1"/>
  <c r="K441" i="1" s="1"/>
  <c r="M441" i="1" s="1"/>
  <c r="O441" i="1" s="1"/>
  <c r="Q441" i="1" s="1"/>
  <c r="G440" i="1"/>
  <c r="G439" i="1"/>
  <c r="G438" i="1"/>
  <c r="H436" i="1"/>
  <c r="H449" i="1" s="1"/>
  <c r="F436" i="1"/>
  <c r="F449" i="1" s="1"/>
  <c r="G416" i="1"/>
  <c r="I416" i="1" s="1"/>
  <c r="K416" i="1" s="1"/>
  <c r="M416" i="1" s="1"/>
  <c r="O416" i="1" s="1"/>
  <c r="Q416" i="1" s="1"/>
  <c r="S416" i="1" s="1"/>
  <c r="G415" i="1"/>
  <c r="I415" i="1" s="1"/>
  <c r="K415" i="1" s="1"/>
  <c r="M415" i="1" s="1"/>
  <c r="O415" i="1" s="1"/>
  <c r="Q415" i="1" s="1"/>
  <c r="S415" i="1" s="1"/>
  <c r="G414" i="1"/>
  <c r="I414" i="1" s="1"/>
  <c r="K414" i="1" s="1"/>
  <c r="M414" i="1" s="1"/>
  <c r="O414" i="1" s="1"/>
  <c r="Q414" i="1" s="1"/>
  <c r="S414" i="1" s="1"/>
  <c r="G413" i="1"/>
  <c r="I413" i="1" s="1"/>
  <c r="K413" i="1" s="1"/>
  <c r="M413" i="1" s="1"/>
  <c r="O413" i="1" s="1"/>
  <c r="Q413" i="1" s="1"/>
  <c r="S413" i="1" s="1"/>
  <c r="G412" i="1"/>
  <c r="I412" i="1" s="1"/>
  <c r="K412" i="1" s="1"/>
  <c r="M412" i="1" s="1"/>
  <c r="O412" i="1" s="1"/>
  <c r="Q412" i="1" s="1"/>
  <c r="S412" i="1" s="1"/>
  <c r="G410" i="1"/>
  <c r="I410" i="1" s="1"/>
  <c r="K410" i="1" s="1"/>
  <c r="M410" i="1" s="1"/>
  <c r="O410" i="1" s="1"/>
  <c r="Q410" i="1" s="1"/>
  <c r="S410" i="1" s="1"/>
  <c r="G409" i="1"/>
  <c r="I409" i="1" s="1"/>
  <c r="K409" i="1" s="1"/>
  <c r="M409" i="1" s="1"/>
  <c r="O409" i="1" s="1"/>
  <c r="Q409" i="1" s="1"/>
  <c r="S409" i="1" s="1"/>
  <c r="G408" i="1"/>
  <c r="I408" i="1" s="1"/>
  <c r="K408" i="1" s="1"/>
  <c r="M408" i="1" s="1"/>
  <c r="O408" i="1" s="1"/>
  <c r="Q408" i="1" s="1"/>
  <c r="S408" i="1" s="1"/>
  <c r="G407" i="1"/>
  <c r="I407" i="1" s="1"/>
  <c r="K407" i="1" s="1"/>
  <c r="M407" i="1" s="1"/>
  <c r="O407" i="1" s="1"/>
  <c r="Q407" i="1" s="1"/>
  <c r="G406" i="1"/>
  <c r="I406" i="1" s="1"/>
  <c r="K406" i="1" s="1"/>
  <c r="M406" i="1" s="1"/>
  <c r="O406" i="1" s="1"/>
  <c r="Q406" i="1" s="1"/>
  <c r="S406" i="1" s="1"/>
  <c r="H404" i="1"/>
  <c r="H417" i="1" s="1"/>
  <c r="F404" i="1"/>
  <c r="F417" i="1" s="1"/>
  <c r="G400" i="1"/>
  <c r="I400" i="1" s="1"/>
  <c r="K400" i="1" s="1"/>
  <c r="M400" i="1" s="1"/>
  <c r="O400" i="1" s="1"/>
  <c r="Q400" i="1" s="1"/>
  <c r="G399" i="1"/>
  <c r="I399" i="1" s="1"/>
  <c r="K399" i="1" s="1"/>
  <c r="M399" i="1" s="1"/>
  <c r="O399" i="1" s="1"/>
  <c r="Q399" i="1" s="1"/>
  <c r="G398" i="1"/>
  <c r="I398" i="1" s="1"/>
  <c r="K398" i="1" s="1"/>
  <c r="M398" i="1" s="1"/>
  <c r="O398" i="1" s="1"/>
  <c r="Q398" i="1" s="1"/>
  <c r="G397" i="1"/>
  <c r="I397" i="1" s="1"/>
  <c r="K397" i="1" s="1"/>
  <c r="M397" i="1" s="1"/>
  <c r="O397" i="1" s="1"/>
  <c r="Q397" i="1" s="1"/>
  <c r="G396" i="1"/>
  <c r="I396" i="1" s="1"/>
  <c r="K396" i="1" s="1"/>
  <c r="M396" i="1" s="1"/>
  <c r="O396" i="1" s="1"/>
  <c r="Q396" i="1" s="1"/>
  <c r="G394" i="1"/>
  <c r="I394" i="1" s="1"/>
  <c r="K394" i="1" s="1"/>
  <c r="M394" i="1" s="1"/>
  <c r="O394" i="1" s="1"/>
  <c r="Q394" i="1" s="1"/>
  <c r="G393" i="1"/>
  <c r="I393" i="1" s="1"/>
  <c r="K393" i="1" s="1"/>
  <c r="M393" i="1" s="1"/>
  <c r="O393" i="1" s="1"/>
  <c r="Q393" i="1" s="1"/>
  <c r="G392" i="1"/>
  <c r="I392" i="1" s="1"/>
  <c r="K392" i="1" s="1"/>
  <c r="M392" i="1" s="1"/>
  <c r="O392" i="1" s="1"/>
  <c r="Q392" i="1" s="1"/>
  <c r="G391" i="1"/>
  <c r="I391" i="1" s="1"/>
  <c r="K391" i="1" s="1"/>
  <c r="M391" i="1" s="1"/>
  <c r="O391" i="1" s="1"/>
  <c r="Q391" i="1" s="1"/>
  <c r="G390" i="1"/>
  <c r="I390" i="1" s="1"/>
  <c r="K390" i="1" s="1"/>
  <c r="M390" i="1" s="1"/>
  <c r="O390" i="1" s="1"/>
  <c r="Q390" i="1" s="1"/>
  <c r="Q388" i="1" s="1"/>
  <c r="H388" i="1"/>
  <c r="H401" i="1" s="1"/>
  <c r="F388" i="1"/>
  <c r="F401" i="1" s="1"/>
  <c r="G384" i="1"/>
  <c r="I384" i="1" s="1"/>
  <c r="K384" i="1" s="1"/>
  <c r="M384" i="1" s="1"/>
  <c r="O384" i="1" s="1"/>
  <c r="Q384" i="1" s="1"/>
  <c r="S384" i="1" s="1"/>
  <c r="G383" i="1"/>
  <c r="I383" i="1" s="1"/>
  <c r="K383" i="1" s="1"/>
  <c r="M383" i="1" s="1"/>
  <c r="O383" i="1" s="1"/>
  <c r="Q383" i="1" s="1"/>
  <c r="S383" i="1" s="1"/>
  <c r="G382" i="1"/>
  <c r="I382" i="1" s="1"/>
  <c r="K382" i="1" s="1"/>
  <c r="M382" i="1" s="1"/>
  <c r="O382" i="1" s="1"/>
  <c r="Q382" i="1" s="1"/>
  <c r="S382" i="1" s="1"/>
  <c r="G381" i="1"/>
  <c r="I381" i="1" s="1"/>
  <c r="K381" i="1" s="1"/>
  <c r="M381" i="1" s="1"/>
  <c r="O381" i="1" s="1"/>
  <c r="Q381" i="1" s="1"/>
  <c r="S381" i="1" s="1"/>
  <c r="G380" i="1"/>
  <c r="I380" i="1" s="1"/>
  <c r="K380" i="1" s="1"/>
  <c r="M380" i="1" s="1"/>
  <c r="O380" i="1" s="1"/>
  <c r="Q380" i="1" s="1"/>
  <c r="S380" i="1" s="1"/>
  <c r="G378" i="1"/>
  <c r="I378" i="1" s="1"/>
  <c r="K378" i="1" s="1"/>
  <c r="M378" i="1" s="1"/>
  <c r="O378" i="1" s="1"/>
  <c r="Q378" i="1" s="1"/>
  <c r="S378" i="1" s="1"/>
  <c r="G377" i="1"/>
  <c r="I377" i="1" s="1"/>
  <c r="K377" i="1" s="1"/>
  <c r="M377" i="1" s="1"/>
  <c r="O377" i="1" s="1"/>
  <c r="Q377" i="1" s="1"/>
  <c r="S377" i="1" s="1"/>
  <c r="G376" i="1"/>
  <c r="I376" i="1" s="1"/>
  <c r="K376" i="1" s="1"/>
  <c r="M376" i="1" s="1"/>
  <c r="O376" i="1" s="1"/>
  <c r="Q376" i="1" s="1"/>
  <c r="S376" i="1" s="1"/>
  <c r="G375" i="1"/>
  <c r="I375" i="1" s="1"/>
  <c r="K375" i="1" s="1"/>
  <c r="M375" i="1" s="1"/>
  <c r="O375" i="1" s="1"/>
  <c r="Q375" i="1" s="1"/>
  <c r="S375" i="1" s="1"/>
  <c r="G374" i="1"/>
  <c r="I374" i="1" s="1"/>
  <c r="K374" i="1" s="1"/>
  <c r="M374" i="1" s="1"/>
  <c r="O374" i="1" s="1"/>
  <c r="Q374" i="1" s="1"/>
  <c r="H372" i="1"/>
  <c r="H385" i="1" s="1"/>
  <c r="F372" i="1"/>
  <c r="F385" i="1" s="1"/>
  <c r="G368" i="1"/>
  <c r="I368" i="1" s="1"/>
  <c r="K368" i="1" s="1"/>
  <c r="M368" i="1" s="1"/>
  <c r="O368" i="1" s="1"/>
  <c r="Q368" i="1" s="1"/>
  <c r="S368" i="1" s="1"/>
  <c r="G367" i="1"/>
  <c r="I367" i="1" s="1"/>
  <c r="K367" i="1" s="1"/>
  <c r="M367" i="1" s="1"/>
  <c r="O367" i="1" s="1"/>
  <c r="Q367" i="1" s="1"/>
  <c r="S367" i="1" s="1"/>
  <c r="G366" i="1"/>
  <c r="I366" i="1" s="1"/>
  <c r="K366" i="1" s="1"/>
  <c r="M366" i="1" s="1"/>
  <c r="O366" i="1" s="1"/>
  <c r="Q366" i="1" s="1"/>
  <c r="S366" i="1" s="1"/>
  <c r="G365" i="1"/>
  <c r="I365" i="1" s="1"/>
  <c r="K365" i="1" s="1"/>
  <c r="M365" i="1" s="1"/>
  <c r="O365" i="1" s="1"/>
  <c r="Q365" i="1" s="1"/>
  <c r="S365" i="1" s="1"/>
  <c r="G364" i="1"/>
  <c r="I364" i="1" s="1"/>
  <c r="K364" i="1" s="1"/>
  <c r="M364" i="1" s="1"/>
  <c r="O364" i="1" s="1"/>
  <c r="Q364" i="1" s="1"/>
  <c r="S364" i="1" s="1"/>
  <c r="G362" i="1"/>
  <c r="I362" i="1" s="1"/>
  <c r="K362" i="1" s="1"/>
  <c r="M362" i="1" s="1"/>
  <c r="O362" i="1" s="1"/>
  <c r="Q362" i="1" s="1"/>
  <c r="S362" i="1" s="1"/>
  <c r="G361" i="1"/>
  <c r="I361" i="1" s="1"/>
  <c r="K361" i="1" s="1"/>
  <c r="M361" i="1" s="1"/>
  <c r="O361" i="1" s="1"/>
  <c r="Q361" i="1" s="1"/>
  <c r="S361" i="1" s="1"/>
  <c r="G360" i="1"/>
  <c r="I360" i="1" s="1"/>
  <c r="K360" i="1" s="1"/>
  <c r="M360" i="1" s="1"/>
  <c r="O360" i="1" s="1"/>
  <c r="Q360" i="1" s="1"/>
  <c r="S360" i="1" s="1"/>
  <c r="G359" i="1"/>
  <c r="I359" i="1" s="1"/>
  <c r="K359" i="1" s="1"/>
  <c r="M359" i="1" s="1"/>
  <c r="O359" i="1" s="1"/>
  <c r="Q359" i="1" s="1"/>
  <c r="S359" i="1" s="1"/>
  <c r="G358" i="1"/>
  <c r="I358" i="1" s="1"/>
  <c r="K358" i="1" s="1"/>
  <c r="M358" i="1" s="1"/>
  <c r="O358" i="1" s="1"/>
  <c r="Q358" i="1" s="1"/>
  <c r="H356" i="1"/>
  <c r="H369" i="1" s="1"/>
  <c r="F356" i="1"/>
  <c r="F369" i="1" s="1"/>
  <c r="G304" i="1"/>
  <c r="I304" i="1" s="1"/>
  <c r="K304" i="1" s="1"/>
  <c r="M304" i="1" s="1"/>
  <c r="O304" i="1" s="1"/>
  <c r="Q304" i="1" s="1"/>
  <c r="S304" i="1" s="1"/>
  <c r="G303" i="1"/>
  <c r="I303" i="1" s="1"/>
  <c r="K303" i="1" s="1"/>
  <c r="M303" i="1" s="1"/>
  <c r="O303" i="1" s="1"/>
  <c r="Q303" i="1" s="1"/>
  <c r="S303" i="1" s="1"/>
  <c r="G302" i="1"/>
  <c r="I302" i="1" s="1"/>
  <c r="K302" i="1" s="1"/>
  <c r="M302" i="1" s="1"/>
  <c r="O302" i="1" s="1"/>
  <c r="Q302" i="1" s="1"/>
  <c r="S302" i="1" s="1"/>
  <c r="G301" i="1"/>
  <c r="I301" i="1" s="1"/>
  <c r="K301" i="1" s="1"/>
  <c r="M301" i="1" s="1"/>
  <c r="O301" i="1" s="1"/>
  <c r="Q301" i="1" s="1"/>
  <c r="S301" i="1" s="1"/>
  <c r="G300" i="1"/>
  <c r="I300" i="1" s="1"/>
  <c r="K300" i="1" s="1"/>
  <c r="M300" i="1" s="1"/>
  <c r="O300" i="1" s="1"/>
  <c r="Q300" i="1" s="1"/>
  <c r="S300" i="1" s="1"/>
  <c r="G299" i="1"/>
  <c r="I299" i="1" s="1"/>
  <c r="K299" i="1" s="1"/>
  <c r="M299" i="1" s="1"/>
  <c r="O299" i="1" s="1"/>
  <c r="Q299" i="1" s="1"/>
  <c r="S299" i="1" s="1"/>
  <c r="G298" i="1"/>
  <c r="I298" i="1" s="1"/>
  <c r="K298" i="1" s="1"/>
  <c r="M298" i="1" s="1"/>
  <c r="O298" i="1" s="1"/>
  <c r="Q298" i="1" s="1"/>
  <c r="S298" i="1" s="1"/>
  <c r="G297" i="1"/>
  <c r="I297" i="1" s="1"/>
  <c r="K297" i="1" s="1"/>
  <c r="M297" i="1" s="1"/>
  <c r="O297" i="1" s="1"/>
  <c r="Q297" i="1" s="1"/>
  <c r="S297" i="1" s="1"/>
  <c r="G296" i="1"/>
  <c r="I296" i="1" s="1"/>
  <c r="K296" i="1" s="1"/>
  <c r="M296" i="1" s="1"/>
  <c r="O296" i="1" s="1"/>
  <c r="Q296" i="1" s="1"/>
  <c r="S296" i="1" s="1"/>
  <c r="G295" i="1"/>
  <c r="I295" i="1" s="1"/>
  <c r="K295" i="1" s="1"/>
  <c r="M295" i="1" s="1"/>
  <c r="O295" i="1" s="1"/>
  <c r="Q295" i="1" s="1"/>
  <c r="S295" i="1" s="1"/>
  <c r="G294" i="1"/>
  <c r="I294" i="1" s="1"/>
  <c r="K294" i="1" s="1"/>
  <c r="M294" i="1" s="1"/>
  <c r="O294" i="1" s="1"/>
  <c r="Q294" i="1" s="1"/>
  <c r="H292" i="1"/>
  <c r="H305" i="1" s="1"/>
  <c r="F292" i="1"/>
  <c r="F305" i="1" s="1"/>
  <c r="G288" i="1"/>
  <c r="I288" i="1" s="1"/>
  <c r="K288" i="1" s="1"/>
  <c r="M288" i="1" s="1"/>
  <c r="O288" i="1" s="1"/>
  <c r="Q288" i="1" s="1"/>
  <c r="S288" i="1" s="1"/>
  <c r="G287" i="1"/>
  <c r="I287" i="1" s="1"/>
  <c r="K287" i="1" s="1"/>
  <c r="M287" i="1" s="1"/>
  <c r="O287" i="1" s="1"/>
  <c r="Q287" i="1" s="1"/>
  <c r="S287" i="1" s="1"/>
  <c r="G286" i="1"/>
  <c r="I286" i="1" s="1"/>
  <c r="K286" i="1" s="1"/>
  <c r="M286" i="1" s="1"/>
  <c r="O286" i="1" s="1"/>
  <c r="Q286" i="1" s="1"/>
  <c r="S286" i="1" s="1"/>
  <c r="G285" i="1"/>
  <c r="I285" i="1" s="1"/>
  <c r="K285" i="1" s="1"/>
  <c r="M285" i="1" s="1"/>
  <c r="O285" i="1" s="1"/>
  <c r="Q285" i="1" s="1"/>
  <c r="S285" i="1" s="1"/>
  <c r="G284" i="1"/>
  <c r="I284" i="1" s="1"/>
  <c r="K284" i="1" s="1"/>
  <c r="M284" i="1" s="1"/>
  <c r="O284" i="1" s="1"/>
  <c r="Q284" i="1" s="1"/>
  <c r="S284" i="1" s="1"/>
  <c r="G282" i="1"/>
  <c r="I282" i="1" s="1"/>
  <c r="K282" i="1" s="1"/>
  <c r="M282" i="1" s="1"/>
  <c r="O282" i="1" s="1"/>
  <c r="Q282" i="1" s="1"/>
  <c r="S282" i="1" s="1"/>
  <c r="G281" i="1"/>
  <c r="I281" i="1" s="1"/>
  <c r="K281" i="1" s="1"/>
  <c r="M281" i="1" s="1"/>
  <c r="O281" i="1" s="1"/>
  <c r="Q281" i="1" s="1"/>
  <c r="S281" i="1" s="1"/>
  <c r="G280" i="1"/>
  <c r="I280" i="1" s="1"/>
  <c r="K280" i="1" s="1"/>
  <c r="M280" i="1" s="1"/>
  <c r="O280" i="1" s="1"/>
  <c r="Q280" i="1" s="1"/>
  <c r="S280" i="1" s="1"/>
  <c r="G279" i="1"/>
  <c r="I279" i="1" s="1"/>
  <c r="K279" i="1" s="1"/>
  <c r="M279" i="1" s="1"/>
  <c r="O279" i="1" s="1"/>
  <c r="Q279" i="1" s="1"/>
  <c r="S279" i="1" s="1"/>
  <c r="G278" i="1"/>
  <c r="I278" i="1" s="1"/>
  <c r="K278" i="1" s="1"/>
  <c r="M278" i="1" s="1"/>
  <c r="O278" i="1" s="1"/>
  <c r="Q278" i="1" s="1"/>
  <c r="H276" i="1"/>
  <c r="H289" i="1" s="1"/>
  <c r="F276" i="1"/>
  <c r="F289" i="1" s="1"/>
  <c r="G272" i="1"/>
  <c r="I272" i="1" s="1"/>
  <c r="K272" i="1" s="1"/>
  <c r="M272" i="1" s="1"/>
  <c r="O272" i="1" s="1"/>
  <c r="Q272" i="1" s="1"/>
  <c r="G271" i="1"/>
  <c r="I271" i="1" s="1"/>
  <c r="K271" i="1" s="1"/>
  <c r="M271" i="1" s="1"/>
  <c r="O271" i="1" s="1"/>
  <c r="Q271" i="1" s="1"/>
  <c r="G270" i="1"/>
  <c r="I270" i="1" s="1"/>
  <c r="K270" i="1" s="1"/>
  <c r="M270" i="1" s="1"/>
  <c r="O270" i="1" s="1"/>
  <c r="Q270" i="1" s="1"/>
  <c r="G269" i="1"/>
  <c r="I269" i="1" s="1"/>
  <c r="K269" i="1" s="1"/>
  <c r="M269" i="1" s="1"/>
  <c r="O269" i="1" s="1"/>
  <c r="Q269" i="1" s="1"/>
  <c r="G268" i="1"/>
  <c r="I268" i="1" s="1"/>
  <c r="K268" i="1" s="1"/>
  <c r="M268" i="1" s="1"/>
  <c r="O268" i="1" s="1"/>
  <c r="Q268" i="1" s="1"/>
  <c r="G266" i="1"/>
  <c r="I266" i="1" s="1"/>
  <c r="K266" i="1" s="1"/>
  <c r="M266" i="1" s="1"/>
  <c r="O266" i="1" s="1"/>
  <c r="Q266" i="1" s="1"/>
  <c r="G265" i="1"/>
  <c r="I265" i="1" s="1"/>
  <c r="K265" i="1" s="1"/>
  <c r="M265" i="1" s="1"/>
  <c r="O265" i="1" s="1"/>
  <c r="Q265" i="1" s="1"/>
  <c r="G264" i="1"/>
  <c r="I264" i="1" s="1"/>
  <c r="K264" i="1" s="1"/>
  <c r="M264" i="1" s="1"/>
  <c r="O264" i="1" s="1"/>
  <c r="Q264" i="1" s="1"/>
  <c r="G263" i="1"/>
  <c r="I263" i="1" s="1"/>
  <c r="K263" i="1" s="1"/>
  <c r="M263" i="1" s="1"/>
  <c r="O263" i="1" s="1"/>
  <c r="Q263" i="1" s="1"/>
  <c r="G262" i="1"/>
  <c r="I262" i="1" s="1"/>
  <c r="K262" i="1" s="1"/>
  <c r="M262" i="1" s="1"/>
  <c r="O262" i="1" s="1"/>
  <c r="Q262" i="1" s="1"/>
  <c r="H260" i="1"/>
  <c r="H273" i="1" s="1"/>
  <c r="F260" i="1"/>
  <c r="F273" i="1" s="1"/>
  <c r="G256" i="1"/>
  <c r="I256" i="1" s="1"/>
  <c r="K256" i="1" s="1"/>
  <c r="M256" i="1" s="1"/>
  <c r="O256" i="1" s="1"/>
  <c r="Q256" i="1" s="1"/>
  <c r="G255" i="1"/>
  <c r="I255" i="1" s="1"/>
  <c r="K255" i="1" s="1"/>
  <c r="M255" i="1" s="1"/>
  <c r="O255" i="1" s="1"/>
  <c r="Q255" i="1" s="1"/>
  <c r="G254" i="1"/>
  <c r="I254" i="1" s="1"/>
  <c r="K254" i="1" s="1"/>
  <c r="M254" i="1" s="1"/>
  <c r="O254" i="1" s="1"/>
  <c r="Q254" i="1" s="1"/>
  <c r="G253" i="1"/>
  <c r="I253" i="1" s="1"/>
  <c r="K253" i="1" s="1"/>
  <c r="M253" i="1" s="1"/>
  <c r="O253" i="1" s="1"/>
  <c r="Q253" i="1" s="1"/>
  <c r="G252" i="1"/>
  <c r="I252" i="1" s="1"/>
  <c r="K252" i="1" s="1"/>
  <c r="M252" i="1" s="1"/>
  <c r="O252" i="1" s="1"/>
  <c r="Q252" i="1" s="1"/>
  <c r="G250" i="1"/>
  <c r="I250" i="1" s="1"/>
  <c r="K250" i="1" s="1"/>
  <c r="M250" i="1" s="1"/>
  <c r="O250" i="1" s="1"/>
  <c r="Q250" i="1" s="1"/>
  <c r="G249" i="1"/>
  <c r="I249" i="1" s="1"/>
  <c r="K249" i="1" s="1"/>
  <c r="M249" i="1" s="1"/>
  <c r="O249" i="1" s="1"/>
  <c r="Q249" i="1" s="1"/>
  <c r="G248" i="1"/>
  <c r="I248" i="1" s="1"/>
  <c r="K248" i="1" s="1"/>
  <c r="M248" i="1" s="1"/>
  <c r="O248" i="1" s="1"/>
  <c r="Q248" i="1" s="1"/>
  <c r="G247" i="1"/>
  <c r="I247" i="1" s="1"/>
  <c r="K247" i="1" s="1"/>
  <c r="M247" i="1" s="1"/>
  <c r="O247" i="1" s="1"/>
  <c r="Q247" i="1" s="1"/>
  <c r="G246" i="1"/>
  <c r="I246" i="1" s="1"/>
  <c r="K246" i="1" s="1"/>
  <c r="M246" i="1" s="1"/>
  <c r="O246" i="1" s="1"/>
  <c r="Q246" i="1" s="1"/>
  <c r="H244" i="1"/>
  <c r="H257" i="1" s="1"/>
  <c r="F244" i="1"/>
  <c r="F257" i="1" s="1"/>
  <c r="G165" i="1"/>
  <c r="I165" i="1" s="1"/>
  <c r="K165" i="1" s="1"/>
  <c r="M165" i="1" s="1"/>
  <c r="O165" i="1" s="1"/>
  <c r="Q165" i="1" s="1"/>
  <c r="S165" i="1" s="1"/>
  <c r="G164" i="1"/>
  <c r="I164" i="1" s="1"/>
  <c r="K164" i="1" s="1"/>
  <c r="M164" i="1" s="1"/>
  <c r="O164" i="1" s="1"/>
  <c r="Q164" i="1" s="1"/>
  <c r="S164" i="1" s="1"/>
  <c r="G163" i="1"/>
  <c r="I163" i="1" s="1"/>
  <c r="K163" i="1" s="1"/>
  <c r="M163" i="1" s="1"/>
  <c r="O163" i="1" s="1"/>
  <c r="Q163" i="1" s="1"/>
  <c r="S163" i="1" s="1"/>
  <c r="G162" i="1"/>
  <c r="I162" i="1" s="1"/>
  <c r="K162" i="1" s="1"/>
  <c r="M162" i="1" s="1"/>
  <c r="O162" i="1" s="1"/>
  <c r="Q162" i="1" s="1"/>
  <c r="S162" i="1" s="1"/>
  <c r="G161" i="1"/>
  <c r="I161" i="1" s="1"/>
  <c r="K161" i="1" s="1"/>
  <c r="M161" i="1" s="1"/>
  <c r="O161" i="1" s="1"/>
  <c r="Q161" i="1" s="1"/>
  <c r="S161" i="1" s="1"/>
  <c r="G159" i="1"/>
  <c r="I159" i="1" s="1"/>
  <c r="K159" i="1" s="1"/>
  <c r="M159" i="1" s="1"/>
  <c r="O159" i="1" s="1"/>
  <c r="Q159" i="1" s="1"/>
  <c r="S159" i="1" s="1"/>
  <c r="G158" i="1"/>
  <c r="I158" i="1" s="1"/>
  <c r="K158" i="1" s="1"/>
  <c r="M158" i="1" s="1"/>
  <c r="O158" i="1" s="1"/>
  <c r="Q158" i="1" s="1"/>
  <c r="S158" i="1" s="1"/>
  <c r="G157" i="1"/>
  <c r="I157" i="1" s="1"/>
  <c r="K157" i="1" s="1"/>
  <c r="M157" i="1" s="1"/>
  <c r="O157" i="1" s="1"/>
  <c r="Q157" i="1" s="1"/>
  <c r="S157" i="1" s="1"/>
  <c r="G156" i="1"/>
  <c r="I156" i="1" s="1"/>
  <c r="K156" i="1" s="1"/>
  <c r="M156" i="1" s="1"/>
  <c r="O156" i="1" s="1"/>
  <c r="Q156" i="1" s="1"/>
  <c r="S156" i="1" s="1"/>
  <c r="G155" i="1"/>
  <c r="I155" i="1" s="1"/>
  <c r="K155" i="1" s="1"/>
  <c r="M155" i="1" s="1"/>
  <c r="O155" i="1" s="1"/>
  <c r="Q155" i="1" s="1"/>
  <c r="H153" i="1"/>
  <c r="H166" i="1" s="1"/>
  <c r="F153" i="1"/>
  <c r="F166" i="1" s="1"/>
  <c r="G149" i="1"/>
  <c r="I149" i="1" s="1"/>
  <c r="K149" i="1" s="1"/>
  <c r="M149" i="1" s="1"/>
  <c r="O149" i="1" s="1"/>
  <c r="Q149" i="1" s="1"/>
  <c r="G148" i="1"/>
  <c r="I148" i="1" s="1"/>
  <c r="K148" i="1" s="1"/>
  <c r="M148" i="1" s="1"/>
  <c r="O148" i="1" s="1"/>
  <c r="Q148" i="1" s="1"/>
  <c r="G147" i="1"/>
  <c r="I147" i="1" s="1"/>
  <c r="K147" i="1" s="1"/>
  <c r="M147" i="1" s="1"/>
  <c r="O147" i="1" s="1"/>
  <c r="Q147" i="1" s="1"/>
  <c r="G146" i="1"/>
  <c r="I146" i="1" s="1"/>
  <c r="K146" i="1" s="1"/>
  <c r="M146" i="1" s="1"/>
  <c r="O146" i="1" s="1"/>
  <c r="Q146" i="1" s="1"/>
  <c r="G145" i="1"/>
  <c r="I145" i="1" s="1"/>
  <c r="K145" i="1" s="1"/>
  <c r="M145" i="1" s="1"/>
  <c r="O145" i="1" s="1"/>
  <c r="Q145" i="1" s="1"/>
  <c r="G143" i="1"/>
  <c r="I143" i="1" s="1"/>
  <c r="K143" i="1" s="1"/>
  <c r="M143" i="1" s="1"/>
  <c r="O143" i="1" s="1"/>
  <c r="Q143" i="1" s="1"/>
  <c r="G142" i="1"/>
  <c r="I142" i="1" s="1"/>
  <c r="K142" i="1" s="1"/>
  <c r="M142" i="1" s="1"/>
  <c r="O142" i="1" s="1"/>
  <c r="Q142" i="1" s="1"/>
  <c r="G141" i="1"/>
  <c r="I141" i="1" s="1"/>
  <c r="K141" i="1" s="1"/>
  <c r="M141" i="1" s="1"/>
  <c r="O141" i="1" s="1"/>
  <c r="Q141" i="1" s="1"/>
  <c r="G140" i="1"/>
  <c r="I140" i="1" s="1"/>
  <c r="K140" i="1" s="1"/>
  <c r="M140" i="1" s="1"/>
  <c r="O140" i="1" s="1"/>
  <c r="Q140" i="1" s="1"/>
  <c r="G139" i="1"/>
  <c r="I139" i="1" s="1"/>
  <c r="K139" i="1" s="1"/>
  <c r="M139" i="1" s="1"/>
  <c r="O139" i="1" s="1"/>
  <c r="Q139" i="1" s="1"/>
  <c r="H137" i="1"/>
  <c r="H150" i="1" s="1"/>
  <c r="F137" i="1"/>
  <c r="F150" i="1" s="1"/>
  <c r="G117" i="1"/>
  <c r="I117" i="1" s="1"/>
  <c r="K117" i="1" s="1"/>
  <c r="M117" i="1" s="1"/>
  <c r="O117" i="1" s="1"/>
  <c r="Q117" i="1" s="1"/>
  <c r="S117" i="1" s="1"/>
  <c r="G116" i="1"/>
  <c r="I116" i="1" s="1"/>
  <c r="K116" i="1" s="1"/>
  <c r="M116" i="1" s="1"/>
  <c r="O116" i="1" s="1"/>
  <c r="Q116" i="1" s="1"/>
  <c r="S116" i="1" s="1"/>
  <c r="G115" i="1"/>
  <c r="I115" i="1" s="1"/>
  <c r="K115" i="1" s="1"/>
  <c r="M115" i="1" s="1"/>
  <c r="O115" i="1" s="1"/>
  <c r="Q115" i="1" s="1"/>
  <c r="S115" i="1" s="1"/>
  <c r="G114" i="1"/>
  <c r="I114" i="1" s="1"/>
  <c r="K114" i="1" s="1"/>
  <c r="M114" i="1" s="1"/>
  <c r="O114" i="1" s="1"/>
  <c r="Q114" i="1" s="1"/>
  <c r="S114" i="1" s="1"/>
  <c r="G113" i="1"/>
  <c r="I113" i="1" s="1"/>
  <c r="K113" i="1" s="1"/>
  <c r="M113" i="1" s="1"/>
  <c r="O113" i="1" s="1"/>
  <c r="Q113" i="1" s="1"/>
  <c r="S113" i="1" s="1"/>
  <c r="G112" i="1"/>
  <c r="I112" i="1" s="1"/>
  <c r="K112" i="1" s="1"/>
  <c r="M112" i="1" s="1"/>
  <c r="O112" i="1" s="1"/>
  <c r="Q112" i="1" s="1"/>
  <c r="S112" i="1" s="1"/>
  <c r="G111" i="1"/>
  <c r="I111" i="1" s="1"/>
  <c r="K111" i="1" s="1"/>
  <c r="M111" i="1" s="1"/>
  <c r="O111" i="1" s="1"/>
  <c r="Q111" i="1" s="1"/>
  <c r="S111" i="1" s="1"/>
  <c r="G110" i="1"/>
  <c r="I110" i="1" s="1"/>
  <c r="K110" i="1" s="1"/>
  <c r="M110" i="1" s="1"/>
  <c r="O110" i="1" s="1"/>
  <c r="Q110" i="1" s="1"/>
  <c r="S110" i="1" s="1"/>
  <c r="G109" i="1"/>
  <c r="I109" i="1" s="1"/>
  <c r="K109" i="1" s="1"/>
  <c r="M109" i="1" s="1"/>
  <c r="O109" i="1" s="1"/>
  <c r="Q109" i="1" s="1"/>
  <c r="S109" i="1" s="1"/>
  <c r="G108" i="1"/>
  <c r="I108" i="1" s="1"/>
  <c r="K108" i="1" s="1"/>
  <c r="M108" i="1" s="1"/>
  <c r="O108" i="1" s="1"/>
  <c r="Q108" i="1" s="1"/>
  <c r="S108" i="1" s="1"/>
  <c r="G107" i="1"/>
  <c r="I107" i="1" s="1"/>
  <c r="K107" i="1" s="1"/>
  <c r="M107" i="1" s="1"/>
  <c r="O107" i="1" s="1"/>
  <c r="Q107" i="1" s="1"/>
  <c r="H105" i="1"/>
  <c r="H118" i="1" s="1"/>
  <c r="F105" i="1"/>
  <c r="F118" i="1" s="1"/>
  <c r="G101" i="1"/>
  <c r="I101" i="1" s="1"/>
  <c r="K101" i="1" s="1"/>
  <c r="M101" i="1" s="1"/>
  <c r="O101" i="1" s="1"/>
  <c r="Q101" i="1" s="1"/>
  <c r="S101" i="1" s="1"/>
  <c r="G100" i="1"/>
  <c r="I100" i="1" s="1"/>
  <c r="K100" i="1" s="1"/>
  <c r="M100" i="1" s="1"/>
  <c r="O100" i="1" s="1"/>
  <c r="Q100" i="1" s="1"/>
  <c r="S100" i="1" s="1"/>
  <c r="G99" i="1"/>
  <c r="I99" i="1" s="1"/>
  <c r="K99" i="1" s="1"/>
  <c r="M99" i="1" s="1"/>
  <c r="O99" i="1" s="1"/>
  <c r="Q99" i="1" s="1"/>
  <c r="S99" i="1" s="1"/>
  <c r="G98" i="1"/>
  <c r="I98" i="1" s="1"/>
  <c r="K98" i="1" s="1"/>
  <c r="M98" i="1" s="1"/>
  <c r="O98" i="1" s="1"/>
  <c r="Q98" i="1" s="1"/>
  <c r="S98" i="1" s="1"/>
  <c r="G97" i="1"/>
  <c r="I97" i="1" s="1"/>
  <c r="K97" i="1" s="1"/>
  <c r="M97" i="1" s="1"/>
  <c r="O97" i="1" s="1"/>
  <c r="Q97" i="1" s="1"/>
  <c r="S97" i="1" s="1"/>
  <c r="G96" i="1"/>
  <c r="I96" i="1" s="1"/>
  <c r="K96" i="1" s="1"/>
  <c r="M96" i="1" s="1"/>
  <c r="O96" i="1" s="1"/>
  <c r="Q96" i="1" s="1"/>
  <c r="S96" i="1" s="1"/>
  <c r="G95" i="1"/>
  <c r="I95" i="1" s="1"/>
  <c r="K95" i="1" s="1"/>
  <c r="M95" i="1" s="1"/>
  <c r="O95" i="1" s="1"/>
  <c r="Q95" i="1" s="1"/>
  <c r="S95" i="1" s="1"/>
  <c r="G94" i="1"/>
  <c r="I94" i="1" s="1"/>
  <c r="K94" i="1" s="1"/>
  <c r="M94" i="1" s="1"/>
  <c r="O94" i="1" s="1"/>
  <c r="Q94" i="1" s="1"/>
  <c r="S94" i="1" s="1"/>
  <c r="G93" i="1"/>
  <c r="I93" i="1" s="1"/>
  <c r="K93" i="1" s="1"/>
  <c r="M93" i="1" s="1"/>
  <c r="O93" i="1" s="1"/>
  <c r="Q93" i="1" s="1"/>
  <c r="S93" i="1" s="1"/>
  <c r="G92" i="1"/>
  <c r="I92" i="1" s="1"/>
  <c r="K92" i="1" s="1"/>
  <c r="M92" i="1" s="1"/>
  <c r="O92" i="1" s="1"/>
  <c r="Q92" i="1" s="1"/>
  <c r="S92" i="1" s="1"/>
  <c r="G91" i="1"/>
  <c r="I91" i="1" s="1"/>
  <c r="K91" i="1" s="1"/>
  <c r="M91" i="1" s="1"/>
  <c r="O91" i="1" s="1"/>
  <c r="Q91" i="1" s="1"/>
  <c r="S91" i="1" s="1"/>
  <c r="H89" i="1"/>
  <c r="H102" i="1" s="1"/>
  <c r="F89" i="1"/>
  <c r="F102" i="1" s="1"/>
  <c r="G85" i="1"/>
  <c r="I85" i="1" s="1"/>
  <c r="K85" i="1" s="1"/>
  <c r="M85" i="1" s="1"/>
  <c r="O85" i="1" s="1"/>
  <c r="Q85" i="1" s="1"/>
  <c r="S85" i="1" s="1"/>
  <c r="G84" i="1"/>
  <c r="I84" i="1" s="1"/>
  <c r="K84" i="1" s="1"/>
  <c r="M84" i="1" s="1"/>
  <c r="O84" i="1" s="1"/>
  <c r="Q84" i="1" s="1"/>
  <c r="S84" i="1" s="1"/>
  <c r="G83" i="1"/>
  <c r="I83" i="1" s="1"/>
  <c r="K83" i="1" s="1"/>
  <c r="M83" i="1" s="1"/>
  <c r="O83" i="1" s="1"/>
  <c r="Q83" i="1" s="1"/>
  <c r="S83" i="1" s="1"/>
  <c r="G82" i="1"/>
  <c r="I82" i="1" s="1"/>
  <c r="K82" i="1" s="1"/>
  <c r="M82" i="1" s="1"/>
  <c r="O82" i="1" s="1"/>
  <c r="Q82" i="1" s="1"/>
  <c r="S82" i="1" s="1"/>
  <c r="G81" i="1"/>
  <c r="I81" i="1" s="1"/>
  <c r="K81" i="1" s="1"/>
  <c r="M81" i="1" s="1"/>
  <c r="O81" i="1" s="1"/>
  <c r="Q81" i="1" s="1"/>
  <c r="S81" i="1" s="1"/>
  <c r="G79" i="1"/>
  <c r="I79" i="1" s="1"/>
  <c r="K79" i="1" s="1"/>
  <c r="M79" i="1" s="1"/>
  <c r="O79" i="1" s="1"/>
  <c r="Q79" i="1" s="1"/>
  <c r="S79" i="1" s="1"/>
  <c r="G78" i="1"/>
  <c r="I78" i="1" s="1"/>
  <c r="K78" i="1" s="1"/>
  <c r="M78" i="1" s="1"/>
  <c r="O78" i="1" s="1"/>
  <c r="Q78" i="1" s="1"/>
  <c r="S78" i="1" s="1"/>
  <c r="G77" i="1"/>
  <c r="I77" i="1" s="1"/>
  <c r="K77" i="1" s="1"/>
  <c r="M77" i="1" s="1"/>
  <c r="O77" i="1" s="1"/>
  <c r="Q77" i="1" s="1"/>
  <c r="S77" i="1" s="1"/>
  <c r="G76" i="1"/>
  <c r="I76" i="1" s="1"/>
  <c r="K76" i="1" s="1"/>
  <c r="M76" i="1" s="1"/>
  <c r="O76" i="1" s="1"/>
  <c r="Q76" i="1" s="1"/>
  <c r="S76" i="1" s="1"/>
  <c r="G75" i="1"/>
  <c r="I75" i="1" s="1"/>
  <c r="K75" i="1" s="1"/>
  <c r="M75" i="1" s="1"/>
  <c r="O75" i="1" s="1"/>
  <c r="Q75" i="1" s="1"/>
  <c r="S75" i="1" s="1"/>
  <c r="H73" i="1"/>
  <c r="H86" i="1" s="1"/>
  <c r="F73" i="1"/>
  <c r="F86" i="1" s="1"/>
  <c r="G51" i="1"/>
  <c r="I51" i="1" s="1"/>
  <c r="K51" i="1" s="1"/>
  <c r="M51" i="1" s="1"/>
  <c r="O51" i="1" s="1"/>
  <c r="Q51" i="1" s="1"/>
  <c r="S51" i="1" s="1"/>
  <c r="G50" i="1"/>
  <c r="I50" i="1" s="1"/>
  <c r="K50" i="1" s="1"/>
  <c r="M50" i="1" s="1"/>
  <c r="O50" i="1" s="1"/>
  <c r="Q50" i="1" s="1"/>
  <c r="S50" i="1" s="1"/>
  <c r="G49" i="1"/>
  <c r="I49" i="1" s="1"/>
  <c r="K49" i="1" s="1"/>
  <c r="M49" i="1" s="1"/>
  <c r="O49" i="1" s="1"/>
  <c r="Q49" i="1" s="1"/>
  <c r="S49" i="1" s="1"/>
  <c r="G48" i="1"/>
  <c r="I48" i="1" s="1"/>
  <c r="K48" i="1" s="1"/>
  <c r="M48" i="1" s="1"/>
  <c r="O48" i="1" s="1"/>
  <c r="Q48" i="1" s="1"/>
  <c r="S48" i="1" s="1"/>
  <c r="G47" i="1"/>
  <c r="I47" i="1" s="1"/>
  <c r="K47" i="1" s="1"/>
  <c r="M47" i="1" s="1"/>
  <c r="O47" i="1" s="1"/>
  <c r="Q47" i="1" s="1"/>
  <c r="S47" i="1" s="1"/>
  <c r="G45" i="1"/>
  <c r="I45" i="1" s="1"/>
  <c r="K45" i="1" s="1"/>
  <c r="M45" i="1" s="1"/>
  <c r="O45" i="1" s="1"/>
  <c r="Q45" i="1" s="1"/>
  <c r="S45" i="1" s="1"/>
  <c r="G44" i="1"/>
  <c r="I44" i="1" s="1"/>
  <c r="K44" i="1" s="1"/>
  <c r="M44" i="1" s="1"/>
  <c r="O44" i="1" s="1"/>
  <c r="Q44" i="1" s="1"/>
  <c r="S44" i="1" s="1"/>
  <c r="G43" i="1"/>
  <c r="I43" i="1" s="1"/>
  <c r="K43" i="1" s="1"/>
  <c r="M43" i="1" s="1"/>
  <c r="O43" i="1" s="1"/>
  <c r="Q43" i="1" s="1"/>
  <c r="S43" i="1" s="1"/>
  <c r="G42" i="1"/>
  <c r="I42" i="1" s="1"/>
  <c r="K42" i="1" s="1"/>
  <c r="M42" i="1" s="1"/>
  <c r="O42" i="1" s="1"/>
  <c r="Q42" i="1" s="1"/>
  <c r="S42" i="1" s="1"/>
  <c r="G41" i="1"/>
  <c r="I41" i="1" s="1"/>
  <c r="K41" i="1" s="1"/>
  <c r="M41" i="1" s="1"/>
  <c r="O41" i="1" s="1"/>
  <c r="Q41" i="1" s="1"/>
  <c r="S41" i="1" s="1"/>
  <c r="H39" i="1"/>
  <c r="H52" i="1" s="1"/>
  <c r="F39" i="1"/>
  <c r="F52" i="1" s="1"/>
  <c r="Y19" i="1"/>
  <c r="AA19" i="1" s="1"/>
  <c r="AC19" i="1" s="1"/>
  <c r="AE19" i="1" s="1"/>
  <c r="AG19" i="1" s="1"/>
  <c r="AI19" i="1" s="1"/>
  <c r="AK19" i="1" s="1"/>
  <c r="Y18" i="1"/>
  <c r="Y17" i="1"/>
  <c r="Y16" i="1"/>
  <c r="Y15" i="1"/>
  <c r="Y14" i="1"/>
  <c r="Y12" i="1"/>
  <c r="Y11" i="1"/>
  <c r="Y10" i="1"/>
  <c r="Y9" i="1"/>
  <c r="Y8" i="1"/>
  <c r="G19" i="1"/>
  <c r="G18" i="1"/>
  <c r="G17" i="1"/>
  <c r="G16" i="1"/>
  <c r="G15" i="1"/>
  <c r="G14" i="1"/>
  <c r="G13" i="1"/>
  <c r="I13" i="1" s="1"/>
  <c r="K13" i="1" s="1"/>
  <c r="G12" i="1"/>
  <c r="I12" i="1" s="1"/>
  <c r="K12" i="1" s="1"/>
  <c r="G11" i="1"/>
  <c r="G10" i="1"/>
  <c r="G9" i="1"/>
  <c r="I9" i="1" s="1"/>
  <c r="X289" i="1" l="1"/>
  <c r="X369" i="1"/>
  <c r="X52" i="1"/>
  <c r="Y13" i="1"/>
  <c r="Q696" i="1"/>
  <c r="AI137" i="1"/>
  <c r="AI388" i="1"/>
  <c r="Z500" i="1"/>
  <c r="AI519" i="1"/>
  <c r="X102" i="1"/>
  <c r="Q519" i="1"/>
  <c r="Z118" i="1"/>
  <c r="Q137" i="1"/>
  <c r="S155" i="1"/>
  <c r="Q153" i="1"/>
  <c r="Q276" i="1"/>
  <c r="S278" i="1"/>
  <c r="Q292" i="1"/>
  <c r="S294" i="1"/>
  <c r="AK112" i="1"/>
  <c r="AK299" i="1"/>
  <c r="AI378" i="1"/>
  <c r="AK378" i="1" s="1"/>
  <c r="AK379" i="1"/>
  <c r="AI410" i="1"/>
  <c r="AK410" i="1" s="1"/>
  <c r="AK411" i="1"/>
  <c r="AI477" i="1"/>
  <c r="AK510" i="1"/>
  <c r="AI509" i="1"/>
  <c r="AK509" i="1" s="1"/>
  <c r="AG557" i="1"/>
  <c r="AI558" i="1"/>
  <c r="AI757" i="1"/>
  <c r="AK757" i="1" s="1"/>
  <c r="AK755" i="1"/>
  <c r="Q372" i="1"/>
  <c r="S374" i="1"/>
  <c r="AA287" i="1"/>
  <c r="AA367" i="1"/>
  <c r="X500" i="1"/>
  <c r="AA498" i="1"/>
  <c r="AK720" i="1"/>
  <c r="X741" i="1"/>
  <c r="AA739" i="1"/>
  <c r="Q404" i="1"/>
  <c r="S407" i="1"/>
  <c r="Q712" i="1"/>
  <c r="S714" i="1"/>
  <c r="Q728" i="1"/>
  <c r="S730" i="1"/>
  <c r="Z52" i="1"/>
  <c r="Z102" i="1"/>
  <c r="AI159" i="1"/>
  <c r="AK159" i="1" s="1"/>
  <c r="AK162" i="1"/>
  <c r="AI276" i="1"/>
  <c r="AK276" i="1" s="1"/>
  <c r="AK277" i="1"/>
  <c r="Z289" i="1"/>
  <c r="AI356" i="1"/>
  <c r="AK356" i="1" s="1"/>
  <c r="AK357" i="1"/>
  <c r="Z369" i="1"/>
  <c r="AI401" i="1"/>
  <c r="AI487" i="1"/>
  <c r="AK487" i="1" s="1"/>
  <c r="AK488" i="1"/>
  <c r="Z741" i="1"/>
  <c r="S489" i="1"/>
  <c r="Q487" i="1"/>
  <c r="Q503" i="1"/>
  <c r="S505" i="1"/>
  <c r="Q551" i="1"/>
  <c r="S553" i="1"/>
  <c r="AI143" i="1"/>
  <c r="AI150" i="1" s="1"/>
  <c r="AI282" i="1"/>
  <c r="AK282" i="1" s="1"/>
  <c r="AK283" i="1"/>
  <c r="AK409" i="1"/>
  <c r="AK494" i="1"/>
  <c r="AI493" i="1"/>
  <c r="AK493" i="1" s="1"/>
  <c r="AI525" i="1"/>
  <c r="AI532" i="1" s="1"/>
  <c r="AI728" i="1"/>
  <c r="AK728" i="1" s="1"/>
  <c r="AK730" i="1"/>
  <c r="AI734" i="1"/>
  <c r="AK734" i="1" s="1"/>
  <c r="AK735" i="1"/>
  <c r="Q356" i="1"/>
  <c r="S358" i="1"/>
  <c r="X118" i="1"/>
  <c r="AA116" i="1"/>
  <c r="X166" i="1"/>
  <c r="AA164" i="1"/>
  <c r="X305" i="1"/>
  <c r="AA303" i="1"/>
  <c r="AI362" i="1"/>
  <c r="AK362" i="1" s="1"/>
  <c r="AK364" i="1"/>
  <c r="X385" i="1"/>
  <c r="AA383" i="1"/>
  <c r="X417" i="1"/>
  <c r="AA415" i="1"/>
  <c r="X516" i="1"/>
  <c r="AA514" i="1"/>
  <c r="X564" i="1"/>
  <c r="AA562" i="1"/>
  <c r="X725" i="1"/>
  <c r="AA723" i="1"/>
  <c r="S107" i="1"/>
  <c r="Q105" i="1"/>
  <c r="AI153" i="1"/>
  <c r="AK153" i="1" s="1"/>
  <c r="AK154" i="1"/>
  <c r="AK293" i="1"/>
  <c r="AI292" i="1"/>
  <c r="AK292" i="1" s="1"/>
  <c r="AI372" i="1"/>
  <c r="AK372" i="1" s="1"/>
  <c r="AK373" i="1"/>
  <c r="AK504" i="1"/>
  <c r="AI503" i="1"/>
  <c r="AK503" i="1" s="1"/>
  <c r="AI551" i="1"/>
  <c r="AK551" i="1" s="1"/>
  <c r="AK552" i="1"/>
  <c r="Z725" i="1"/>
  <c r="AG787" i="1"/>
  <c r="AE789" i="1"/>
  <c r="Q599" i="1"/>
  <c r="Q471" i="1"/>
  <c r="AI471" i="1"/>
  <c r="AI250" i="1"/>
  <c r="Q244" i="1"/>
  <c r="AI260" i="1"/>
  <c r="AI266" i="1"/>
  <c r="Y462" i="1"/>
  <c r="Q260" i="1"/>
  <c r="Y463" i="1"/>
  <c r="AI244" i="1"/>
  <c r="AI257" i="1"/>
  <c r="Y464" i="1"/>
  <c r="AI89" i="1"/>
  <c r="AK89" i="1" s="1"/>
  <c r="AK90" i="1"/>
  <c r="X86" i="1"/>
  <c r="AA84" i="1"/>
  <c r="Z86" i="1"/>
  <c r="AA50" i="1"/>
  <c r="AA100" i="1"/>
  <c r="Y7" i="1"/>
  <c r="AI95" i="1"/>
  <c r="AK95" i="1" s="1"/>
  <c r="AK96" i="1"/>
  <c r="Q73" i="1"/>
  <c r="AI39" i="1"/>
  <c r="AK39" i="1" s="1"/>
  <c r="AI589" i="1"/>
  <c r="AI599" i="1"/>
  <c r="AI583" i="1"/>
  <c r="Q583" i="1"/>
  <c r="AI605" i="1"/>
  <c r="Q634" i="1"/>
  <c r="AI634" i="1"/>
  <c r="AI680" i="1"/>
  <c r="AI696" i="1"/>
  <c r="AI664" i="1"/>
  <c r="AI702" i="1"/>
  <c r="AI79" i="1"/>
  <c r="AK79" i="1" s="1"/>
  <c r="Y830" i="1"/>
  <c r="AI45" i="1"/>
  <c r="AK45" i="1" s="1"/>
  <c r="Y835" i="1"/>
  <c r="Q39" i="1"/>
  <c r="Q89" i="1"/>
  <c r="AI67" i="1"/>
  <c r="AK67" i="1" s="1"/>
  <c r="Y833" i="1"/>
  <c r="O356" i="1"/>
  <c r="O372" i="1"/>
  <c r="AG456" i="1"/>
  <c r="O105" i="1"/>
  <c r="O118" i="1" s="1"/>
  <c r="AG454" i="1"/>
  <c r="AG457" i="1"/>
  <c r="AG394" i="1"/>
  <c r="AG493" i="1"/>
  <c r="AG525" i="1"/>
  <c r="AG589" i="1"/>
  <c r="O276" i="1"/>
  <c r="AG378" i="1"/>
  <c r="AG137" i="1"/>
  <c r="AG143" i="1"/>
  <c r="AG250" i="1"/>
  <c r="AG282" i="1"/>
  <c r="AG388" i="1"/>
  <c r="Y827" i="1"/>
  <c r="AG244" i="1"/>
  <c r="AG734" i="1"/>
  <c r="O487" i="1"/>
  <c r="O503" i="1"/>
  <c r="O519" i="1"/>
  <c r="O551" i="1"/>
  <c r="AG260" i="1"/>
  <c r="AG372" i="1"/>
  <c r="AG634" i="1"/>
  <c r="AG713" i="1"/>
  <c r="AI713" i="1" s="1"/>
  <c r="AG79" i="1"/>
  <c r="AG410" i="1"/>
  <c r="AG503" i="1"/>
  <c r="AG680" i="1"/>
  <c r="AG714" i="1"/>
  <c r="AI714" i="1" s="1"/>
  <c r="AK714" i="1" s="1"/>
  <c r="AG728" i="1"/>
  <c r="AG715" i="1"/>
  <c r="AI715" i="1" s="1"/>
  <c r="AK715" i="1" s="1"/>
  <c r="O712" i="1"/>
  <c r="O728" i="1"/>
  <c r="AG276" i="1"/>
  <c r="AG519" i="1"/>
  <c r="AG532" i="1" s="1"/>
  <c r="AG551" i="1"/>
  <c r="AG716" i="1"/>
  <c r="AI716" i="1" s="1"/>
  <c r="AK716" i="1" s="1"/>
  <c r="AG721" i="1"/>
  <c r="AI721" i="1" s="1"/>
  <c r="AK721" i="1" s="1"/>
  <c r="AG159" i="1"/>
  <c r="G830" i="1"/>
  <c r="AG583" i="1"/>
  <c r="G834" i="1"/>
  <c r="Y828" i="1"/>
  <c r="AG509" i="1"/>
  <c r="O388" i="1"/>
  <c r="O404" i="1"/>
  <c r="AG487" i="1"/>
  <c r="O583" i="1"/>
  <c r="O599" i="1"/>
  <c r="AG605" i="1"/>
  <c r="AG702" i="1"/>
  <c r="G829" i="1"/>
  <c r="O634" i="1"/>
  <c r="G836" i="1"/>
  <c r="O696" i="1"/>
  <c r="AG599" i="1"/>
  <c r="AG664" i="1"/>
  <c r="AG696" i="1"/>
  <c r="AG153" i="1"/>
  <c r="AG292" i="1"/>
  <c r="AG362" i="1"/>
  <c r="O39" i="1"/>
  <c r="O73" i="1"/>
  <c r="AG356" i="1"/>
  <c r="AG266" i="1"/>
  <c r="O137" i="1"/>
  <c r="O153" i="1"/>
  <c r="O244" i="1"/>
  <c r="O260" i="1"/>
  <c r="O292" i="1"/>
  <c r="O305" i="1" s="1"/>
  <c r="AG471" i="1"/>
  <c r="AG477" i="1"/>
  <c r="O471" i="1"/>
  <c r="Y834" i="1"/>
  <c r="AG45" i="1"/>
  <c r="AG95" i="1"/>
  <c r="G835" i="1"/>
  <c r="Y829" i="1"/>
  <c r="AG89" i="1"/>
  <c r="O89" i="1"/>
  <c r="O102" i="1" s="1"/>
  <c r="G837" i="1"/>
  <c r="Y831" i="1"/>
  <c r="AG39" i="1"/>
  <c r="AG67" i="1"/>
  <c r="K9" i="1"/>
  <c r="K57" i="1" s="1"/>
  <c r="I19" i="1"/>
  <c r="G838" i="1"/>
  <c r="AE589" i="1"/>
  <c r="AE596" i="1" s="1"/>
  <c r="M137" i="1"/>
  <c r="AE557" i="1"/>
  <c r="AE143" i="1"/>
  <c r="AE493" i="1"/>
  <c r="AE525" i="1"/>
  <c r="AE702" i="1"/>
  <c r="AE728" i="1"/>
  <c r="AE734" i="1"/>
  <c r="AE509" i="1"/>
  <c r="AE551" i="1"/>
  <c r="M471" i="1"/>
  <c r="M712" i="1"/>
  <c r="M728" i="1"/>
  <c r="AE39" i="1"/>
  <c r="AE89" i="1"/>
  <c r="AE519" i="1"/>
  <c r="AE605" i="1"/>
  <c r="AE250" i="1"/>
  <c r="AE244" i="1"/>
  <c r="AE388" i="1"/>
  <c r="M487" i="1"/>
  <c r="M503" i="1"/>
  <c r="M519" i="1"/>
  <c r="M551" i="1"/>
  <c r="M599" i="1"/>
  <c r="M696" i="1"/>
  <c r="AE45" i="1"/>
  <c r="AE78" i="1"/>
  <c r="AG78" i="1" s="1"/>
  <c r="AI78" i="1" s="1"/>
  <c r="AK78" i="1" s="1"/>
  <c r="AE457" i="1"/>
  <c r="AE282" i="1"/>
  <c r="AE356" i="1"/>
  <c r="AE362" i="1"/>
  <c r="AE394" i="1"/>
  <c r="M583" i="1"/>
  <c r="M634" i="1"/>
  <c r="AE95" i="1"/>
  <c r="AE74" i="1"/>
  <c r="AG74" i="1" s="1"/>
  <c r="AI74" i="1" s="1"/>
  <c r="AK74" i="1" s="1"/>
  <c r="AE137" i="1"/>
  <c r="AE153" i="1"/>
  <c r="AE260" i="1"/>
  <c r="AE276" i="1"/>
  <c r="AE292" i="1"/>
  <c r="AE372" i="1"/>
  <c r="AE503" i="1"/>
  <c r="AE583" i="1"/>
  <c r="AE673" i="1"/>
  <c r="AE680" i="1"/>
  <c r="M105" i="1"/>
  <c r="M118" i="1" s="1"/>
  <c r="M153" i="1"/>
  <c r="M244" i="1"/>
  <c r="M260" i="1"/>
  <c r="M276" i="1"/>
  <c r="M292" i="1"/>
  <c r="M305" i="1" s="1"/>
  <c r="AC454" i="1"/>
  <c r="AE75" i="1"/>
  <c r="AG75" i="1" s="1"/>
  <c r="AI75" i="1" s="1"/>
  <c r="AK75" i="1" s="1"/>
  <c r="AE454" i="1"/>
  <c r="AE79" i="1"/>
  <c r="AE266" i="1"/>
  <c r="AE378" i="1"/>
  <c r="AE410" i="1"/>
  <c r="AE471" i="1"/>
  <c r="AE477" i="1"/>
  <c r="AC686" i="1"/>
  <c r="AE687" i="1"/>
  <c r="M372" i="1"/>
  <c r="M388" i="1"/>
  <c r="M404" i="1"/>
  <c r="AA108" i="1"/>
  <c r="Y455" i="1"/>
  <c r="AE159" i="1"/>
  <c r="AE712" i="1"/>
  <c r="AE718" i="1"/>
  <c r="M356" i="1"/>
  <c r="AC456" i="1"/>
  <c r="AE77" i="1"/>
  <c r="AG77" i="1" s="1"/>
  <c r="AI77" i="1" s="1"/>
  <c r="AK77" i="1" s="1"/>
  <c r="AE456" i="1"/>
  <c r="AA114" i="1"/>
  <c r="Y461" i="1"/>
  <c r="AC298" i="1"/>
  <c r="AE301" i="1"/>
  <c r="AE487" i="1"/>
  <c r="AE599" i="1"/>
  <c r="AE634" i="1"/>
  <c r="AC640" i="1"/>
  <c r="AE643" i="1"/>
  <c r="AE664" i="1"/>
  <c r="AE696" i="1"/>
  <c r="AE67" i="1"/>
  <c r="K60" i="1"/>
  <c r="M12" i="1"/>
  <c r="K61" i="1"/>
  <c r="M13" i="1"/>
  <c r="M39" i="1"/>
  <c r="M73" i="1"/>
  <c r="M89" i="1"/>
  <c r="M102" i="1" s="1"/>
  <c r="AC457" i="1"/>
  <c r="AC664" i="1"/>
  <c r="AC696" i="1"/>
  <c r="AC680" i="1"/>
  <c r="AC79" i="1"/>
  <c r="AC159" i="1"/>
  <c r="AC356" i="1"/>
  <c r="AC388" i="1"/>
  <c r="AC525" i="1"/>
  <c r="AC39" i="1"/>
  <c r="AC137" i="1"/>
  <c r="AC244" i="1"/>
  <c r="AC276" i="1"/>
  <c r="AC362" i="1"/>
  <c r="AC394" i="1"/>
  <c r="AC143" i="1"/>
  <c r="AC250" i="1"/>
  <c r="AC282" i="1"/>
  <c r="AC471" i="1"/>
  <c r="AC670" i="1"/>
  <c r="AC677" i="1" s="1"/>
  <c r="AC702" i="1"/>
  <c r="AC709" i="1" s="1"/>
  <c r="AC260" i="1"/>
  <c r="AC372" i="1"/>
  <c r="AC477" i="1"/>
  <c r="AC266" i="1"/>
  <c r="AC292" i="1"/>
  <c r="AC378" i="1"/>
  <c r="AC634" i="1"/>
  <c r="AC712" i="1"/>
  <c r="AC519" i="1"/>
  <c r="AC718" i="1"/>
  <c r="AC95" i="1"/>
  <c r="AC493" i="1"/>
  <c r="AC599" i="1"/>
  <c r="AC45" i="1"/>
  <c r="AC106" i="1"/>
  <c r="AC405" i="1"/>
  <c r="AC503" i="1"/>
  <c r="AC605" i="1"/>
  <c r="AC73" i="1"/>
  <c r="AC557" i="1"/>
  <c r="AC583" i="1"/>
  <c r="AC89" i="1"/>
  <c r="AC589" i="1"/>
  <c r="AC410" i="1"/>
  <c r="AC509" i="1"/>
  <c r="AC551" i="1"/>
  <c r="AC153" i="1"/>
  <c r="AC728" i="1"/>
  <c r="AC487" i="1"/>
  <c r="AC734" i="1"/>
  <c r="K356" i="1"/>
  <c r="I570" i="1"/>
  <c r="I577" i="1"/>
  <c r="AA570" i="1"/>
  <c r="AC570" i="1" s="1"/>
  <c r="AA575" i="1"/>
  <c r="AC575" i="1" s="1"/>
  <c r="I571" i="1"/>
  <c r="I578" i="1"/>
  <c r="AA571" i="1"/>
  <c r="AC571" i="1" s="1"/>
  <c r="AA576" i="1"/>
  <c r="AC576" i="1" s="1"/>
  <c r="I579" i="1"/>
  <c r="AA572" i="1"/>
  <c r="AC572" i="1" s="1"/>
  <c r="AA577" i="1"/>
  <c r="AA578" i="1"/>
  <c r="I575" i="1"/>
  <c r="AA568" i="1"/>
  <c r="AC568" i="1" s="1"/>
  <c r="AA579" i="1"/>
  <c r="I569" i="1"/>
  <c r="G828" i="1"/>
  <c r="I576" i="1"/>
  <c r="AA569" i="1"/>
  <c r="AC569" i="1" s="1"/>
  <c r="AA574" i="1"/>
  <c r="AC574" i="1" s="1"/>
  <c r="I15" i="1"/>
  <c r="AA9" i="1"/>
  <c r="AA16" i="1"/>
  <c r="AA14" i="1"/>
  <c r="AA8" i="1"/>
  <c r="I10" i="1"/>
  <c r="I16" i="1"/>
  <c r="AA10" i="1"/>
  <c r="AA17" i="1"/>
  <c r="AC17" i="1" s="1"/>
  <c r="AE17" i="1" s="1"/>
  <c r="K105" i="1"/>
  <c r="K118" i="1" s="1"/>
  <c r="K551" i="1"/>
  <c r="I14" i="1"/>
  <c r="AA15" i="1"/>
  <c r="I11" i="1"/>
  <c r="I17" i="1"/>
  <c r="AA11" i="1"/>
  <c r="AA18" i="1"/>
  <c r="AC18" i="1" s="1"/>
  <c r="AE18" i="1" s="1"/>
  <c r="K153" i="1"/>
  <c r="K244" i="1"/>
  <c r="K260" i="1"/>
  <c r="K292" i="1"/>
  <c r="K305" i="1" s="1"/>
  <c r="I18" i="1"/>
  <c r="AA12" i="1"/>
  <c r="K712" i="1"/>
  <c r="K728" i="1"/>
  <c r="K73" i="1"/>
  <c r="K137" i="1"/>
  <c r="K372" i="1"/>
  <c r="K388" i="1"/>
  <c r="K404" i="1"/>
  <c r="K276" i="1"/>
  <c r="K487" i="1"/>
  <c r="K503" i="1"/>
  <c r="K519" i="1"/>
  <c r="K583" i="1"/>
  <c r="K634" i="1"/>
  <c r="K599" i="1"/>
  <c r="K696" i="1"/>
  <c r="K471" i="1"/>
  <c r="K39" i="1"/>
  <c r="K89" i="1"/>
  <c r="K102" i="1" s="1"/>
  <c r="AA724" i="1"/>
  <c r="AC724" i="1" s="1"/>
  <c r="AE724" i="1" s="1"/>
  <c r="AG724" i="1" s="1"/>
  <c r="AI724" i="1" s="1"/>
  <c r="AK724" i="1" s="1"/>
  <c r="AA722" i="1"/>
  <c r="AC722" i="1" s="1"/>
  <c r="AE722" i="1" s="1"/>
  <c r="AG722" i="1" s="1"/>
  <c r="AI722" i="1" s="1"/>
  <c r="AK722" i="1" s="1"/>
  <c r="AA738" i="1"/>
  <c r="AC738" i="1" s="1"/>
  <c r="AE738" i="1" s="1"/>
  <c r="AG738" i="1" s="1"/>
  <c r="AI738" i="1" s="1"/>
  <c r="AK738" i="1" s="1"/>
  <c r="AA740" i="1"/>
  <c r="AC740" i="1" s="1"/>
  <c r="I440" i="1"/>
  <c r="K440" i="1" s="1"/>
  <c r="I446" i="1"/>
  <c r="K446" i="1" s="1"/>
  <c r="AA440" i="1"/>
  <c r="AC440" i="1" s="1"/>
  <c r="AE440" i="1" s="1"/>
  <c r="AG440" i="1" s="1"/>
  <c r="AI440" i="1" s="1"/>
  <c r="AA444" i="1"/>
  <c r="AC444" i="1" s="1"/>
  <c r="I443" i="1"/>
  <c r="K443" i="1" s="1"/>
  <c r="M443" i="1" s="1"/>
  <c r="O443" i="1" s="1"/>
  <c r="Q443" i="1" s="1"/>
  <c r="I439" i="1"/>
  <c r="K439" i="1" s="1"/>
  <c r="I445" i="1"/>
  <c r="K445" i="1" s="1"/>
  <c r="AA439" i="1"/>
  <c r="AC439" i="1" s="1"/>
  <c r="AE439" i="1" s="1"/>
  <c r="AA443" i="1"/>
  <c r="AC443" i="1" s="1"/>
  <c r="I448" i="1"/>
  <c r="K448" i="1" s="1"/>
  <c r="I438" i="1"/>
  <c r="I444" i="1"/>
  <c r="K444" i="1" s="1"/>
  <c r="AA438" i="1"/>
  <c r="AC438" i="1" s="1"/>
  <c r="AE438" i="1" s="1"/>
  <c r="AG438" i="1" s="1"/>
  <c r="AI438" i="1" s="1"/>
  <c r="AJ454" i="1" s="1"/>
  <c r="AA448" i="1"/>
  <c r="AA464" i="1" s="1"/>
  <c r="AA437" i="1"/>
  <c r="AC437" i="1" s="1"/>
  <c r="AE437" i="1" s="1"/>
  <c r="AA447" i="1"/>
  <c r="AA463" i="1" s="1"/>
  <c r="AA446" i="1"/>
  <c r="AA462" i="1" s="1"/>
  <c r="I447" i="1"/>
  <c r="K447" i="1" s="1"/>
  <c r="AA441" i="1"/>
  <c r="AC441" i="1" s="1"/>
  <c r="AE441" i="1" s="1"/>
  <c r="AG441" i="1" s="1"/>
  <c r="AI441" i="1" s="1"/>
  <c r="AA445" i="1"/>
  <c r="AC445" i="1" s="1"/>
  <c r="AE445" i="1" s="1"/>
  <c r="AG445" i="1" s="1"/>
  <c r="AI445" i="1" s="1"/>
  <c r="G153" i="1"/>
  <c r="G567" i="1"/>
  <c r="G244" i="1"/>
  <c r="G680" i="1"/>
  <c r="G105" i="1"/>
  <c r="G118" i="1" s="1"/>
  <c r="G551" i="1"/>
  <c r="G276" i="1"/>
  <c r="I137" i="1"/>
  <c r="G89" i="1"/>
  <c r="G102" i="1" s="1"/>
  <c r="G137" i="1"/>
  <c r="I153" i="1"/>
  <c r="I276" i="1"/>
  <c r="I712" i="1"/>
  <c r="G372" i="1"/>
  <c r="G712" i="1"/>
  <c r="X257" i="1"/>
  <c r="Z273" i="1"/>
  <c r="X401" i="1"/>
  <c r="Z484" i="1"/>
  <c r="Z150" i="1"/>
  <c r="X484" i="1"/>
  <c r="Z532" i="1"/>
  <c r="X273" i="1"/>
  <c r="Z709" i="1"/>
  <c r="X150" i="1"/>
  <c r="X532" i="1"/>
  <c r="Z580" i="1"/>
  <c r="Z257" i="1"/>
  <c r="Z401" i="1"/>
  <c r="X580" i="1"/>
  <c r="I682" i="1"/>
  <c r="Z449" i="1"/>
  <c r="X449" i="1"/>
  <c r="I696" i="1"/>
  <c r="Z612" i="1"/>
  <c r="X596" i="1"/>
  <c r="X612" i="1"/>
  <c r="G696" i="1"/>
  <c r="Z677" i="1"/>
  <c r="Z693" i="1"/>
  <c r="X709" i="1"/>
  <c r="Z647" i="1"/>
  <c r="X677" i="1"/>
  <c r="Z596" i="1"/>
  <c r="X647" i="1"/>
  <c r="X693" i="1"/>
  <c r="I728" i="1"/>
  <c r="G728" i="1"/>
  <c r="I634" i="1"/>
  <c r="G634" i="1"/>
  <c r="I599" i="1"/>
  <c r="G599" i="1"/>
  <c r="I583" i="1"/>
  <c r="G583" i="1"/>
  <c r="I551" i="1"/>
  <c r="I519" i="1"/>
  <c r="G519" i="1"/>
  <c r="I503" i="1"/>
  <c r="G503" i="1"/>
  <c r="I487" i="1"/>
  <c r="G487" i="1"/>
  <c r="I471" i="1"/>
  <c r="G471" i="1"/>
  <c r="G436" i="1"/>
  <c r="I404" i="1"/>
  <c r="G404" i="1"/>
  <c r="I388" i="1"/>
  <c r="G388" i="1"/>
  <c r="I372" i="1"/>
  <c r="I356" i="1"/>
  <c r="G356" i="1"/>
  <c r="I292" i="1"/>
  <c r="I305" i="1" s="1"/>
  <c r="G292" i="1"/>
  <c r="G305" i="1" s="1"/>
  <c r="I260" i="1"/>
  <c r="G260" i="1"/>
  <c r="I244" i="1"/>
  <c r="I105" i="1"/>
  <c r="I118" i="1" s="1"/>
  <c r="I89" i="1"/>
  <c r="I102" i="1" s="1"/>
  <c r="I73" i="1"/>
  <c r="G73" i="1"/>
  <c r="I39" i="1"/>
  <c r="G39" i="1"/>
  <c r="AI484" i="1" l="1"/>
  <c r="AC723" i="1"/>
  <c r="AC514" i="1"/>
  <c r="AC383" i="1"/>
  <c r="S503" i="1"/>
  <c r="AC498" i="1"/>
  <c r="Q305" i="1"/>
  <c r="S305" i="1" s="1"/>
  <c r="S292" i="1"/>
  <c r="AI712" i="1"/>
  <c r="AK712" i="1" s="1"/>
  <c r="AK713" i="1"/>
  <c r="S487" i="1"/>
  <c r="S728" i="1"/>
  <c r="AC739" i="1"/>
  <c r="S372" i="1"/>
  <c r="AC164" i="1"/>
  <c r="S356" i="1"/>
  <c r="S276" i="1"/>
  <c r="AG789" i="1"/>
  <c r="AI787" i="1"/>
  <c r="Q118" i="1"/>
  <c r="S118" i="1" s="1"/>
  <c r="S105" i="1"/>
  <c r="AC562" i="1"/>
  <c r="AC415" i="1"/>
  <c r="S712" i="1"/>
  <c r="AC367" i="1"/>
  <c r="S153" i="1"/>
  <c r="S551" i="1"/>
  <c r="AI718" i="1"/>
  <c r="AK718" i="1" s="1"/>
  <c r="AI557" i="1"/>
  <c r="AK557" i="1" s="1"/>
  <c r="AK558" i="1"/>
  <c r="AC303" i="1"/>
  <c r="AC116" i="1"/>
  <c r="S404" i="1"/>
  <c r="AC287" i="1"/>
  <c r="AI457" i="1"/>
  <c r="AJ457" i="1"/>
  <c r="AI456" i="1"/>
  <c r="AJ456" i="1"/>
  <c r="AI273" i="1"/>
  <c r="AA13" i="1"/>
  <c r="AC84" i="1"/>
  <c r="AC100" i="1"/>
  <c r="S89" i="1"/>
  <c r="Q102" i="1"/>
  <c r="S102" i="1" s="1"/>
  <c r="S73" i="1"/>
  <c r="AA7" i="1"/>
  <c r="S39" i="1"/>
  <c r="AC50" i="1"/>
  <c r="AI596" i="1"/>
  <c r="AI612" i="1"/>
  <c r="AI709" i="1"/>
  <c r="AG439" i="1"/>
  <c r="AI454" i="1"/>
  <c r="AI73" i="1"/>
  <c r="AK73" i="1" s="1"/>
  <c r="AC578" i="1"/>
  <c r="AC577" i="1"/>
  <c r="AC579" i="1"/>
  <c r="AC446" i="1"/>
  <c r="AC462" i="1" s="1"/>
  <c r="AC447" i="1"/>
  <c r="AC448" i="1"/>
  <c r="AC464" i="1" s="1"/>
  <c r="AG718" i="1"/>
  <c r="AG596" i="1"/>
  <c r="AG709" i="1"/>
  <c r="AE532" i="1"/>
  <c r="AG257" i="1"/>
  <c r="AG150" i="1"/>
  <c r="AG401" i="1"/>
  <c r="I836" i="1"/>
  <c r="AG273" i="1"/>
  <c r="AE257" i="1"/>
  <c r="I828" i="1"/>
  <c r="AE401" i="1"/>
  <c r="AG712" i="1"/>
  <c r="AE709" i="1"/>
  <c r="AG453" i="1"/>
  <c r="AG484" i="1"/>
  <c r="AG612" i="1"/>
  <c r="AE640" i="1"/>
  <c r="AE647" i="1" s="1"/>
  <c r="AG643" i="1"/>
  <c r="AE686" i="1"/>
  <c r="AE693" i="1" s="1"/>
  <c r="AG687" i="1"/>
  <c r="AE670" i="1"/>
  <c r="AE677" i="1" s="1"/>
  <c r="AG673" i="1"/>
  <c r="AE612" i="1"/>
  <c r="AE298" i="1"/>
  <c r="AG301" i="1"/>
  <c r="AE150" i="1"/>
  <c r="I834" i="1"/>
  <c r="I835" i="1"/>
  <c r="I830" i="1"/>
  <c r="AE436" i="1"/>
  <c r="AG437" i="1"/>
  <c r="I829" i="1"/>
  <c r="I837" i="1"/>
  <c r="AG73" i="1"/>
  <c r="AE65" i="1"/>
  <c r="AG17" i="1"/>
  <c r="AI17" i="1" s="1"/>
  <c r="AK17" i="1" s="1"/>
  <c r="AG18" i="1"/>
  <c r="AI18" i="1" s="1"/>
  <c r="AK18" i="1" s="1"/>
  <c r="AC12" i="1"/>
  <c r="AA831" i="1"/>
  <c r="AC8" i="1"/>
  <c r="AC56" i="1" s="1"/>
  <c r="AA827" i="1"/>
  <c r="M61" i="1"/>
  <c r="O13" i="1"/>
  <c r="K19" i="1"/>
  <c r="I838" i="1"/>
  <c r="AC11" i="1"/>
  <c r="AA830" i="1"/>
  <c r="AC14" i="1"/>
  <c r="AA833" i="1"/>
  <c r="AC16" i="1"/>
  <c r="AA835" i="1"/>
  <c r="M60" i="1"/>
  <c r="O12" i="1"/>
  <c r="M9" i="1"/>
  <c r="AC15" i="1"/>
  <c r="AA834" i="1"/>
  <c r="AC10" i="1"/>
  <c r="AA829" i="1"/>
  <c r="AC9" i="1"/>
  <c r="AA828" i="1"/>
  <c r="AE453" i="1"/>
  <c r="AC401" i="1"/>
  <c r="AC532" i="1"/>
  <c r="AE73" i="1"/>
  <c r="AE273" i="1"/>
  <c r="K464" i="1"/>
  <c r="M448" i="1"/>
  <c r="O448" i="1" s="1"/>
  <c r="AC460" i="1"/>
  <c r="AE444" i="1"/>
  <c r="AG444" i="1" s="1"/>
  <c r="AC624" i="1"/>
  <c r="AE576" i="1"/>
  <c r="AC623" i="1"/>
  <c r="AE575" i="1"/>
  <c r="AC404" i="1"/>
  <c r="AE405" i="1"/>
  <c r="AC114" i="1"/>
  <c r="AA461" i="1"/>
  <c r="AC619" i="1"/>
  <c r="AE571" i="1"/>
  <c r="AC618" i="1"/>
  <c r="AE570" i="1"/>
  <c r="AC453" i="1"/>
  <c r="AE106" i="1"/>
  <c r="AG106" i="1" s="1"/>
  <c r="AI106" i="1" s="1"/>
  <c r="AE484" i="1"/>
  <c r="K461" i="1"/>
  <c r="M445" i="1"/>
  <c r="K456" i="1"/>
  <c r="M440" i="1"/>
  <c r="AC622" i="1"/>
  <c r="AE574" i="1"/>
  <c r="AG574" i="1" s="1"/>
  <c r="AC620" i="1"/>
  <c r="AE572" i="1"/>
  <c r="AC459" i="1"/>
  <c r="AE443" i="1"/>
  <c r="K462" i="1"/>
  <c r="M446" i="1"/>
  <c r="AC612" i="1"/>
  <c r="AC647" i="1"/>
  <c r="AC693" i="1"/>
  <c r="AC108" i="1"/>
  <c r="AC105" i="1" s="1"/>
  <c r="AA455" i="1"/>
  <c r="K463" i="1"/>
  <c r="M447" i="1"/>
  <c r="K460" i="1"/>
  <c r="M444" i="1"/>
  <c r="K455" i="1"/>
  <c r="M439" i="1"/>
  <c r="AE740" i="1"/>
  <c r="AC617" i="1"/>
  <c r="AE569" i="1"/>
  <c r="AC616" i="1"/>
  <c r="AE568" i="1"/>
  <c r="AG568" i="1" s="1"/>
  <c r="AI568" i="1" s="1"/>
  <c r="AI616" i="1" s="1"/>
  <c r="AC257" i="1"/>
  <c r="AC596" i="1"/>
  <c r="AC150" i="1"/>
  <c r="AC273" i="1"/>
  <c r="AC484" i="1"/>
  <c r="AC436" i="1"/>
  <c r="AC442" i="1"/>
  <c r="AC567" i="1"/>
  <c r="AC573" i="1"/>
  <c r="AC67" i="1"/>
  <c r="I567" i="1"/>
  <c r="K576" i="1"/>
  <c r="M576" i="1" s="1"/>
  <c r="K578" i="1"/>
  <c r="M578" i="1" s="1"/>
  <c r="K569" i="1"/>
  <c r="M569" i="1" s="1"/>
  <c r="O569" i="1" s="1"/>
  <c r="Q569" i="1" s="1"/>
  <c r="K575" i="1"/>
  <c r="M575" i="1" s="1"/>
  <c r="K571" i="1"/>
  <c r="M571" i="1" s="1"/>
  <c r="K577" i="1"/>
  <c r="M577" i="1" s="1"/>
  <c r="K570" i="1"/>
  <c r="M570" i="1" s="1"/>
  <c r="K579" i="1"/>
  <c r="M579" i="1" s="1"/>
  <c r="G826" i="1"/>
  <c r="K10" i="1"/>
  <c r="K17" i="1"/>
  <c r="K14" i="1"/>
  <c r="K18" i="1"/>
  <c r="K11" i="1"/>
  <c r="K16" i="1"/>
  <c r="K15" i="1"/>
  <c r="I680" i="1"/>
  <c r="K682" i="1"/>
  <c r="I436" i="1"/>
  <c r="K438" i="1"/>
  <c r="M438" i="1" s="1"/>
  <c r="O438" i="1" s="1"/>
  <c r="Q438" i="1" s="1"/>
  <c r="AI789" i="1" l="1"/>
  <c r="AK789" i="1" s="1"/>
  <c r="AK787" i="1"/>
  <c r="AE164" i="1"/>
  <c r="AC166" i="1"/>
  <c r="AE739" i="1"/>
  <c r="AC741" i="1"/>
  <c r="AE415" i="1"/>
  <c r="AC417" i="1"/>
  <c r="AE723" i="1"/>
  <c r="AC725" i="1"/>
  <c r="AG298" i="1"/>
  <c r="AI301" i="1"/>
  <c r="AE116" i="1"/>
  <c r="AE367" i="1"/>
  <c r="AC369" i="1"/>
  <c r="AE562" i="1"/>
  <c r="AC564" i="1"/>
  <c r="AE383" i="1"/>
  <c r="AC385" i="1"/>
  <c r="AE8" i="1"/>
  <c r="AK106" i="1"/>
  <c r="AE287" i="1"/>
  <c r="AC289" i="1"/>
  <c r="AE303" i="1"/>
  <c r="AC305" i="1"/>
  <c r="AC463" i="1"/>
  <c r="AE498" i="1"/>
  <c r="AC500" i="1"/>
  <c r="AE514" i="1"/>
  <c r="AC516" i="1"/>
  <c r="AK454" i="1"/>
  <c r="AK456" i="1"/>
  <c r="AK457" i="1"/>
  <c r="AE84" i="1"/>
  <c r="AC86" i="1"/>
  <c r="AE50" i="1"/>
  <c r="AC52" i="1"/>
  <c r="AE100" i="1"/>
  <c r="AC102" i="1"/>
  <c r="AC13" i="1"/>
  <c r="AC827" i="1"/>
  <c r="AC7" i="1"/>
  <c r="AK616" i="1"/>
  <c r="O464" i="1"/>
  <c r="Q448" i="1"/>
  <c r="Q464" i="1" s="1"/>
  <c r="S464" i="1" s="1"/>
  <c r="Q454" i="1"/>
  <c r="S454" i="1" s="1"/>
  <c r="AG460" i="1"/>
  <c r="AI444" i="1"/>
  <c r="AG436" i="1"/>
  <c r="AI437" i="1"/>
  <c r="AI439" i="1"/>
  <c r="AG622" i="1"/>
  <c r="AI574" i="1"/>
  <c r="Q617" i="1"/>
  <c r="S617" i="1" s="1"/>
  <c r="AG640" i="1"/>
  <c r="AG647" i="1" s="1"/>
  <c r="AI643" i="1"/>
  <c r="AI640" i="1" s="1"/>
  <c r="AI647" i="1" s="1"/>
  <c r="AG670" i="1"/>
  <c r="AG677" i="1" s="1"/>
  <c r="AI673" i="1"/>
  <c r="AI670" i="1" s="1"/>
  <c r="AI677" i="1" s="1"/>
  <c r="AG686" i="1"/>
  <c r="AG693" i="1" s="1"/>
  <c r="AI687" i="1"/>
  <c r="AI686" i="1" s="1"/>
  <c r="AI693" i="1" s="1"/>
  <c r="O61" i="1"/>
  <c r="Q13" i="1"/>
  <c r="O60" i="1"/>
  <c r="Q12" i="1"/>
  <c r="AI65" i="1"/>
  <c r="AK65" i="1" s="1"/>
  <c r="AE579" i="1"/>
  <c r="AE577" i="1"/>
  <c r="AC836" i="1"/>
  <c r="AE578" i="1"/>
  <c r="AE448" i="1"/>
  <c r="AE464" i="1" s="1"/>
  <c r="AE447" i="1"/>
  <c r="AE446" i="1"/>
  <c r="AE462" i="1" s="1"/>
  <c r="AG65" i="1"/>
  <c r="AG740" i="1"/>
  <c r="AI740" i="1" s="1"/>
  <c r="AK740" i="1" s="1"/>
  <c r="AE623" i="1"/>
  <c r="AG575" i="1"/>
  <c r="AI575" i="1" s="1"/>
  <c r="AI623" i="1" s="1"/>
  <c r="AK623" i="1" s="1"/>
  <c r="M625" i="1"/>
  <c r="O577" i="1"/>
  <c r="AE617" i="1"/>
  <c r="AG569" i="1"/>
  <c r="AE619" i="1"/>
  <c r="AG571" i="1"/>
  <c r="M627" i="1"/>
  <c r="O579" i="1"/>
  <c r="M626" i="1"/>
  <c r="O578" i="1"/>
  <c r="AG616" i="1"/>
  <c r="M618" i="1"/>
  <c r="O570" i="1"/>
  <c r="M624" i="1"/>
  <c r="O576" i="1"/>
  <c r="M619" i="1"/>
  <c r="O571" i="1"/>
  <c r="AE620" i="1"/>
  <c r="AG572" i="1"/>
  <c r="AE618" i="1"/>
  <c r="AG570" i="1"/>
  <c r="AE624" i="1"/>
  <c r="AG576" i="1"/>
  <c r="O617" i="1"/>
  <c r="M623" i="1"/>
  <c r="O575" i="1"/>
  <c r="AE404" i="1"/>
  <c r="AG405" i="1"/>
  <c r="M455" i="1"/>
  <c r="O439" i="1"/>
  <c r="AE459" i="1"/>
  <c r="AG443" i="1"/>
  <c r="AI443" i="1" s="1"/>
  <c r="AJ459" i="1" s="1"/>
  <c r="M456" i="1"/>
  <c r="O440" i="1"/>
  <c r="M460" i="1"/>
  <c r="O444" i="1"/>
  <c r="M461" i="1"/>
  <c r="O445" i="1"/>
  <c r="K828" i="1"/>
  <c r="O454" i="1"/>
  <c r="M463" i="1"/>
  <c r="O447" i="1"/>
  <c r="M462" i="1"/>
  <c r="O446" i="1"/>
  <c r="AE827" i="1"/>
  <c r="AG8" i="1"/>
  <c r="M18" i="1"/>
  <c r="K837" i="1"/>
  <c r="M16" i="1"/>
  <c r="M64" i="1" s="1"/>
  <c r="K835" i="1"/>
  <c r="M11" i="1"/>
  <c r="M59" i="1" s="1"/>
  <c r="K830" i="1"/>
  <c r="AE10" i="1"/>
  <c r="AC829" i="1"/>
  <c r="AE11" i="1"/>
  <c r="AG11" i="1" s="1"/>
  <c r="AI11" i="1" s="1"/>
  <c r="AK11" i="1" s="1"/>
  <c r="AC830" i="1"/>
  <c r="M14" i="1"/>
  <c r="O14" i="1" s="1"/>
  <c r="Q14" i="1" s="1"/>
  <c r="S14" i="1" s="1"/>
  <c r="AE15" i="1"/>
  <c r="AG15" i="1" s="1"/>
  <c r="AI15" i="1" s="1"/>
  <c r="AK15" i="1" s="1"/>
  <c r="AC834" i="1"/>
  <c r="AE16" i="1"/>
  <c r="AG16" i="1" s="1"/>
  <c r="AI16" i="1" s="1"/>
  <c r="AK16" i="1" s="1"/>
  <c r="AC835" i="1"/>
  <c r="M19" i="1"/>
  <c r="K838" i="1"/>
  <c r="K67" i="1"/>
  <c r="M17" i="1"/>
  <c r="M65" i="1" s="1"/>
  <c r="K836" i="1"/>
  <c r="AE12" i="1"/>
  <c r="AG12" i="1" s="1"/>
  <c r="AI12" i="1" s="1"/>
  <c r="AK12" i="1" s="1"/>
  <c r="AC831" i="1"/>
  <c r="M15" i="1"/>
  <c r="K834" i="1"/>
  <c r="M10" i="1"/>
  <c r="M58" i="1" s="1"/>
  <c r="K829" i="1"/>
  <c r="AE9" i="1"/>
  <c r="AG9" i="1" s="1"/>
  <c r="AI9" i="1" s="1"/>
  <c r="AK9" i="1" s="1"/>
  <c r="AC828" i="1"/>
  <c r="O9" i="1"/>
  <c r="Q9" i="1" s="1"/>
  <c r="M57" i="1"/>
  <c r="AE14" i="1"/>
  <c r="AC833" i="1"/>
  <c r="AC20" i="1"/>
  <c r="AE567" i="1"/>
  <c r="AE616" i="1"/>
  <c r="AE573" i="1"/>
  <c r="AE622" i="1"/>
  <c r="AC455" i="1"/>
  <c r="AC452" i="1" s="1"/>
  <c r="AE108" i="1"/>
  <c r="AE442" i="1"/>
  <c r="AE460" i="1"/>
  <c r="K680" i="1"/>
  <c r="M682" i="1"/>
  <c r="M828" i="1" s="1"/>
  <c r="M567" i="1"/>
  <c r="M617" i="1"/>
  <c r="M464" i="1"/>
  <c r="M436" i="1"/>
  <c r="M454" i="1"/>
  <c r="AC461" i="1"/>
  <c r="AE114" i="1"/>
  <c r="AG114" i="1" s="1"/>
  <c r="AI114" i="1" s="1"/>
  <c r="AC111" i="1"/>
  <c r="AC118" i="1" s="1"/>
  <c r="AE56" i="1"/>
  <c r="M63" i="1"/>
  <c r="M7" i="1"/>
  <c r="M66" i="1"/>
  <c r="AC580" i="1"/>
  <c r="I826" i="1"/>
  <c r="K627" i="1"/>
  <c r="K617" i="1"/>
  <c r="K567" i="1"/>
  <c r="K618" i="1"/>
  <c r="K625" i="1"/>
  <c r="K623" i="1"/>
  <c r="K624" i="1"/>
  <c r="K619" i="1"/>
  <c r="K626" i="1"/>
  <c r="K63" i="1"/>
  <c r="K59" i="1"/>
  <c r="K65" i="1"/>
  <c r="K58" i="1"/>
  <c r="K7" i="1"/>
  <c r="K20" i="1" s="1"/>
  <c r="K64" i="1"/>
  <c r="K66" i="1"/>
  <c r="K436" i="1"/>
  <c r="K454" i="1"/>
  <c r="K452" i="1" s="1"/>
  <c r="AG287" i="1" l="1"/>
  <c r="AE289" i="1"/>
  <c r="AK301" i="1"/>
  <c r="AI298" i="1"/>
  <c r="AK298" i="1" s="1"/>
  <c r="AG498" i="1"/>
  <c r="AE500" i="1"/>
  <c r="AG562" i="1"/>
  <c r="AE564" i="1"/>
  <c r="AG739" i="1"/>
  <c r="AE741" i="1"/>
  <c r="AJ453" i="1"/>
  <c r="AG367" i="1"/>
  <c r="AE369" i="1"/>
  <c r="AG723" i="1"/>
  <c r="AE725" i="1"/>
  <c r="AG164" i="1"/>
  <c r="AE166" i="1"/>
  <c r="AG404" i="1"/>
  <c r="AI405" i="1"/>
  <c r="AG108" i="1"/>
  <c r="AE455" i="1"/>
  <c r="AE463" i="1"/>
  <c r="AG303" i="1"/>
  <c r="AE305" i="1"/>
  <c r="AK114" i="1"/>
  <c r="AI111" i="1"/>
  <c r="AK111" i="1" s="1"/>
  <c r="AI461" i="1"/>
  <c r="AJ461" i="1"/>
  <c r="AG514" i="1"/>
  <c r="AE516" i="1"/>
  <c r="AG383" i="1"/>
  <c r="AE385" i="1"/>
  <c r="AG116" i="1"/>
  <c r="AG415" i="1"/>
  <c r="AE417" i="1"/>
  <c r="AI460" i="1"/>
  <c r="AK460" i="1" s="1"/>
  <c r="AJ460" i="1"/>
  <c r="AG14" i="1"/>
  <c r="AG833" i="1" s="1"/>
  <c r="AE13" i="1"/>
  <c r="M20" i="1"/>
  <c r="Q60" i="1"/>
  <c r="S60" i="1" s="1"/>
  <c r="S12" i="1"/>
  <c r="AG100" i="1"/>
  <c r="AE102" i="1"/>
  <c r="AI8" i="1"/>
  <c r="Q61" i="1"/>
  <c r="S61" i="1" s="1"/>
  <c r="S13" i="1"/>
  <c r="AG50" i="1"/>
  <c r="AE52" i="1"/>
  <c r="AE66" i="1"/>
  <c r="S9" i="1"/>
  <c r="AE7" i="1"/>
  <c r="AG84" i="1"/>
  <c r="AE86" i="1"/>
  <c r="O462" i="1"/>
  <c r="Q446" i="1"/>
  <c r="Q462" i="1" s="1"/>
  <c r="S462" i="1" s="1"/>
  <c r="O461" i="1"/>
  <c r="Q445" i="1"/>
  <c r="Q461" i="1" s="1"/>
  <c r="S461" i="1" s="1"/>
  <c r="AI442" i="1"/>
  <c r="AI459" i="1"/>
  <c r="O463" i="1"/>
  <c r="Q447" i="1"/>
  <c r="Q463" i="1" s="1"/>
  <c r="S463" i="1" s="1"/>
  <c r="O460" i="1"/>
  <c r="Q444" i="1"/>
  <c r="Q460" i="1" s="1"/>
  <c r="S460" i="1" s="1"/>
  <c r="O455" i="1"/>
  <c r="Q439" i="1"/>
  <c r="AI453" i="1"/>
  <c r="AI436" i="1"/>
  <c r="O456" i="1"/>
  <c r="Q440" i="1"/>
  <c r="Q456" i="1" s="1"/>
  <c r="S456" i="1" s="1"/>
  <c r="O623" i="1"/>
  <c r="Q575" i="1"/>
  <c r="Q623" i="1" s="1"/>
  <c r="S623" i="1" s="1"/>
  <c r="O627" i="1"/>
  <c r="Q579" i="1"/>
  <c r="Q627" i="1" s="1"/>
  <c r="S627" i="1" s="1"/>
  <c r="O625" i="1"/>
  <c r="Q577" i="1"/>
  <c r="Q625" i="1" s="1"/>
  <c r="S625" i="1" s="1"/>
  <c r="AG620" i="1"/>
  <c r="AI572" i="1"/>
  <c r="AI620" i="1" s="1"/>
  <c r="AK620" i="1" s="1"/>
  <c r="O618" i="1"/>
  <c r="Q570" i="1"/>
  <c r="AG619" i="1"/>
  <c r="AI571" i="1"/>
  <c r="AI619" i="1" s="1"/>
  <c r="AG624" i="1"/>
  <c r="AI576" i="1"/>
  <c r="AI624" i="1" s="1"/>
  <c r="AK624" i="1" s="1"/>
  <c r="O619" i="1"/>
  <c r="O615" i="1" s="1"/>
  <c r="Q571" i="1"/>
  <c r="Q619" i="1" s="1"/>
  <c r="S619" i="1" s="1"/>
  <c r="O626" i="1"/>
  <c r="Q578" i="1"/>
  <c r="Q626" i="1" s="1"/>
  <c r="S626" i="1" s="1"/>
  <c r="AG617" i="1"/>
  <c r="AI569" i="1"/>
  <c r="AI622" i="1"/>
  <c r="AK622" i="1" s="1"/>
  <c r="AG618" i="1"/>
  <c r="AI570" i="1"/>
  <c r="AI618" i="1" s="1"/>
  <c r="O624" i="1"/>
  <c r="Q576" i="1"/>
  <c r="Q624" i="1" s="1"/>
  <c r="S624" i="1" s="1"/>
  <c r="Q57" i="1"/>
  <c r="S57" i="1" s="1"/>
  <c r="AI834" i="1"/>
  <c r="AK834" i="1" s="1"/>
  <c r="AI63" i="1"/>
  <c r="AK63" i="1" s="1"/>
  <c r="AI827" i="1"/>
  <c r="AK827" i="1" s="1"/>
  <c r="AI56" i="1"/>
  <c r="AK56" i="1" s="1"/>
  <c r="AI828" i="1"/>
  <c r="AK828" i="1" s="1"/>
  <c r="AI57" i="1"/>
  <c r="AK57" i="1" s="1"/>
  <c r="AI831" i="1"/>
  <c r="AK831" i="1" s="1"/>
  <c r="AI60" i="1"/>
  <c r="AK60" i="1" s="1"/>
  <c r="AI830" i="1"/>
  <c r="AK830" i="1" s="1"/>
  <c r="AI59" i="1"/>
  <c r="AK59" i="1" s="1"/>
  <c r="AI835" i="1"/>
  <c r="AK835" i="1" s="1"/>
  <c r="AI64" i="1"/>
  <c r="AK64" i="1" s="1"/>
  <c r="AG578" i="1"/>
  <c r="AE837" i="1"/>
  <c r="AG577" i="1"/>
  <c r="AE836" i="1"/>
  <c r="AG579" i="1"/>
  <c r="AE838" i="1"/>
  <c r="AG446" i="1"/>
  <c r="AG447" i="1"/>
  <c r="AG448" i="1"/>
  <c r="O436" i="1"/>
  <c r="M55" i="1"/>
  <c r="M615" i="1"/>
  <c r="AE621" i="1"/>
  <c r="AE615" i="1"/>
  <c r="AE580" i="1"/>
  <c r="O567" i="1"/>
  <c r="AG567" i="1"/>
  <c r="AG573" i="1"/>
  <c r="AG623" i="1"/>
  <c r="M680" i="1"/>
  <c r="O682" i="1"/>
  <c r="AG111" i="1"/>
  <c r="AG461" i="1"/>
  <c r="AG105" i="1"/>
  <c r="M452" i="1"/>
  <c r="AG442" i="1"/>
  <c r="AG459" i="1"/>
  <c r="AG64" i="1"/>
  <c r="AG835" i="1"/>
  <c r="AG834" i="1"/>
  <c r="AG63" i="1"/>
  <c r="AG62" i="1"/>
  <c r="AE58" i="1"/>
  <c r="AG10" i="1"/>
  <c r="AG7" i="1" s="1"/>
  <c r="AG56" i="1"/>
  <c r="AG827" i="1"/>
  <c r="AG828" i="1"/>
  <c r="AG57" i="1"/>
  <c r="AG831" i="1"/>
  <c r="AG60" i="1"/>
  <c r="AG59" i="1"/>
  <c r="AG830" i="1"/>
  <c r="O828" i="1"/>
  <c r="O57" i="1"/>
  <c r="O15" i="1"/>
  <c r="Q15" i="1" s="1"/>
  <c r="S15" i="1" s="1"/>
  <c r="M834" i="1"/>
  <c r="O19" i="1"/>
  <c r="Q19" i="1" s="1"/>
  <c r="S19" i="1" s="1"/>
  <c r="M838" i="1"/>
  <c r="M67" i="1"/>
  <c r="O11" i="1"/>
  <c r="Q11" i="1" s="1"/>
  <c r="S11" i="1" s="1"/>
  <c r="M830" i="1"/>
  <c r="AE57" i="1"/>
  <c r="AE828" i="1"/>
  <c r="AE60" i="1"/>
  <c r="AE831" i="1"/>
  <c r="AE833" i="1"/>
  <c r="AE62" i="1"/>
  <c r="AE64" i="1"/>
  <c r="AE835" i="1"/>
  <c r="AE59" i="1"/>
  <c r="AE830" i="1"/>
  <c r="O16" i="1"/>
  <c r="Q16" i="1" s="1"/>
  <c r="S16" i="1" s="1"/>
  <c r="M835" i="1"/>
  <c r="O10" i="1"/>
  <c r="Q10" i="1" s="1"/>
  <c r="S10" i="1" s="1"/>
  <c r="M829" i="1"/>
  <c r="O17" i="1"/>
  <c r="Q17" i="1" s="1"/>
  <c r="S17" i="1" s="1"/>
  <c r="M836" i="1"/>
  <c r="AE63" i="1"/>
  <c r="AE834" i="1"/>
  <c r="O18" i="1"/>
  <c r="Q18" i="1" s="1"/>
  <c r="S18" i="1" s="1"/>
  <c r="M837" i="1"/>
  <c r="AE452" i="1"/>
  <c r="AE829" i="1"/>
  <c r="AE105" i="1"/>
  <c r="AE111" i="1"/>
  <c r="AE118" i="1" s="1"/>
  <c r="AE461" i="1"/>
  <c r="AE458" i="1" s="1"/>
  <c r="K826" i="1"/>
  <c r="K55" i="1"/>
  <c r="AC626" i="1"/>
  <c r="AC627" i="1"/>
  <c r="AC838" i="1" s="1"/>
  <c r="K615" i="1"/>
  <c r="AC66" i="1"/>
  <c r="AC63" i="1"/>
  <c r="AC58" i="1"/>
  <c r="AC59" i="1"/>
  <c r="AC57" i="1"/>
  <c r="AC62" i="1"/>
  <c r="AC64" i="1"/>
  <c r="AC60" i="1"/>
  <c r="AC65" i="1"/>
  <c r="AC458" i="1"/>
  <c r="G735" i="1"/>
  <c r="Y734" i="1"/>
  <c r="Y728" i="1"/>
  <c r="AA728" i="1" s="1"/>
  <c r="AA727" i="1"/>
  <c r="Z727" i="1"/>
  <c r="Y727" i="1"/>
  <c r="X727" i="1"/>
  <c r="I727" i="1"/>
  <c r="H727" i="1"/>
  <c r="G727" i="1"/>
  <c r="F727" i="1"/>
  <c r="G719" i="1"/>
  <c r="Y712" i="1"/>
  <c r="AA712" i="1" s="1"/>
  <c r="AA711" i="1"/>
  <c r="Z711" i="1"/>
  <c r="Y711" i="1"/>
  <c r="X711" i="1"/>
  <c r="W711" i="1"/>
  <c r="I711" i="1"/>
  <c r="H711" i="1"/>
  <c r="G711" i="1"/>
  <c r="F711" i="1"/>
  <c r="E711" i="1"/>
  <c r="AK461" i="1" l="1"/>
  <c r="AJ458" i="1"/>
  <c r="AG369" i="1"/>
  <c r="AI367" i="1"/>
  <c r="AG500" i="1"/>
  <c r="AI498" i="1"/>
  <c r="AK453" i="1"/>
  <c r="AG166" i="1"/>
  <c r="AI164" i="1"/>
  <c r="AG417" i="1"/>
  <c r="AI415" i="1"/>
  <c r="AG516" i="1"/>
  <c r="AI514" i="1"/>
  <c r="AG305" i="1"/>
  <c r="AI303" i="1"/>
  <c r="AG118" i="1"/>
  <c r="AI116" i="1"/>
  <c r="AG741" i="1"/>
  <c r="AI739" i="1"/>
  <c r="AI108" i="1"/>
  <c r="AG455" i="1"/>
  <c r="AG452" i="1" s="1"/>
  <c r="AG725" i="1"/>
  <c r="AI723" i="1"/>
  <c r="I719" i="1"/>
  <c r="G725" i="1"/>
  <c r="AA734" i="1"/>
  <c r="AA741" i="1" s="1"/>
  <c r="Y741" i="1"/>
  <c r="I735" i="1"/>
  <c r="G741" i="1"/>
  <c r="AG385" i="1"/>
  <c r="AI383" i="1"/>
  <c r="AK405" i="1"/>
  <c r="AI404" i="1"/>
  <c r="AK404" i="1" s="1"/>
  <c r="AG564" i="1"/>
  <c r="AI562" i="1"/>
  <c r="AG289" i="1"/>
  <c r="AI287" i="1"/>
  <c r="AI458" i="1"/>
  <c r="AK458" i="1" s="1"/>
  <c r="AK459" i="1"/>
  <c r="AE628" i="1"/>
  <c r="AI50" i="1"/>
  <c r="AG52" i="1"/>
  <c r="AG66" i="1"/>
  <c r="AI100" i="1"/>
  <c r="AG102" i="1"/>
  <c r="Q7" i="1"/>
  <c r="AK8" i="1"/>
  <c r="AC837" i="1"/>
  <c r="AI84" i="1"/>
  <c r="AG86" i="1"/>
  <c r="AI14" i="1"/>
  <c r="AG13" i="1"/>
  <c r="AG20" i="1" s="1"/>
  <c r="AG621" i="1"/>
  <c r="AK619" i="1"/>
  <c r="AK618" i="1"/>
  <c r="AG615" i="1"/>
  <c r="O452" i="1"/>
  <c r="AI573" i="1"/>
  <c r="AI446" i="1"/>
  <c r="AI462" i="1" s="1"/>
  <c r="AG462" i="1"/>
  <c r="AI448" i="1"/>
  <c r="AI464" i="1" s="1"/>
  <c r="AK464" i="1" s="1"/>
  <c r="AG464" i="1"/>
  <c r="AI447" i="1"/>
  <c r="AG463" i="1"/>
  <c r="Q455" i="1"/>
  <c r="Q436" i="1"/>
  <c r="AI621" i="1"/>
  <c r="AG836" i="1"/>
  <c r="AI577" i="1"/>
  <c r="Q618" i="1"/>
  <c r="Q567" i="1"/>
  <c r="AI617" i="1"/>
  <c r="AK617" i="1" s="1"/>
  <c r="AI567" i="1"/>
  <c r="AG837" i="1"/>
  <c r="AI578" i="1"/>
  <c r="AG838" i="1"/>
  <c r="AI579" i="1"/>
  <c r="O680" i="1"/>
  <c r="Q682" i="1"/>
  <c r="Q66" i="1"/>
  <c r="S66" i="1" s="1"/>
  <c r="Q837" i="1"/>
  <c r="S837" i="1" s="1"/>
  <c r="Q834" i="1"/>
  <c r="S834" i="1" s="1"/>
  <c r="Q63" i="1"/>
  <c r="S63" i="1" s="1"/>
  <c r="Q58" i="1"/>
  <c r="S58" i="1" s="1"/>
  <c r="Q829" i="1"/>
  <c r="S829" i="1" s="1"/>
  <c r="Q64" i="1"/>
  <c r="S64" i="1" s="1"/>
  <c r="Q835" i="1"/>
  <c r="S835" i="1" s="1"/>
  <c r="Q830" i="1"/>
  <c r="S830" i="1" s="1"/>
  <c r="Q59" i="1"/>
  <c r="S59" i="1" s="1"/>
  <c r="Q67" i="1"/>
  <c r="S67" i="1" s="1"/>
  <c r="Q838" i="1"/>
  <c r="S838" i="1" s="1"/>
  <c r="Q836" i="1"/>
  <c r="S836" i="1" s="1"/>
  <c r="Q65" i="1"/>
  <c r="S65" i="1" s="1"/>
  <c r="AI10" i="1"/>
  <c r="AK10" i="1" s="1"/>
  <c r="AG580" i="1"/>
  <c r="AG61" i="1"/>
  <c r="AG458" i="1"/>
  <c r="M826" i="1"/>
  <c r="AG832" i="1"/>
  <c r="AE55" i="1"/>
  <c r="AG58" i="1"/>
  <c r="AG55" i="1" s="1"/>
  <c r="AG829" i="1"/>
  <c r="O67" i="1"/>
  <c r="O838" i="1"/>
  <c r="O837" i="1"/>
  <c r="O66" i="1"/>
  <c r="O59" i="1"/>
  <c r="O830" i="1"/>
  <c r="O834" i="1"/>
  <c r="O63" i="1"/>
  <c r="O58" i="1"/>
  <c r="O829" i="1"/>
  <c r="O65" i="1"/>
  <c r="O836" i="1"/>
  <c r="AE465" i="1"/>
  <c r="AE20" i="1"/>
  <c r="O64" i="1"/>
  <c r="O835" i="1"/>
  <c r="AE61" i="1"/>
  <c r="O7" i="1"/>
  <c r="O20" i="1" s="1"/>
  <c r="AC61" i="1"/>
  <c r="AC615" i="1"/>
  <c r="AC621" i="1"/>
  <c r="AC55" i="1"/>
  <c r="AC465" i="1"/>
  <c r="Y718" i="1"/>
  <c r="AI289" i="1" l="1"/>
  <c r="AK289" i="1" s="1"/>
  <c r="AK287" i="1"/>
  <c r="AI385" i="1"/>
  <c r="AK385" i="1" s="1"/>
  <c r="AK383" i="1"/>
  <c r="AI741" i="1"/>
  <c r="AK741" i="1" s="1"/>
  <c r="AK739" i="1"/>
  <c r="AI516" i="1"/>
  <c r="AK516" i="1" s="1"/>
  <c r="AK514" i="1"/>
  <c r="AC68" i="1"/>
  <c r="AA718" i="1"/>
  <c r="AA725" i="1" s="1"/>
  <c r="Y725" i="1"/>
  <c r="AE68" i="1"/>
  <c r="AK108" i="1"/>
  <c r="AI105" i="1"/>
  <c r="AK105" i="1" s="1"/>
  <c r="AI455" i="1"/>
  <c r="AJ455" i="1"/>
  <c r="AJ452" i="1" s="1"/>
  <c r="AJ465" i="1" s="1"/>
  <c r="AI837" i="1"/>
  <c r="AK837" i="1" s="1"/>
  <c r="AI836" i="1"/>
  <c r="AK836" i="1" s="1"/>
  <c r="AI463" i="1"/>
  <c r="AK463" i="1" s="1"/>
  <c r="K719" i="1"/>
  <c r="I725" i="1"/>
  <c r="AI500" i="1"/>
  <c r="AK500" i="1" s="1"/>
  <c r="AK498" i="1"/>
  <c r="AI564" i="1"/>
  <c r="AK564" i="1" s="1"/>
  <c r="AK562" i="1"/>
  <c r="AI725" i="1"/>
  <c r="AK725" i="1" s="1"/>
  <c r="AK723" i="1"/>
  <c r="AI118" i="1"/>
  <c r="AK118" i="1" s="1"/>
  <c r="AK116" i="1"/>
  <c r="AI417" i="1"/>
  <c r="AK417" i="1" s="1"/>
  <c r="AK415" i="1"/>
  <c r="K735" i="1"/>
  <c r="I741" i="1"/>
  <c r="AI369" i="1"/>
  <c r="AK369" i="1" s="1"/>
  <c r="AK367" i="1"/>
  <c r="AG68" i="1"/>
  <c r="AI305" i="1"/>
  <c r="AK305" i="1" s="1"/>
  <c r="AK303" i="1"/>
  <c r="AI166" i="1"/>
  <c r="AK166" i="1" s="1"/>
  <c r="AK164" i="1"/>
  <c r="AK462" i="1"/>
  <c r="Q452" i="1"/>
  <c r="S452" i="1" s="1"/>
  <c r="S455" i="1"/>
  <c r="AC628" i="1"/>
  <c r="AK621" i="1"/>
  <c r="AG628" i="1"/>
  <c r="Q20" i="1"/>
  <c r="S7" i="1"/>
  <c r="AI102" i="1"/>
  <c r="AK102" i="1" s="1"/>
  <c r="AK100" i="1"/>
  <c r="AI13" i="1"/>
  <c r="AK13" i="1" s="1"/>
  <c r="AK14" i="1"/>
  <c r="AI833" i="1"/>
  <c r="AI62" i="1"/>
  <c r="AI7" i="1"/>
  <c r="AK7" i="1" s="1"/>
  <c r="AI52" i="1"/>
  <c r="AK52" i="1" s="1"/>
  <c r="AK50" i="1"/>
  <c r="AI66" i="1"/>
  <c r="AI86" i="1"/>
  <c r="AK86" i="1" s="1"/>
  <c r="AK84" i="1"/>
  <c r="AG465" i="1"/>
  <c r="Q615" i="1"/>
  <c r="S618" i="1"/>
  <c r="Q55" i="1"/>
  <c r="AI615" i="1"/>
  <c r="AI628" i="1" s="1"/>
  <c r="AI580" i="1"/>
  <c r="AI838" i="1"/>
  <c r="AK838" i="1" s="1"/>
  <c r="Q680" i="1"/>
  <c r="Q828" i="1"/>
  <c r="AI829" i="1"/>
  <c r="AK829" i="1" s="1"/>
  <c r="AI58" i="1"/>
  <c r="AG826" i="1"/>
  <c r="O826" i="1"/>
  <c r="O55" i="1"/>
  <c r="G494" i="1"/>
  <c r="W493" i="1"/>
  <c r="W487" i="1"/>
  <c r="Y487" i="1" s="1"/>
  <c r="AA487" i="1" s="1"/>
  <c r="E487" i="1"/>
  <c r="E500" i="1" s="1"/>
  <c r="E510" i="1"/>
  <c r="G510" i="1" s="1"/>
  <c r="W509" i="1"/>
  <c r="W503" i="1"/>
  <c r="Y503" i="1" s="1"/>
  <c r="AA503" i="1" s="1"/>
  <c r="E503" i="1"/>
  <c r="E516" i="1" s="1"/>
  <c r="E703" i="1"/>
  <c r="G703" i="1" s="1"/>
  <c r="I703" i="1" s="1"/>
  <c r="K703" i="1" s="1"/>
  <c r="M703" i="1" s="1"/>
  <c r="O703" i="1" s="1"/>
  <c r="Q703" i="1" s="1"/>
  <c r="W702" i="1"/>
  <c r="W696" i="1"/>
  <c r="Y696" i="1" s="1"/>
  <c r="AA696" i="1" s="1"/>
  <c r="E696" i="1"/>
  <c r="W56" i="1"/>
  <c r="X56" i="1"/>
  <c r="Y56" i="1"/>
  <c r="Z56" i="1"/>
  <c r="AA56" i="1"/>
  <c r="W57" i="1"/>
  <c r="X57" i="1"/>
  <c r="Y57" i="1"/>
  <c r="Z57" i="1"/>
  <c r="AA57" i="1"/>
  <c r="W58" i="1"/>
  <c r="X58" i="1"/>
  <c r="Y58" i="1"/>
  <c r="Z58" i="1"/>
  <c r="AA58" i="1"/>
  <c r="W59" i="1"/>
  <c r="X59" i="1"/>
  <c r="Y59" i="1"/>
  <c r="Z59" i="1"/>
  <c r="AA59" i="1"/>
  <c r="W60" i="1"/>
  <c r="X60" i="1"/>
  <c r="Y60" i="1"/>
  <c r="Z60" i="1"/>
  <c r="AA60" i="1"/>
  <c r="W62" i="1"/>
  <c r="X62" i="1"/>
  <c r="Y62" i="1"/>
  <c r="Z62" i="1"/>
  <c r="AA62" i="1"/>
  <c r="W63" i="1"/>
  <c r="X63" i="1"/>
  <c r="Y63" i="1"/>
  <c r="Z63" i="1"/>
  <c r="AA63" i="1"/>
  <c r="W64" i="1"/>
  <c r="X64" i="1"/>
  <c r="Y64" i="1"/>
  <c r="Z64" i="1"/>
  <c r="AA64" i="1"/>
  <c r="W65" i="1"/>
  <c r="X65" i="1"/>
  <c r="Y65" i="1"/>
  <c r="Z65" i="1"/>
  <c r="AA65" i="1"/>
  <c r="W66" i="1"/>
  <c r="X66" i="1"/>
  <c r="Y66" i="1"/>
  <c r="Z66" i="1"/>
  <c r="AA66" i="1"/>
  <c r="W67" i="1"/>
  <c r="X67" i="1"/>
  <c r="Y67" i="1"/>
  <c r="Z67" i="1"/>
  <c r="AA67" i="1"/>
  <c r="E57" i="1"/>
  <c r="F57" i="1"/>
  <c r="G57" i="1"/>
  <c r="H57" i="1"/>
  <c r="I57" i="1"/>
  <c r="E58" i="1"/>
  <c r="F58" i="1"/>
  <c r="G58" i="1"/>
  <c r="H58" i="1"/>
  <c r="I58" i="1"/>
  <c r="E59" i="1"/>
  <c r="F59" i="1"/>
  <c r="G59" i="1"/>
  <c r="H59" i="1"/>
  <c r="I59" i="1"/>
  <c r="E60" i="1"/>
  <c r="F60" i="1"/>
  <c r="G60" i="1"/>
  <c r="H60" i="1"/>
  <c r="I60" i="1"/>
  <c r="E61" i="1"/>
  <c r="F61" i="1"/>
  <c r="G61" i="1"/>
  <c r="H61" i="1"/>
  <c r="I61" i="1"/>
  <c r="F62" i="1"/>
  <c r="H62" i="1"/>
  <c r="E63" i="1"/>
  <c r="F63" i="1"/>
  <c r="G63" i="1"/>
  <c r="H63" i="1"/>
  <c r="I63" i="1"/>
  <c r="E64" i="1"/>
  <c r="F64" i="1"/>
  <c r="G64" i="1"/>
  <c r="H64" i="1"/>
  <c r="I64" i="1"/>
  <c r="E65" i="1"/>
  <c r="F65" i="1"/>
  <c r="G65" i="1"/>
  <c r="H65" i="1"/>
  <c r="I65" i="1"/>
  <c r="E66" i="1"/>
  <c r="F66" i="1"/>
  <c r="G66" i="1"/>
  <c r="H66" i="1"/>
  <c r="I66" i="1"/>
  <c r="E67" i="1"/>
  <c r="F67" i="1"/>
  <c r="G67" i="1"/>
  <c r="H67" i="1"/>
  <c r="I67" i="1"/>
  <c r="E80" i="1"/>
  <c r="G80" i="1" s="1"/>
  <c r="W79" i="1"/>
  <c r="Y79" i="1" s="1"/>
  <c r="W73" i="1"/>
  <c r="Y73" i="1" s="1"/>
  <c r="AA73" i="1" s="1"/>
  <c r="E73" i="1"/>
  <c r="E128" i="1"/>
  <c r="AA127" i="1"/>
  <c r="Z127" i="1"/>
  <c r="Y127" i="1"/>
  <c r="X127" i="1"/>
  <c r="W127" i="1"/>
  <c r="AA121" i="1"/>
  <c r="Z121" i="1"/>
  <c r="Y121" i="1"/>
  <c r="X121" i="1"/>
  <c r="W121" i="1"/>
  <c r="I121" i="1"/>
  <c r="I134" i="1" s="1"/>
  <c r="H121" i="1"/>
  <c r="H134" i="1" s="1"/>
  <c r="G121" i="1"/>
  <c r="G134" i="1" s="1"/>
  <c r="F121" i="1"/>
  <c r="F134" i="1" s="1"/>
  <c r="E121" i="1"/>
  <c r="E176" i="1"/>
  <c r="AA175" i="1"/>
  <c r="Z175" i="1"/>
  <c r="Y175" i="1"/>
  <c r="X175" i="1"/>
  <c r="W175" i="1"/>
  <c r="AA169" i="1"/>
  <c r="Z169" i="1"/>
  <c r="Y169" i="1"/>
  <c r="X169" i="1"/>
  <c r="W169" i="1"/>
  <c r="I169" i="1"/>
  <c r="I182" i="1" s="1"/>
  <c r="H169" i="1"/>
  <c r="H182" i="1" s="1"/>
  <c r="G169" i="1"/>
  <c r="G182" i="1" s="1"/>
  <c r="F169" i="1"/>
  <c r="F182" i="1" s="1"/>
  <c r="E169" i="1"/>
  <c r="E219" i="1"/>
  <c r="AA218" i="1"/>
  <c r="Z218" i="1"/>
  <c r="Y218" i="1"/>
  <c r="X218" i="1"/>
  <c r="W218" i="1"/>
  <c r="AA212" i="1"/>
  <c r="Z212" i="1"/>
  <c r="Y212" i="1"/>
  <c r="X212" i="1"/>
  <c r="W212" i="1"/>
  <c r="I212" i="1"/>
  <c r="I225" i="1" s="1"/>
  <c r="H212" i="1"/>
  <c r="H225" i="1" s="1"/>
  <c r="G212" i="1"/>
  <c r="G225" i="1" s="1"/>
  <c r="F212" i="1"/>
  <c r="F225" i="1" s="1"/>
  <c r="E212" i="1"/>
  <c r="E315" i="1"/>
  <c r="AA314" i="1"/>
  <c r="Z314" i="1"/>
  <c r="Y314" i="1"/>
  <c r="X314" i="1"/>
  <c r="W314" i="1"/>
  <c r="AA308" i="1"/>
  <c r="Z308" i="1"/>
  <c r="Y308" i="1"/>
  <c r="X308" i="1"/>
  <c r="W308" i="1"/>
  <c r="I308" i="1"/>
  <c r="I321" i="1" s="1"/>
  <c r="H308" i="1"/>
  <c r="H321" i="1" s="1"/>
  <c r="G308" i="1"/>
  <c r="G321" i="1" s="1"/>
  <c r="F308" i="1"/>
  <c r="F321" i="1" s="1"/>
  <c r="E308" i="1"/>
  <c r="E590" i="1"/>
  <c r="G590" i="1" s="1"/>
  <c r="W589" i="1"/>
  <c r="Y589" i="1" s="1"/>
  <c r="AA589" i="1" s="1"/>
  <c r="W583" i="1"/>
  <c r="Y583" i="1" s="1"/>
  <c r="AA583" i="1" s="1"/>
  <c r="E583" i="1"/>
  <c r="E641" i="1"/>
  <c r="G641" i="1" s="1"/>
  <c r="I641" i="1" s="1"/>
  <c r="K641" i="1" s="1"/>
  <c r="M641" i="1" s="1"/>
  <c r="O641" i="1" s="1"/>
  <c r="Q641" i="1" s="1"/>
  <c r="W640" i="1"/>
  <c r="Y640" i="1" s="1"/>
  <c r="AA640" i="1" s="1"/>
  <c r="W634" i="1"/>
  <c r="Y634" i="1" s="1"/>
  <c r="AA634" i="1" s="1"/>
  <c r="E634" i="1"/>
  <c r="E687" i="1"/>
  <c r="G687" i="1" s="1"/>
  <c r="I687" i="1" s="1"/>
  <c r="K687" i="1" s="1"/>
  <c r="M687" i="1" s="1"/>
  <c r="O687" i="1" s="1"/>
  <c r="Q687" i="1" s="1"/>
  <c r="W686" i="1"/>
  <c r="Y686" i="1" s="1"/>
  <c r="AA686" i="1" s="1"/>
  <c r="W680" i="1"/>
  <c r="Y680" i="1" s="1"/>
  <c r="AA680" i="1" s="1"/>
  <c r="E680" i="1"/>
  <c r="E671" i="1"/>
  <c r="W670" i="1"/>
  <c r="Y670" i="1" s="1"/>
  <c r="AA670" i="1" s="1"/>
  <c r="W664" i="1"/>
  <c r="Y664" i="1" s="1"/>
  <c r="AA664" i="1" s="1"/>
  <c r="I664" i="1"/>
  <c r="I677" i="1" s="1"/>
  <c r="H664" i="1"/>
  <c r="H677" i="1" s="1"/>
  <c r="G664" i="1"/>
  <c r="G677" i="1" s="1"/>
  <c r="F664" i="1"/>
  <c r="F677" i="1" s="1"/>
  <c r="E664" i="1"/>
  <c r="E574" i="1"/>
  <c r="G574" i="1" s="1"/>
  <c r="W573" i="1"/>
  <c r="Y573" i="1" s="1"/>
  <c r="AA573" i="1" s="1"/>
  <c r="W567" i="1"/>
  <c r="Y567" i="1" s="1"/>
  <c r="AA567" i="1" s="1"/>
  <c r="E567" i="1"/>
  <c r="E558" i="1"/>
  <c r="G558" i="1" s="1"/>
  <c r="W557" i="1"/>
  <c r="W551" i="1"/>
  <c r="Y551" i="1" s="1"/>
  <c r="AA551" i="1" s="1"/>
  <c r="E551" i="1"/>
  <c r="E542" i="1"/>
  <c r="AA541" i="1"/>
  <c r="Z541" i="1"/>
  <c r="Y541" i="1"/>
  <c r="X541" i="1"/>
  <c r="W541" i="1"/>
  <c r="AA535" i="1"/>
  <c r="Z535" i="1"/>
  <c r="Y535" i="1"/>
  <c r="X535" i="1"/>
  <c r="W535" i="1"/>
  <c r="I535" i="1"/>
  <c r="I548" i="1" s="1"/>
  <c r="H535" i="1"/>
  <c r="H548" i="1" s="1"/>
  <c r="G535" i="1"/>
  <c r="G548" i="1" s="1"/>
  <c r="F535" i="1"/>
  <c r="F548" i="1" s="1"/>
  <c r="E535" i="1"/>
  <c r="E526" i="1"/>
  <c r="G526" i="1" s="1"/>
  <c r="I526" i="1" s="1"/>
  <c r="K526" i="1" s="1"/>
  <c r="M526" i="1" s="1"/>
  <c r="O526" i="1" s="1"/>
  <c r="Q526" i="1" s="1"/>
  <c r="W525" i="1"/>
  <c r="Y525" i="1" s="1"/>
  <c r="AA525" i="1" s="1"/>
  <c r="W519" i="1"/>
  <c r="Y519" i="1" s="1"/>
  <c r="AA519" i="1" s="1"/>
  <c r="E519" i="1"/>
  <c r="W477" i="1"/>
  <c r="Y477" i="1" s="1"/>
  <c r="AA477" i="1" s="1"/>
  <c r="W471" i="1"/>
  <c r="Y471" i="1" s="1"/>
  <c r="AA471" i="1" s="1"/>
  <c r="E471" i="1"/>
  <c r="E484" i="1" s="1"/>
  <c r="G484" i="1" s="1"/>
  <c r="I484" i="1" s="1"/>
  <c r="K484" i="1" s="1"/>
  <c r="M484" i="1" s="1"/>
  <c r="O484" i="1" s="1"/>
  <c r="E411" i="1"/>
  <c r="G411" i="1" s="1"/>
  <c r="W410" i="1"/>
  <c r="W404" i="1"/>
  <c r="Y404" i="1" s="1"/>
  <c r="AA404" i="1" s="1"/>
  <c r="E404" i="1"/>
  <c r="E417" i="1" s="1"/>
  <c r="E395" i="1"/>
  <c r="G395" i="1" s="1"/>
  <c r="I395" i="1" s="1"/>
  <c r="K395" i="1" s="1"/>
  <c r="M395" i="1" s="1"/>
  <c r="O395" i="1" s="1"/>
  <c r="Q395" i="1" s="1"/>
  <c r="W394" i="1"/>
  <c r="Y394" i="1" s="1"/>
  <c r="AA394" i="1" s="1"/>
  <c r="W388" i="1"/>
  <c r="Y388" i="1" s="1"/>
  <c r="AA388" i="1" s="1"/>
  <c r="E388" i="1"/>
  <c r="E379" i="1"/>
  <c r="G379" i="1" s="1"/>
  <c r="W378" i="1"/>
  <c r="W372" i="1"/>
  <c r="Y372" i="1" s="1"/>
  <c r="AA372" i="1" s="1"/>
  <c r="E372" i="1"/>
  <c r="E363" i="1"/>
  <c r="G363" i="1" s="1"/>
  <c r="W362" i="1"/>
  <c r="W356" i="1"/>
  <c r="Y356" i="1" s="1"/>
  <c r="AA356" i="1" s="1"/>
  <c r="E356" i="1"/>
  <c r="E369" i="1" s="1"/>
  <c r="E331" i="1"/>
  <c r="AA330" i="1"/>
  <c r="Z330" i="1"/>
  <c r="Y330" i="1"/>
  <c r="X330" i="1"/>
  <c r="W330" i="1"/>
  <c r="AA324" i="1"/>
  <c r="Z324" i="1"/>
  <c r="Y324" i="1"/>
  <c r="X324" i="1"/>
  <c r="W324" i="1"/>
  <c r="I324" i="1"/>
  <c r="I337" i="1" s="1"/>
  <c r="H324" i="1"/>
  <c r="H337" i="1" s="1"/>
  <c r="G324" i="1"/>
  <c r="G337" i="1" s="1"/>
  <c r="F324" i="1"/>
  <c r="F337" i="1" s="1"/>
  <c r="E324" i="1"/>
  <c r="W298" i="1"/>
  <c r="W292" i="1"/>
  <c r="Y292" i="1" s="1"/>
  <c r="AA292" i="1" s="1"/>
  <c r="E292" i="1"/>
  <c r="E305" i="1" s="1"/>
  <c r="E283" i="1"/>
  <c r="G283" i="1" s="1"/>
  <c r="W282" i="1"/>
  <c r="W276" i="1"/>
  <c r="Y276" i="1" s="1"/>
  <c r="AA276" i="1" s="1"/>
  <c r="E276" i="1"/>
  <c r="E289" i="1" s="1"/>
  <c r="E267" i="1"/>
  <c r="G267" i="1" s="1"/>
  <c r="I267" i="1" s="1"/>
  <c r="K267" i="1" s="1"/>
  <c r="M267" i="1" s="1"/>
  <c r="O267" i="1" s="1"/>
  <c r="Q267" i="1" s="1"/>
  <c r="W266" i="1"/>
  <c r="Y266" i="1" s="1"/>
  <c r="AA266" i="1" s="1"/>
  <c r="W260" i="1"/>
  <c r="Y260" i="1" s="1"/>
  <c r="AA260" i="1" s="1"/>
  <c r="E260" i="1"/>
  <c r="E251" i="1"/>
  <c r="G251" i="1" s="1"/>
  <c r="I251" i="1" s="1"/>
  <c r="K251" i="1" s="1"/>
  <c r="M251" i="1" s="1"/>
  <c r="O251" i="1" s="1"/>
  <c r="Q251" i="1" s="1"/>
  <c r="W250" i="1"/>
  <c r="Y250" i="1" s="1"/>
  <c r="AA250" i="1" s="1"/>
  <c r="W244" i="1"/>
  <c r="Y244" i="1" s="1"/>
  <c r="AA244" i="1" s="1"/>
  <c r="E244" i="1"/>
  <c r="E160" i="1"/>
  <c r="G160" i="1" s="1"/>
  <c r="W159" i="1"/>
  <c r="W153" i="1"/>
  <c r="Y153" i="1" s="1"/>
  <c r="AA153" i="1" s="1"/>
  <c r="E153" i="1"/>
  <c r="E166" i="1" s="1"/>
  <c r="E144" i="1"/>
  <c r="G144" i="1" s="1"/>
  <c r="I144" i="1" s="1"/>
  <c r="K144" i="1" s="1"/>
  <c r="M144" i="1" s="1"/>
  <c r="W143" i="1"/>
  <c r="Y143" i="1" s="1"/>
  <c r="AA143" i="1" s="1"/>
  <c r="W137" i="1"/>
  <c r="Y137" i="1" s="1"/>
  <c r="AA137" i="1" s="1"/>
  <c r="E137" i="1"/>
  <c r="W111" i="1"/>
  <c r="W105" i="1"/>
  <c r="Y105" i="1" s="1"/>
  <c r="AA105" i="1" s="1"/>
  <c r="E105" i="1"/>
  <c r="E118" i="1" s="1"/>
  <c r="E46" i="1"/>
  <c r="G46" i="1" s="1"/>
  <c r="G52" i="1" s="1"/>
  <c r="W45" i="1"/>
  <c r="Y45" i="1" s="1"/>
  <c r="W39" i="1"/>
  <c r="Y39" i="1" s="1"/>
  <c r="AA39" i="1" s="1"/>
  <c r="E39" i="1"/>
  <c r="E52" i="1" l="1"/>
  <c r="Y362" i="1"/>
  <c r="W369" i="1"/>
  <c r="Y410" i="1"/>
  <c r="W417" i="1"/>
  <c r="Y509" i="1"/>
  <c r="W516" i="1"/>
  <c r="Y298" i="1"/>
  <c r="W305" i="1"/>
  <c r="I379" i="1"/>
  <c r="G385" i="1"/>
  <c r="I494" i="1"/>
  <c r="G500" i="1"/>
  <c r="Y111" i="1"/>
  <c r="W118" i="1"/>
  <c r="I160" i="1"/>
  <c r="G166" i="1"/>
  <c r="I283" i="1"/>
  <c r="G289" i="1"/>
  <c r="AK455" i="1"/>
  <c r="AI452" i="1"/>
  <c r="Y159" i="1"/>
  <c r="W166" i="1"/>
  <c r="Y282" i="1"/>
  <c r="W289" i="1"/>
  <c r="I363" i="1"/>
  <c r="G369" i="1"/>
  <c r="I411" i="1"/>
  <c r="G417" i="1"/>
  <c r="E564" i="1"/>
  <c r="I510" i="1"/>
  <c r="G516" i="1"/>
  <c r="E385" i="1"/>
  <c r="Y557" i="1"/>
  <c r="W564" i="1"/>
  <c r="E86" i="1"/>
  <c r="M735" i="1"/>
  <c r="K741" i="1"/>
  <c r="M719" i="1"/>
  <c r="K725" i="1"/>
  <c r="Y378" i="1"/>
  <c r="W385" i="1"/>
  <c r="I558" i="1"/>
  <c r="G564" i="1"/>
  <c r="Y493" i="1"/>
  <c r="W500" i="1"/>
  <c r="AK62" i="1"/>
  <c r="AI61" i="1"/>
  <c r="AK61" i="1" s="1"/>
  <c r="AA45" i="1"/>
  <c r="AA52" i="1" s="1"/>
  <c r="Y52" i="1"/>
  <c r="AK66" i="1"/>
  <c r="I80" i="1"/>
  <c r="G86" i="1"/>
  <c r="AI55" i="1"/>
  <c r="AK55" i="1" s="1"/>
  <c r="AK58" i="1"/>
  <c r="S615" i="1"/>
  <c r="AK833" i="1"/>
  <c r="AI832" i="1"/>
  <c r="AK832" i="1" s="1"/>
  <c r="S55" i="1"/>
  <c r="AA79" i="1"/>
  <c r="AA86" i="1" s="1"/>
  <c r="Y86" i="1"/>
  <c r="AI20" i="1"/>
  <c r="AK20" i="1" s="1"/>
  <c r="AK628" i="1"/>
  <c r="AK615" i="1"/>
  <c r="Q826" i="1"/>
  <c r="S828" i="1"/>
  <c r="AI826" i="1"/>
  <c r="Q484" i="1"/>
  <c r="AG839" i="1"/>
  <c r="G833" i="1"/>
  <c r="G839" i="1" s="1"/>
  <c r="O144" i="1"/>
  <c r="I574" i="1"/>
  <c r="G62" i="1"/>
  <c r="Y702" i="1"/>
  <c r="AA702" i="1" s="1"/>
  <c r="I590" i="1"/>
  <c r="K590" i="1" s="1"/>
  <c r="M590" i="1" s="1"/>
  <c r="O590" i="1" s="1"/>
  <c r="Q590" i="1" s="1"/>
  <c r="AA134" i="1"/>
  <c r="E548" i="1"/>
  <c r="E257" i="1"/>
  <c r="G257" i="1" s="1"/>
  <c r="I257" i="1" s="1"/>
  <c r="K257" i="1" s="1"/>
  <c r="M257" i="1" s="1"/>
  <c r="O257" i="1" s="1"/>
  <c r="Q257" i="1" s="1"/>
  <c r="E596" i="1"/>
  <c r="G596" i="1" s="1"/>
  <c r="I596" i="1" s="1"/>
  <c r="K596" i="1" s="1"/>
  <c r="M596" i="1" s="1"/>
  <c r="O596" i="1" s="1"/>
  <c r="E273" i="1"/>
  <c r="G273" i="1" s="1"/>
  <c r="I273" i="1" s="1"/>
  <c r="K273" i="1" s="1"/>
  <c r="M273" i="1" s="1"/>
  <c r="O273" i="1" s="1"/>
  <c r="Q273" i="1" s="1"/>
  <c r="E401" i="1"/>
  <c r="G401" i="1" s="1"/>
  <c r="I401" i="1" s="1"/>
  <c r="K401" i="1" s="1"/>
  <c r="M401" i="1" s="1"/>
  <c r="O401" i="1" s="1"/>
  <c r="Q401" i="1" s="1"/>
  <c r="E337" i="1"/>
  <c r="E693" i="1"/>
  <c r="G693" i="1" s="1"/>
  <c r="I693" i="1" s="1"/>
  <c r="K693" i="1" s="1"/>
  <c r="M693" i="1" s="1"/>
  <c r="O693" i="1" s="1"/>
  <c r="I46" i="1"/>
  <c r="Y134" i="1"/>
  <c r="AA337" i="1"/>
  <c r="W321" i="1"/>
  <c r="Z548" i="1"/>
  <c r="E580" i="1"/>
  <c r="G580" i="1" s="1"/>
  <c r="I580" i="1" s="1"/>
  <c r="K580" i="1" s="1"/>
  <c r="M580" i="1" s="1"/>
  <c r="O580" i="1" s="1"/>
  <c r="E321" i="1"/>
  <c r="W134" i="1"/>
  <c r="E134" i="1"/>
  <c r="X337" i="1"/>
  <c r="W677" i="1"/>
  <c r="Y677" i="1" s="1"/>
  <c r="AA677" i="1" s="1"/>
  <c r="AA182" i="1"/>
  <c r="W86" i="1"/>
  <c r="E55" i="1"/>
  <c r="W61" i="1"/>
  <c r="I55" i="1"/>
  <c r="AA61" i="1"/>
  <c r="AA55" i="1"/>
  <c r="W337" i="1"/>
  <c r="AA321" i="1"/>
  <c r="AA225" i="1"/>
  <c r="Z182" i="1"/>
  <c r="F55" i="1"/>
  <c r="F68" i="1" s="1"/>
  <c r="X61" i="1"/>
  <c r="X68" i="1" s="1"/>
  <c r="W709" i="1"/>
  <c r="Y709" i="1" s="1"/>
  <c r="AA709" i="1" s="1"/>
  <c r="E709" i="1"/>
  <c r="G709" i="1" s="1"/>
  <c r="I709" i="1" s="1"/>
  <c r="K709" i="1" s="1"/>
  <c r="M709" i="1" s="1"/>
  <c r="O709" i="1" s="1"/>
  <c r="Z337" i="1"/>
  <c r="Z321" i="1"/>
  <c r="Z225" i="1"/>
  <c r="G55" i="1"/>
  <c r="Y61" i="1"/>
  <c r="Y55" i="1"/>
  <c r="AA548" i="1"/>
  <c r="H55" i="1"/>
  <c r="H68" i="1" s="1"/>
  <c r="Z61" i="1"/>
  <c r="Z55" i="1"/>
  <c r="W580" i="1"/>
  <c r="Y580" i="1" s="1"/>
  <c r="AA580" i="1" s="1"/>
  <c r="W484" i="1"/>
  <c r="Y484" i="1" s="1"/>
  <c r="AA484" i="1" s="1"/>
  <c r="W401" i="1"/>
  <c r="Y401" i="1" s="1"/>
  <c r="AA401" i="1" s="1"/>
  <c r="X321" i="1"/>
  <c r="Y321" i="1"/>
  <c r="W225" i="1"/>
  <c r="E225" i="1"/>
  <c r="Y182" i="1"/>
  <c r="W182" i="1"/>
  <c r="E182" i="1"/>
  <c r="Y225" i="1"/>
  <c r="X225" i="1"/>
  <c r="X182" i="1"/>
  <c r="Z134" i="1"/>
  <c r="X134" i="1"/>
  <c r="X55" i="1"/>
  <c r="W55" i="1"/>
  <c r="Y337" i="1"/>
  <c r="W647" i="1"/>
  <c r="Y647" i="1" s="1"/>
  <c r="AA647" i="1" s="1"/>
  <c r="E647" i="1"/>
  <c r="G647" i="1" s="1"/>
  <c r="I647" i="1" s="1"/>
  <c r="K647" i="1" s="1"/>
  <c r="M647" i="1" s="1"/>
  <c r="O647" i="1" s="1"/>
  <c r="E677" i="1"/>
  <c r="W150" i="1"/>
  <c r="Y150" i="1" s="1"/>
  <c r="AA150" i="1" s="1"/>
  <c r="E150" i="1"/>
  <c r="G150" i="1" s="1"/>
  <c r="I150" i="1" s="1"/>
  <c r="K150" i="1" s="1"/>
  <c r="M150" i="1" s="1"/>
  <c r="O150" i="1" s="1"/>
  <c r="Q150" i="1" s="1"/>
  <c r="W532" i="1"/>
  <c r="Y532" i="1" s="1"/>
  <c r="AA532" i="1" s="1"/>
  <c r="E532" i="1"/>
  <c r="G532" i="1" s="1"/>
  <c r="I532" i="1" s="1"/>
  <c r="K532" i="1" s="1"/>
  <c r="M532" i="1" s="1"/>
  <c r="O532" i="1" s="1"/>
  <c r="Y548" i="1"/>
  <c r="W257" i="1"/>
  <c r="Y257" i="1" s="1"/>
  <c r="AA257" i="1" s="1"/>
  <c r="W273" i="1"/>
  <c r="Y273" i="1" s="1"/>
  <c r="AA273" i="1" s="1"/>
  <c r="X548" i="1"/>
  <c r="W693" i="1"/>
  <c r="Y693" i="1" s="1"/>
  <c r="AA693" i="1" s="1"/>
  <c r="W52" i="1"/>
  <c r="W548" i="1"/>
  <c r="W596" i="1"/>
  <c r="Y596" i="1" s="1"/>
  <c r="AA596" i="1" s="1"/>
  <c r="AA282" i="1" l="1"/>
  <c r="AA289" i="1" s="1"/>
  <c r="Y289" i="1"/>
  <c r="K283" i="1"/>
  <c r="I289" i="1"/>
  <c r="K494" i="1"/>
  <c r="I500" i="1"/>
  <c r="AA509" i="1"/>
  <c r="AA516" i="1" s="1"/>
  <c r="Y516" i="1"/>
  <c r="AA159" i="1"/>
  <c r="AA166" i="1" s="1"/>
  <c r="Y166" i="1"/>
  <c r="G68" i="1"/>
  <c r="O719" i="1"/>
  <c r="M725" i="1"/>
  <c r="AA68" i="1"/>
  <c r="Q144" i="1"/>
  <c r="K363" i="1"/>
  <c r="I369" i="1"/>
  <c r="AA111" i="1"/>
  <c r="AA118" i="1" s="1"/>
  <c r="Y118" i="1"/>
  <c r="AA298" i="1"/>
  <c r="AA305" i="1" s="1"/>
  <c r="Y305" i="1"/>
  <c r="AA362" i="1"/>
  <c r="AA369" i="1" s="1"/>
  <c r="Y369" i="1"/>
  <c r="AA378" i="1"/>
  <c r="AA385" i="1" s="1"/>
  <c r="Y385" i="1"/>
  <c r="Y68" i="1"/>
  <c r="AA557" i="1"/>
  <c r="AA564" i="1" s="1"/>
  <c r="Y564" i="1"/>
  <c r="K411" i="1"/>
  <c r="I417" i="1"/>
  <c r="K160" i="1"/>
  <c r="I166" i="1"/>
  <c r="K379" i="1"/>
  <c r="I385" i="1"/>
  <c r="AA410" i="1"/>
  <c r="AA417" i="1" s="1"/>
  <c r="Y417" i="1"/>
  <c r="AA493" i="1"/>
  <c r="AA500" i="1" s="1"/>
  <c r="Y500" i="1"/>
  <c r="AK452" i="1"/>
  <c r="AI465" i="1"/>
  <c r="AK465" i="1" s="1"/>
  <c r="Z68" i="1"/>
  <c r="K558" i="1"/>
  <c r="I564" i="1"/>
  <c r="O735" i="1"/>
  <c r="M741" i="1"/>
  <c r="K510" i="1"/>
  <c r="I516" i="1"/>
  <c r="S826" i="1"/>
  <c r="AI68" i="1"/>
  <c r="AK68" i="1" s="1"/>
  <c r="I833" i="1"/>
  <c r="I839" i="1" s="1"/>
  <c r="I52" i="1"/>
  <c r="K80" i="1"/>
  <c r="I86" i="1"/>
  <c r="AI839" i="1"/>
  <c r="AK839" i="1" s="1"/>
  <c r="AK826" i="1"/>
  <c r="Q580" i="1"/>
  <c r="Q709" i="1"/>
  <c r="Q532" i="1"/>
  <c r="Q647" i="1"/>
  <c r="Q596" i="1"/>
  <c r="Q693" i="1"/>
  <c r="K574" i="1"/>
  <c r="M574" i="1" s="1"/>
  <c r="K46" i="1"/>
  <c r="I62" i="1"/>
  <c r="I68" i="1" s="1"/>
  <c r="W68" i="1"/>
  <c r="M363" i="1" l="1"/>
  <c r="K369" i="1"/>
  <c r="M379" i="1"/>
  <c r="K385" i="1"/>
  <c r="Q735" i="1"/>
  <c r="O741" i="1"/>
  <c r="M411" i="1"/>
  <c r="K417" i="1"/>
  <c r="Q719" i="1"/>
  <c r="O725" i="1"/>
  <c r="M510" i="1"/>
  <c r="M622" i="1" s="1"/>
  <c r="M628" i="1" s="1"/>
  <c r="K516" i="1"/>
  <c r="M494" i="1"/>
  <c r="K500" i="1"/>
  <c r="M160" i="1"/>
  <c r="K166" i="1"/>
  <c r="K459" i="1"/>
  <c r="K465" i="1" s="1"/>
  <c r="M283" i="1"/>
  <c r="K289" i="1"/>
  <c r="M558" i="1"/>
  <c r="K564" i="1"/>
  <c r="K833" i="1"/>
  <c r="K839" i="1" s="1"/>
  <c r="K52" i="1"/>
  <c r="M80" i="1"/>
  <c r="K86" i="1"/>
  <c r="O574" i="1"/>
  <c r="K62" i="1"/>
  <c r="K68" i="1" s="1"/>
  <c r="M46" i="1"/>
  <c r="M52" i="1" s="1"/>
  <c r="K622" i="1"/>
  <c r="K628" i="1" s="1"/>
  <c r="AA54" i="1"/>
  <c r="Z54" i="1"/>
  <c r="Y54" i="1"/>
  <c r="X54" i="1"/>
  <c r="W54" i="1"/>
  <c r="I54" i="1"/>
  <c r="H54" i="1"/>
  <c r="G54" i="1"/>
  <c r="F54" i="1"/>
  <c r="E54" i="1"/>
  <c r="O510" i="1" l="1"/>
  <c r="M516" i="1"/>
  <c r="S735" i="1"/>
  <c r="Q741" i="1"/>
  <c r="S741" i="1" s="1"/>
  <c r="O283" i="1"/>
  <c r="M289" i="1"/>
  <c r="O160" i="1"/>
  <c r="M166" i="1"/>
  <c r="M459" i="1"/>
  <c r="M465" i="1" s="1"/>
  <c r="S719" i="1"/>
  <c r="Q725" i="1"/>
  <c r="S725" i="1" s="1"/>
  <c r="O558" i="1"/>
  <c r="M564" i="1"/>
  <c r="O379" i="1"/>
  <c r="M385" i="1"/>
  <c r="O494" i="1"/>
  <c r="M500" i="1"/>
  <c r="O411" i="1"/>
  <c r="M417" i="1"/>
  <c r="O363" i="1"/>
  <c r="M369" i="1"/>
  <c r="O80" i="1"/>
  <c r="M86" i="1"/>
  <c r="Q574" i="1"/>
  <c r="O46" i="1"/>
  <c r="M833" i="1"/>
  <c r="M839" i="1" s="1"/>
  <c r="M62" i="1"/>
  <c r="M68" i="1" s="1"/>
  <c r="X616" i="1"/>
  <c r="Y616" i="1"/>
  <c r="Z616" i="1"/>
  <c r="AA616" i="1"/>
  <c r="X617" i="1"/>
  <c r="Y617" i="1"/>
  <c r="Z617" i="1"/>
  <c r="AA617" i="1"/>
  <c r="X618" i="1"/>
  <c r="Y618" i="1"/>
  <c r="Z618" i="1"/>
  <c r="AA618" i="1"/>
  <c r="X619" i="1"/>
  <c r="Y619" i="1"/>
  <c r="Z619" i="1"/>
  <c r="AA619" i="1"/>
  <c r="X620" i="1"/>
  <c r="Y620" i="1"/>
  <c r="Z620" i="1"/>
  <c r="AA620" i="1"/>
  <c r="X622" i="1"/>
  <c r="Y622" i="1"/>
  <c r="Z622" i="1"/>
  <c r="AA622" i="1"/>
  <c r="X623" i="1"/>
  <c r="Y623" i="1"/>
  <c r="Z623" i="1"/>
  <c r="AA623" i="1"/>
  <c r="X624" i="1"/>
  <c r="Y624" i="1"/>
  <c r="Z624" i="1"/>
  <c r="AA624" i="1"/>
  <c r="X625" i="1"/>
  <c r="X836" i="1" s="1"/>
  <c r="Y625" i="1"/>
  <c r="Y836" i="1" s="1"/>
  <c r="Z625" i="1"/>
  <c r="Z836" i="1" s="1"/>
  <c r="AA625" i="1"/>
  <c r="AA836" i="1" s="1"/>
  <c r="X626" i="1"/>
  <c r="Y626" i="1"/>
  <c r="Z626" i="1"/>
  <c r="AA626" i="1"/>
  <c r="X627" i="1"/>
  <c r="X838" i="1" s="1"/>
  <c r="Y627" i="1"/>
  <c r="Y838" i="1" s="1"/>
  <c r="Z627" i="1"/>
  <c r="Z838" i="1" s="1"/>
  <c r="AA627" i="1"/>
  <c r="AA838" i="1" s="1"/>
  <c r="W627" i="1"/>
  <c r="W838" i="1" s="1"/>
  <c r="W625" i="1"/>
  <c r="W836" i="1" s="1"/>
  <c r="W624" i="1"/>
  <c r="W623" i="1"/>
  <c r="W622" i="1"/>
  <c r="W617" i="1"/>
  <c r="W619" i="1"/>
  <c r="W620" i="1"/>
  <c r="W616" i="1"/>
  <c r="F617" i="1"/>
  <c r="G617" i="1"/>
  <c r="H617" i="1"/>
  <c r="I617" i="1"/>
  <c r="F618" i="1"/>
  <c r="G618" i="1"/>
  <c r="H618" i="1"/>
  <c r="I618" i="1"/>
  <c r="F619" i="1"/>
  <c r="G619" i="1"/>
  <c r="H619" i="1"/>
  <c r="I619" i="1"/>
  <c r="F620" i="1"/>
  <c r="G620" i="1"/>
  <c r="H620" i="1"/>
  <c r="I620" i="1"/>
  <c r="F621" i="1"/>
  <c r="G621" i="1"/>
  <c r="H621" i="1"/>
  <c r="I621" i="1"/>
  <c r="F622" i="1"/>
  <c r="G622" i="1"/>
  <c r="H622" i="1"/>
  <c r="I622" i="1"/>
  <c r="F623" i="1"/>
  <c r="G623" i="1"/>
  <c r="H623" i="1"/>
  <c r="I623" i="1"/>
  <c r="F624" i="1"/>
  <c r="G624" i="1"/>
  <c r="H624" i="1"/>
  <c r="I624" i="1"/>
  <c r="F625" i="1"/>
  <c r="G625" i="1"/>
  <c r="H625" i="1"/>
  <c r="I625" i="1"/>
  <c r="F626" i="1"/>
  <c r="G626" i="1"/>
  <c r="H626" i="1"/>
  <c r="I626" i="1"/>
  <c r="F627" i="1"/>
  <c r="G627" i="1"/>
  <c r="H627" i="1"/>
  <c r="I627" i="1"/>
  <c r="E618" i="1"/>
  <c r="E619" i="1"/>
  <c r="E620" i="1"/>
  <c r="E621" i="1"/>
  <c r="E623" i="1"/>
  <c r="E625" i="1"/>
  <c r="E626" i="1"/>
  <c r="E627" i="1"/>
  <c r="E617" i="1"/>
  <c r="I614" i="1"/>
  <c r="H614" i="1"/>
  <c r="G614" i="1"/>
  <c r="F614" i="1"/>
  <c r="E614" i="1"/>
  <c r="W605" i="1"/>
  <c r="Y605" i="1" s="1"/>
  <c r="AA605" i="1" s="1"/>
  <c r="W599" i="1"/>
  <c r="Y599" i="1" s="1"/>
  <c r="AA599" i="1" s="1"/>
  <c r="E599" i="1"/>
  <c r="E612" i="1" s="1"/>
  <c r="G612" i="1" s="1"/>
  <c r="I612" i="1" s="1"/>
  <c r="K612" i="1" s="1"/>
  <c r="M612" i="1" s="1"/>
  <c r="O612" i="1" s="1"/>
  <c r="AA598" i="1"/>
  <c r="Z598" i="1"/>
  <c r="Y598" i="1"/>
  <c r="X598" i="1"/>
  <c r="W598" i="1"/>
  <c r="I598" i="1"/>
  <c r="H598" i="1"/>
  <c r="G598" i="1"/>
  <c r="F598" i="1"/>
  <c r="E598" i="1"/>
  <c r="X453" i="1"/>
  <c r="Y453" i="1"/>
  <c r="Z453" i="1"/>
  <c r="AA453" i="1"/>
  <c r="X454" i="1"/>
  <c r="Y454" i="1"/>
  <c r="Z454" i="1"/>
  <c r="AA454" i="1"/>
  <c r="X456" i="1"/>
  <c r="Y456" i="1"/>
  <c r="Z456" i="1"/>
  <c r="AA456" i="1"/>
  <c r="X457" i="1"/>
  <c r="Y457" i="1"/>
  <c r="Z457" i="1"/>
  <c r="AA457" i="1"/>
  <c r="X459" i="1"/>
  <c r="Y459" i="1"/>
  <c r="Z459" i="1"/>
  <c r="AA459" i="1"/>
  <c r="X460" i="1"/>
  <c r="Y460" i="1"/>
  <c r="Z460" i="1"/>
  <c r="AA460" i="1"/>
  <c r="W460" i="1"/>
  <c r="W461" i="1"/>
  <c r="W459" i="1"/>
  <c r="W464" i="1"/>
  <c r="W454" i="1"/>
  <c r="W456" i="1"/>
  <c r="W457" i="1"/>
  <c r="W453" i="1"/>
  <c r="G454" i="1"/>
  <c r="H454" i="1"/>
  <c r="I454" i="1"/>
  <c r="G455" i="1"/>
  <c r="H455" i="1"/>
  <c r="I455" i="1"/>
  <c r="G456" i="1"/>
  <c r="H456" i="1"/>
  <c r="I456" i="1"/>
  <c r="G459" i="1"/>
  <c r="H459" i="1"/>
  <c r="I459" i="1"/>
  <c r="G460" i="1"/>
  <c r="H460" i="1"/>
  <c r="I460" i="1"/>
  <c r="G461" i="1"/>
  <c r="H461" i="1"/>
  <c r="I461" i="1"/>
  <c r="G462" i="1"/>
  <c r="H462" i="1"/>
  <c r="I462" i="1"/>
  <c r="G463" i="1"/>
  <c r="H463" i="1"/>
  <c r="I463" i="1"/>
  <c r="G464" i="1"/>
  <c r="H464" i="1"/>
  <c r="I464" i="1"/>
  <c r="E464" i="1"/>
  <c r="E462" i="1"/>
  <c r="E461" i="1"/>
  <c r="E459" i="1"/>
  <c r="E455" i="1"/>
  <c r="E456" i="1"/>
  <c r="AA451" i="1"/>
  <c r="Z451" i="1"/>
  <c r="Y451" i="1"/>
  <c r="X451" i="1"/>
  <c r="W451" i="1"/>
  <c r="I451" i="1"/>
  <c r="H451" i="1"/>
  <c r="G451" i="1"/>
  <c r="F451" i="1"/>
  <c r="E451" i="1"/>
  <c r="W442" i="1"/>
  <c r="Y442" i="1" s="1"/>
  <c r="AA442" i="1" s="1"/>
  <c r="W436" i="1"/>
  <c r="Y436" i="1" s="1"/>
  <c r="AA436" i="1" s="1"/>
  <c r="E436" i="1"/>
  <c r="E449" i="1" s="1"/>
  <c r="G449" i="1" s="1"/>
  <c r="I449" i="1" s="1"/>
  <c r="K449" i="1" s="1"/>
  <c r="M449" i="1" s="1"/>
  <c r="O449" i="1" s="1"/>
  <c r="Q449" i="1" s="1"/>
  <c r="AA435" i="1"/>
  <c r="Z435" i="1"/>
  <c r="Y435" i="1"/>
  <c r="X435" i="1"/>
  <c r="W435" i="1"/>
  <c r="I435" i="1"/>
  <c r="H435" i="1"/>
  <c r="G435" i="1"/>
  <c r="F435" i="1"/>
  <c r="E435" i="1"/>
  <c r="AA346" i="1"/>
  <c r="Z346" i="1"/>
  <c r="Y346" i="1"/>
  <c r="AA340" i="1"/>
  <c r="Z340" i="1"/>
  <c r="Y340" i="1"/>
  <c r="AA234" i="1"/>
  <c r="Z234" i="1"/>
  <c r="Y234" i="1"/>
  <c r="AA228" i="1"/>
  <c r="Z228" i="1"/>
  <c r="Y228" i="1"/>
  <c r="I23" i="1"/>
  <c r="I36" i="1" s="1"/>
  <c r="H23" i="1"/>
  <c r="H36" i="1" s="1"/>
  <c r="G23" i="1"/>
  <c r="G36" i="1" s="1"/>
  <c r="I340" i="1"/>
  <c r="I353" i="1" s="1"/>
  <c r="H340" i="1"/>
  <c r="H353" i="1" s="1"/>
  <c r="G340" i="1"/>
  <c r="G353" i="1" s="1"/>
  <c r="I228" i="1"/>
  <c r="I241" i="1" s="1"/>
  <c r="H228" i="1"/>
  <c r="H241" i="1" s="1"/>
  <c r="G228" i="1"/>
  <c r="G241" i="1" s="1"/>
  <c r="F462" i="1"/>
  <c r="F461" i="1"/>
  <c r="F456" i="1"/>
  <c r="F455" i="1"/>
  <c r="G7" i="1"/>
  <c r="G20" i="1" s="1"/>
  <c r="H7" i="1"/>
  <c r="H20" i="1" s="1"/>
  <c r="I7" i="1"/>
  <c r="I20" i="1" s="1"/>
  <c r="O622" i="1" l="1"/>
  <c r="Q411" i="1"/>
  <c r="O417" i="1"/>
  <c r="Q558" i="1"/>
  <c r="O564" i="1"/>
  <c r="Q283" i="1"/>
  <c r="O289" i="1"/>
  <c r="Q494" i="1"/>
  <c r="O500" i="1"/>
  <c r="Q363" i="1"/>
  <c r="O369" i="1"/>
  <c r="Q379" i="1"/>
  <c r="O385" i="1"/>
  <c r="Q160" i="1"/>
  <c r="O166" i="1"/>
  <c r="O459" i="1"/>
  <c r="O465" i="1" s="1"/>
  <c r="Q510" i="1"/>
  <c r="O516" i="1"/>
  <c r="AA837" i="1"/>
  <c r="Q46" i="1"/>
  <c r="O52" i="1"/>
  <c r="Z837" i="1"/>
  <c r="O628" i="1"/>
  <c r="X837" i="1"/>
  <c r="Y837" i="1"/>
  <c r="Q80" i="1"/>
  <c r="O86" i="1"/>
  <c r="Q62" i="1"/>
  <c r="Q833" i="1"/>
  <c r="Q839" i="1" s="1"/>
  <c r="Q612" i="1"/>
  <c r="O62" i="1"/>
  <c r="O833" i="1"/>
  <c r="O839" i="1" s="1"/>
  <c r="Y826" i="1"/>
  <c r="X826" i="1"/>
  <c r="W832" i="1"/>
  <c r="Z832" i="1"/>
  <c r="Y832" i="1"/>
  <c r="X832" i="1"/>
  <c r="Z826" i="1"/>
  <c r="I615" i="1"/>
  <c r="I628" i="1" s="1"/>
  <c r="F463" i="1"/>
  <c r="I452" i="1"/>
  <c r="I465" i="1" s="1"/>
  <c r="G615" i="1"/>
  <c r="G628" i="1" s="1"/>
  <c r="H615" i="1"/>
  <c r="H628" i="1" s="1"/>
  <c r="Z20" i="1"/>
  <c r="G452" i="1"/>
  <c r="G465" i="1" s="1"/>
  <c r="F615" i="1"/>
  <c r="F628" i="1" s="1"/>
  <c r="W612" i="1"/>
  <c r="Y612" i="1" s="1"/>
  <c r="AA612" i="1" s="1"/>
  <c r="X621" i="1"/>
  <c r="X615" i="1"/>
  <c r="Y621" i="1"/>
  <c r="Y615" i="1"/>
  <c r="Z621" i="1"/>
  <c r="Z615" i="1"/>
  <c r="W621" i="1"/>
  <c r="AA621" i="1"/>
  <c r="AA615" i="1"/>
  <c r="AA353" i="1"/>
  <c r="H452" i="1"/>
  <c r="H465" i="1" s="1"/>
  <c r="F460" i="1"/>
  <c r="F459" i="1"/>
  <c r="Z241" i="1"/>
  <c r="F454" i="1"/>
  <c r="F452" i="1" s="1"/>
  <c r="AA241" i="1"/>
  <c r="F464" i="1"/>
  <c r="E615" i="1"/>
  <c r="W458" i="1"/>
  <c r="X458" i="1"/>
  <c r="Y458" i="1"/>
  <c r="Z458" i="1"/>
  <c r="AA458" i="1"/>
  <c r="Y241" i="1"/>
  <c r="X452" i="1"/>
  <c r="Y452" i="1"/>
  <c r="Z452" i="1"/>
  <c r="AA452" i="1"/>
  <c r="E452" i="1"/>
  <c r="W449" i="1"/>
  <c r="Y449" i="1" s="1"/>
  <c r="AA449" i="1" s="1"/>
  <c r="AC449" i="1" s="1"/>
  <c r="AE449" i="1" s="1"/>
  <c r="AG449" i="1" s="1"/>
  <c r="Y353" i="1"/>
  <c r="Z353" i="1"/>
  <c r="S363" i="1" l="1"/>
  <c r="Q369" i="1"/>
  <c r="S369" i="1" s="1"/>
  <c r="S558" i="1"/>
  <c r="Q564" i="1"/>
  <c r="S564" i="1" s="1"/>
  <c r="S510" i="1"/>
  <c r="Q516" i="1"/>
  <c r="S516" i="1" s="1"/>
  <c r="S379" i="1"/>
  <c r="Q385" i="1"/>
  <c r="S385" i="1" s="1"/>
  <c r="S283" i="1"/>
  <c r="Q289" i="1"/>
  <c r="S289" i="1" s="1"/>
  <c r="S160" i="1"/>
  <c r="Q166" i="1"/>
  <c r="S166" i="1" s="1"/>
  <c r="Q459" i="1"/>
  <c r="Q622" i="1"/>
  <c r="S494" i="1"/>
  <c r="Q500" i="1"/>
  <c r="S500" i="1" s="1"/>
  <c r="S411" i="1"/>
  <c r="Q417" i="1"/>
  <c r="S417" i="1" s="1"/>
  <c r="X628" i="1"/>
  <c r="Y628" i="1"/>
  <c r="Z628" i="1"/>
  <c r="AA628" i="1"/>
  <c r="S62" i="1"/>
  <c r="Q68" i="1"/>
  <c r="S68" i="1" s="1"/>
  <c r="S46" i="1"/>
  <c r="Q52" i="1"/>
  <c r="S52" i="1" s="1"/>
  <c r="O68" i="1"/>
  <c r="S80" i="1"/>
  <c r="Q86" i="1"/>
  <c r="S86" i="1" s="1"/>
  <c r="S833" i="1"/>
  <c r="AI449" i="1"/>
  <c r="Y839" i="1"/>
  <c r="AE826" i="1"/>
  <c r="X839" i="1"/>
  <c r="Z839" i="1"/>
  <c r="AA832" i="1"/>
  <c r="AA826" i="1"/>
  <c r="AC826" i="1"/>
  <c r="F465" i="1"/>
  <c r="X465" i="1"/>
  <c r="Y465" i="1"/>
  <c r="Z465" i="1"/>
  <c r="AA465" i="1"/>
  <c r="Q465" i="1" l="1"/>
  <c r="S465" i="1" s="1"/>
  <c r="S459" i="1"/>
  <c r="Q628" i="1"/>
  <c r="S628" i="1" s="1"/>
  <c r="S622" i="1"/>
  <c r="S839" i="1"/>
  <c r="AE832" i="1"/>
  <c r="AE839" i="1" s="1"/>
  <c r="AA839" i="1"/>
  <c r="AC832" i="1"/>
  <c r="X346" i="1"/>
  <c r="X340" i="1"/>
  <c r="X234" i="1"/>
  <c r="X228" i="1"/>
  <c r="F23" i="1"/>
  <c r="F36" i="1" s="1"/>
  <c r="F340" i="1"/>
  <c r="F353" i="1" s="1"/>
  <c r="F228" i="1"/>
  <c r="F241" i="1" s="1"/>
  <c r="AA695" i="1"/>
  <c r="Z695" i="1"/>
  <c r="Y695" i="1"/>
  <c r="X695" i="1"/>
  <c r="AA38" i="1"/>
  <c r="Z38" i="1"/>
  <c r="Y38" i="1"/>
  <c r="X38" i="1"/>
  <c r="AA22" i="1"/>
  <c r="Z22" i="1"/>
  <c r="Y22" i="1"/>
  <c r="X22" i="1"/>
  <c r="AA679" i="1"/>
  <c r="Z679" i="1"/>
  <c r="Y679" i="1"/>
  <c r="X679" i="1"/>
  <c r="AA663" i="1"/>
  <c r="Z663" i="1"/>
  <c r="Y663" i="1"/>
  <c r="X663" i="1"/>
  <c r="AA656" i="1"/>
  <c r="Z656" i="1"/>
  <c r="Y656" i="1"/>
  <c r="X656" i="1"/>
  <c r="AA650" i="1"/>
  <c r="Z650" i="1"/>
  <c r="Y650" i="1"/>
  <c r="X650" i="1"/>
  <c r="AA649" i="1"/>
  <c r="Z649" i="1"/>
  <c r="Y649" i="1"/>
  <c r="X649" i="1"/>
  <c r="AA633" i="1"/>
  <c r="Z633" i="1"/>
  <c r="Y633" i="1"/>
  <c r="X633" i="1"/>
  <c r="AA582" i="1"/>
  <c r="Z582" i="1"/>
  <c r="Y582" i="1"/>
  <c r="X582" i="1"/>
  <c r="AA566" i="1"/>
  <c r="Z566" i="1"/>
  <c r="Y566" i="1"/>
  <c r="X566" i="1"/>
  <c r="AA550" i="1"/>
  <c r="Z550" i="1"/>
  <c r="Y550" i="1"/>
  <c r="X550" i="1"/>
  <c r="AA534" i="1"/>
  <c r="Z534" i="1"/>
  <c r="Y534" i="1"/>
  <c r="X534" i="1"/>
  <c r="AA518" i="1"/>
  <c r="Z518" i="1"/>
  <c r="Y518" i="1"/>
  <c r="X518" i="1"/>
  <c r="AA502" i="1"/>
  <c r="Z502" i="1"/>
  <c r="Y502" i="1"/>
  <c r="X502" i="1"/>
  <c r="AA486" i="1"/>
  <c r="Z486" i="1"/>
  <c r="Y486" i="1"/>
  <c r="X486" i="1"/>
  <c r="AA470" i="1"/>
  <c r="Z470" i="1"/>
  <c r="Y470" i="1"/>
  <c r="X470" i="1"/>
  <c r="AA403" i="1"/>
  <c r="Z403" i="1"/>
  <c r="Y403" i="1"/>
  <c r="X403" i="1"/>
  <c r="AA387" i="1"/>
  <c r="Z387" i="1"/>
  <c r="Y387" i="1"/>
  <c r="X387" i="1"/>
  <c r="AA371" i="1"/>
  <c r="Z371" i="1"/>
  <c r="Y371" i="1"/>
  <c r="X371" i="1"/>
  <c r="AA355" i="1"/>
  <c r="Z355" i="1"/>
  <c r="Y355" i="1"/>
  <c r="X355" i="1"/>
  <c r="AA339" i="1"/>
  <c r="Z339" i="1"/>
  <c r="Y339" i="1"/>
  <c r="X339" i="1"/>
  <c r="AA323" i="1"/>
  <c r="Z323" i="1"/>
  <c r="Y323" i="1"/>
  <c r="X323" i="1"/>
  <c r="AA307" i="1"/>
  <c r="Z307" i="1"/>
  <c r="Y307" i="1"/>
  <c r="X307" i="1"/>
  <c r="AA291" i="1"/>
  <c r="Z291" i="1"/>
  <c r="Y291" i="1"/>
  <c r="X291" i="1"/>
  <c r="AA275" i="1"/>
  <c r="Z275" i="1"/>
  <c r="Y275" i="1"/>
  <c r="X275" i="1"/>
  <c r="AA259" i="1"/>
  <c r="Z259" i="1"/>
  <c r="Y259" i="1"/>
  <c r="X259" i="1"/>
  <c r="AA243" i="1"/>
  <c r="Z243" i="1"/>
  <c r="Y243" i="1"/>
  <c r="X243" i="1"/>
  <c r="AA227" i="1"/>
  <c r="Z227" i="1"/>
  <c r="Y227" i="1"/>
  <c r="X227" i="1"/>
  <c r="AA211" i="1"/>
  <c r="Z211" i="1"/>
  <c r="Y211" i="1"/>
  <c r="X211" i="1"/>
  <c r="AA205" i="1"/>
  <c r="Z205" i="1"/>
  <c r="Y205" i="1"/>
  <c r="X205" i="1"/>
  <c r="AA199" i="1"/>
  <c r="Z199" i="1"/>
  <c r="Y199" i="1"/>
  <c r="X199" i="1"/>
  <c r="AA191" i="1"/>
  <c r="Z191" i="1"/>
  <c r="Y191" i="1"/>
  <c r="X191" i="1"/>
  <c r="AA185" i="1"/>
  <c r="Z185" i="1"/>
  <c r="Y185" i="1"/>
  <c r="X185" i="1"/>
  <c r="AA168" i="1"/>
  <c r="Z168" i="1"/>
  <c r="Y168" i="1"/>
  <c r="X168" i="1"/>
  <c r="AA152" i="1"/>
  <c r="Z152" i="1"/>
  <c r="Y152" i="1"/>
  <c r="X152" i="1"/>
  <c r="AA136" i="1"/>
  <c r="Z136" i="1"/>
  <c r="Y136" i="1"/>
  <c r="X136" i="1"/>
  <c r="AA120" i="1"/>
  <c r="Z120" i="1"/>
  <c r="Y120" i="1"/>
  <c r="X120" i="1"/>
  <c r="AA104" i="1"/>
  <c r="Z104" i="1"/>
  <c r="Y104" i="1"/>
  <c r="X104" i="1"/>
  <c r="AA88" i="1"/>
  <c r="Z88" i="1"/>
  <c r="Y88" i="1"/>
  <c r="X88" i="1"/>
  <c r="AA72" i="1"/>
  <c r="Z72" i="1"/>
  <c r="Y72" i="1"/>
  <c r="X72" i="1"/>
  <c r="W582" i="1"/>
  <c r="I695" i="1"/>
  <c r="H695" i="1"/>
  <c r="G695" i="1"/>
  <c r="F695" i="1"/>
  <c r="I38" i="1"/>
  <c r="H38" i="1"/>
  <c r="G38" i="1"/>
  <c r="F38" i="1"/>
  <c r="I22" i="1"/>
  <c r="H22" i="1"/>
  <c r="G22" i="1"/>
  <c r="F22" i="1"/>
  <c r="I679" i="1"/>
  <c r="H679" i="1"/>
  <c r="G679" i="1"/>
  <c r="F679" i="1"/>
  <c r="I663" i="1"/>
  <c r="H663" i="1"/>
  <c r="G663" i="1"/>
  <c r="F663" i="1"/>
  <c r="I650" i="1"/>
  <c r="I661" i="1" s="1"/>
  <c r="H650" i="1"/>
  <c r="H661" i="1" s="1"/>
  <c r="G650" i="1"/>
  <c r="G661" i="1" s="1"/>
  <c r="F650" i="1"/>
  <c r="F661" i="1" s="1"/>
  <c r="I633" i="1"/>
  <c r="H633" i="1"/>
  <c r="G633" i="1"/>
  <c r="F633" i="1"/>
  <c r="I582" i="1"/>
  <c r="H582" i="1"/>
  <c r="G582" i="1"/>
  <c r="F582" i="1"/>
  <c r="I566" i="1"/>
  <c r="H566" i="1"/>
  <c r="G566" i="1"/>
  <c r="F566" i="1"/>
  <c r="I550" i="1"/>
  <c r="H550" i="1"/>
  <c r="G550" i="1"/>
  <c r="F550" i="1"/>
  <c r="I534" i="1"/>
  <c r="H534" i="1"/>
  <c r="G534" i="1"/>
  <c r="F534" i="1"/>
  <c r="I518" i="1"/>
  <c r="H518" i="1"/>
  <c r="G518" i="1"/>
  <c r="F518" i="1"/>
  <c r="I502" i="1"/>
  <c r="H502" i="1"/>
  <c r="G502" i="1"/>
  <c r="F502" i="1"/>
  <c r="I486" i="1"/>
  <c r="H486" i="1"/>
  <c r="G486" i="1"/>
  <c r="F486" i="1"/>
  <c r="I470" i="1"/>
  <c r="H470" i="1"/>
  <c r="G470" i="1"/>
  <c r="F470" i="1"/>
  <c r="I403" i="1"/>
  <c r="H403" i="1"/>
  <c r="G403" i="1"/>
  <c r="F403" i="1"/>
  <c r="I387" i="1"/>
  <c r="H387" i="1"/>
  <c r="G387" i="1"/>
  <c r="F387" i="1"/>
  <c r="I371" i="1"/>
  <c r="H371" i="1"/>
  <c r="G371" i="1"/>
  <c r="F371" i="1"/>
  <c r="I355" i="1"/>
  <c r="H355" i="1"/>
  <c r="G355" i="1"/>
  <c r="F355" i="1"/>
  <c r="I339" i="1"/>
  <c r="H339" i="1"/>
  <c r="G339" i="1"/>
  <c r="F339" i="1"/>
  <c r="I323" i="1"/>
  <c r="H323" i="1"/>
  <c r="G323" i="1"/>
  <c r="F323" i="1"/>
  <c r="I307" i="1"/>
  <c r="H307" i="1"/>
  <c r="G307" i="1"/>
  <c r="F307" i="1"/>
  <c r="I291" i="1"/>
  <c r="H291" i="1"/>
  <c r="G291" i="1"/>
  <c r="F291" i="1"/>
  <c r="I275" i="1"/>
  <c r="H275" i="1"/>
  <c r="G275" i="1"/>
  <c r="F275" i="1"/>
  <c r="I259" i="1"/>
  <c r="H259" i="1"/>
  <c r="G259" i="1"/>
  <c r="F259" i="1"/>
  <c r="I243" i="1"/>
  <c r="H243" i="1"/>
  <c r="G243" i="1"/>
  <c r="F243" i="1"/>
  <c r="I227" i="1"/>
  <c r="H227" i="1"/>
  <c r="G227" i="1"/>
  <c r="F227" i="1"/>
  <c r="I211" i="1"/>
  <c r="H211" i="1"/>
  <c r="G211" i="1"/>
  <c r="F211" i="1"/>
  <c r="I199" i="1"/>
  <c r="I209" i="1" s="1"/>
  <c r="H199" i="1"/>
  <c r="H209" i="1" s="1"/>
  <c r="G199" i="1"/>
  <c r="G209" i="1" s="1"/>
  <c r="F199" i="1"/>
  <c r="F209" i="1" s="1"/>
  <c r="I198" i="1"/>
  <c r="H198" i="1"/>
  <c r="G198" i="1"/>
  <c r="F198" i="1"/>
  <c r="I185" i="1"/>
  <c r="I196" i="1" s="1"/>
  <c r="H185" i="1"/>
  <c r="H196" i="1" s="1"/>
  <c r="G185" i="1"/>
  <c r="G196" i="1" s="1"/>
  <c r="F185" i="1"/>
  <c r="F196" i="1" s="1"/>
  <c r="I184" i="1"/>
  <c r="H184" i="1"/>
  <c r="G184" i="1"/>
  <c r="F184" i="1"/>
  <c r="I168" i="1"/>
  <c r="H168" i="1"/>
  <c r="G168" i="1"/>
  <c r="F168" i="1"/>
  <c r="I152" i="1"/>
  <c r="H152" i="1"/>
  <c r="G152" i="1"/>
  <c r="F152" i="1"/>
  <c r="I136" i="1"/>
  <c r="H136" i="1"/>
  <c r="G136" i="1"/>
  <c r="F136" i="1"/>
  <c r="I120" i="1"/>
  <c r="H120" i="1"/>
  <c r="G120" i="1"/>
  <c r="F120" i="1"/>
  <c r="I104" i="1"/>
  <c r="H104" i="1"/>
  <c r="G104" i="1"/>
  <c r="F104" i="1"/>
  <c r="I88" i="1"/>
  <c r="H88" i="1"/>
  <c r="G88" i="1"/>
  <c r="F88" i="1"/>
  <c r="I72" i="1"/>
  <c r="H72" i="1"/>
  <c r="G72" i="1"/>
  <c r="F72" i="1"/>
  <c r="F7" i="1"/>
  <c r="F20" i="1" s="1"/>
  <c r="AC839" i="1" l="1"/>
  <c r="AA196" i="1"/>
  <c r="Z196" i="1"/>
  <c r="Y661" i="1"/>
  <c r="Y196" i="1"/>
  <c r="AA661" i="1"/>
  <c r="X353" i="1"/>
  <c r="X661" i="1"/>
  <c r="Z661" i="1"/>
  <c r="X241" i="1"/>
  <c r="X196" i="1"/>
  <c r="X20" i="1"/>
  <c r="E463" i="1" l="1"/>
  <c r="W618" i="1"/>
  <c r="W615" i="1" s="1"/>
  <c r="W463" i="1"/>
  <c r="E624" i="1" l="1"/>
  <c r="W452" i="1" l="1"/>
  <c r="W465" i="1" s="1"/>
  <c r="W826" i="1"/>
  <c r="W626" i="1"/>
  <c r="E30" i="1"/>
  <c r="E833" i="1" s="1"/>
  <c r="E839" i="1" s="1"/>
  <c r="W837" i="1" l="1"/>
  <c r="W628" i="1"/>
  <c r="E62" i="1"/>
  <c r="E68" i="1" s="1"/>
  <c r="E460" i="1"/>
  <c r="E465" i="1" s="1"/>
  <c r="E622" i="1" l="1"/>
  <c r="E628" i="1" s="1"/>
  <c r="W22" i="1" l="1"/>
  <c r="W23" i="1"/>
  <c r="W29" i="1"/>
  <c r="W649" i="1"/>
  <c r="W650" i="1"/>
  <c r="W656" i="1"/>
  <c r="W663" i="1"/>
  <c r="E550" i="1"/>
  <c r="E566" i="1"/>
  <c r="E582" i="1"/>
  <c r="E633" i="1"/>
  <c r="E649" i="1"/>
  <c r="E650" i="1"/>
  <c r="E661" i="1" s="1"/>
  <c r="E663" i="1"/>
  <c r="E679" i="1"/>
  <c r="E22" i="1"/>
  <c r="E23" i="1"/>
  <c r="E36" i="1" s="1"/>
  <c r="W486" i="1"/>
  <c r="W502" i="1"/>
  <c r="W518" i="1"/>
  <c r="E518" i="1"/>
  <c r="E502" i="1"/>
  <c r="E486" i="1"/>
  <c r="E470" i="1"/>
  <c r="W387" i="1"/>
  <c r="E387" i="1"/>
  <c r="W340" i="1"/>
  <c r="W346" i="1"/>
  <c r="E340" i="1"/>
  <c r="E353" i="1" s="1"/>
  <c r="W228" i="1"/>
  <c r="W234" i="1"/>
  <c r="E228" i="1"/>
  <c r="E241" i="1" s="1"/>
  <c r="W185" i="1"/>
  <c r="W191" i="1"/>
  <c r="W199" i="1"/>
  <c r="W205" i="1"/>
  <c r="W89" i="1"/>
  <c r="Y89" i="1" s="1"/>
  <c r="AA89" i="1" s="1"/>
  <c r="W95" i="1"/>
  <c r="E89" i="1"/>
  <c r="E102" i="1" s="1"/>
  <c r="Y95" i="1" l="1"/>
  <c r="W102" i="1"/>
  <c r="W353" i="1"/>
  <c r="W661" i="1"/>
  <c r="W241" i="1"/>
  <c r="W36" i="1"/>
  <c r="W196" i="1"/>
  <c r="AA95" i="1" l="1"/>
  <c r="AA102" i="1" s="1"/>
  <c r="Y102" i="1"/>
  <c r="W7" i="1"/>
  <c r="W13" i="1"/>
  <c r="E7" i="1"/>
  <c r="E20" i="1" s="1"/>
  <c r="W20" i="1" l="1"/>
  <c r="Y20" i="1" s="1"/>
  <c r="AA20" i="1" s="1"/>
  <c r="S20" i="1" l="1"/>
  <c r="W695" i="1"/>
  <c r="W38" i="1"/>
  <c r="W679" i="1"/>
  <c r="W633" i="1"/>
  <c r="W566" i="1"/>
  <c r="W550" i="1"/>
  <c r="W534" i="1"/>
  <c r="W470" i="1"/>
  <c r="W403" i="1"/>
  <c r="W371" i="1"/>
  <c r="W355" i="1"/>
  <c r="W339" i="1"/>
  <c r="W323" i="1"/>
  <c r="W307" i="1"/>
  <c r="W291" i="1"/>
  <c r="W275" i="1"/>
  <c r="W259" i="1"/>
  <c r="W243" i="1"/>
  <c r="W227" i="1"/>
  <c r="W211" i="1"/>
  <c r="W168" i="1"/>
  <c r="W152" i="1"/>
  <c r="W136" i="1"/>
  <c r="W120" i="1"/>
  <c r="W104" i="1"/>
  <c r="W88" i="1"/>
  <c r="W72" i="1"/>
  <c r="E695" i="1"/>
  <c r="E38" i="1"/>
  <c r="E534" i="1"/>
  <c r="E403" i="1"/>
  <c r="E371" i="1"/>
  <c r="E355" i="1"/>
  <c r="E339" i="1"/>
  <c r="E323" i="1"/>
  <c r="E307" i="1"/>
  <c r="E291" i="1"/>
  <c r="E275" i="1"/>
  <c r="E259" i="1"/>
  <c r="E243" i="1"/>
  <c r="E227" i="1"/>
  <c r="E211" i="1"/>
  <c r="E199" i="1"/>
  <c r="E209" i="1" s="1"/>
  <c r="E198" i="1"/>
  <c r="E185" i="1"/>
  <c r="E196" i="1" s="1"/>
  <c r="E184" i="1"/>
  <c r="E168" i="1"/>
  <c r="E152" i="1"/>
  <c r="E136" i="1"/>
  <c r="E120" i="1"/>
  <c r="E88" i="1"/>
  <c r="E72" i="1"/>
  <c r="W839" i="1" l="1"/>
</calcChain>
</file>

<file path=xl/sharedStrings.xml><?xml version="1.0" encoding="utf-8"?>
<sst xmlns="http://schemas.openxmlformats.org/spreadsheetml/2006/main" count="1595" uniqueCount="144">
  <si>
    <t>Bevételek</t>
  </si>
  <si>
    <t>Kiadások</t>
  </si>
  <si>
    <t>Támogatás összesen:</t>
  </si>
  <si>
    <t>Működési kiadások</t>
  </si>
  <si>
    <t>Ebből:</t>
  </si>
  <si>
    <t>EU-s forrás:</t>
  </si>
  <si>
    <t>Személyi juttatások</t>
  </si>
  <si>
    <t>Társfinanszírozás:</t>
  </si>
  <si>
    <t>Munkaadókat terhelő járulékok és szociális hozzájárulási adó</t>
  </si>
  <si>
    <t>Dologi kiadások</t>
  </si>
  <si>
    <t>Önrész összege:</t>
  </si>
  <si>
    <t>Ellátottak pénzbeli juttatásai</t>
  </si>
  <si>
    <t>Egyéb működési kiadások</t>
  </si>
  <si>
    <t>Felhalmozási kiadások</t>
  </si>
  <si>
    <t>Bevételek összesen:</t>
  </si>
  <si>
    <t>Beruházás</t>
  </si>
  <si>
    <t>Felújítás</t>
  </si>
  <si>
    <t>Egyéb felhalmozási kiadások</t>
  </si>
  <si>
    <t>Kiadások összesen:</t>
  </si>
  <si>
    <t>Nemzeti Stadionfejlesztési Program</t>
  </si>
  <si>
    <t>TOP Programok előkészítési feladatai</t>
  </si>
  <si>
    <t>Egyéb fejezeti finanszírozás:</t>
  </si>
  <si>
    <t>Maradvány:</t>
  </si>
  <si>
    <t>EU-s forrás maraványa:</t>
  </si>
  <si>
    <t>adatok E Ft-ban</t>
  </si>
  <si>
    <t>Modern Városok Program - A városi víziközmű-hálózat fejlesztése</t>
  </si>
  <si>
    <t>Dunaújvárosi Kézilabda Csarnok beruházás</t>
  </si>
  <si>
    <t>TOP-6.9.2-16 “Helyi identitás és kohézió erősítése”</t>
  </si>
  <si>
    <t>Modern Városok Program előkészítési költségei</t>
  </si>
  <si>
    <t>Modern Városok Program - Új szálloda beruházás előkészítésével kapcsolatos feladatok</t>
  </si>
  <si>
    <t>Csónakház fejlesztés I és II ütem Magyar Kajak-Kenu Szövetség tám. Szállítói finanszírozás</t>
  </si>
  <si>
    <t>4.8</t>
  </si>
  <si>
    <t>TOP-6.3.3. Táborállás út és csatorna fejlesztés</t>
  </si>
  <si>
    <t>TOP-6.1.5-16 Ruhagyári út és Rév út közlekedésfejlesztése</t>
  </si>
  <si>
    <t>TOP-6.1.5-16 Nagyvenyim felé vezető 62819. jelű út felújítása</t>
  </si>
  <si>
    <t>TOP-6.1.4-16-2 Intercisa Múzeum fejlesztése</t>
  </si>
  <si>
    <t>TOP-6.1.4-16-3 Aquantis látógatóközpont kialakítása</t>
  </si>
  <si>
    <t>Világörökségi Helyszínek Pályázat GINOP-7.1.6. Limes</t>
  </si>
  <si>
    <t>További évek kiadásai</t>
  </si>
  <si>
    <t>___</t>
  </si>
  <si>
    <t>V.mi</t>
  </si>
  <si>
    <t>V. mi</t>
  </si>
  <si>
    <t xml:space="preserve">___. </t>
  </si>
  <si>
    <t>Kölcsönök kiadásai</t>
  </si>
  <si>
    <t>ELENA projekt</t>
  </si>
  <si>
    <t>Modern Városok Program - Fabó Éva Sportuszoda fejlesztés</t>
  </si>
  <si>
    <t>Megelőlegezés visszatérülése</t>
  </si>
  <si>
    <t xml:space="preserve">KEHOP 5.4.1-16-2016-00467 "Egyetlen Föld az élő bolygónk" </t>
  </si>
  <si>
    <t>TOP-6.2.1-19 Bölcsődei férőhelyek kialakítása, bővítése pályázat</t>
  </si>
  <si>
    <t>5.</t>
  </si>
  <si>
    <t>Eltérés:</t>
  </si>
  <si>
    <t>Előlegként kifizetett</t>
  </si>
  <si>
    <t>Top Program TOP-6.1.1-16 Ipari parkok, ipari parkok, ipari területek fejlesztése</t>
  </si>
  <si>
    <t>Top Program TOP-6.1.5-15 "Gazdaságfejlesztést és munkaerő mobilitás ösztönzését szolgáló közlekedésfejlesztés"</t>
  </si>
  <si>
    <t>Top Program TOP-6.3.2-15 Zöld város kialakítása</t>
  </si>
  <si>
    <t>Top Program TOP -6.5.1-15 Önkormányzati épületek energetikai korszerűsítése (Dózsa Mozicentrum épületének energetikai korszerűsítése)</t>
  </si>
  <si>
    <t>Top Program TOP-6.8.2-15 "Helyi foglalkoztatási együttműködések a megyei jogú város területén és várostérségében"</t>
  </si>
  <si>
    <t>Top Program TOP-6.6.1-16 "Egészségügyi alapellátás infrastruktúrális fejlesztése"</t>
  </si>
  <si>
    <t>Modern Városok Program keretében a dunaújvárosi vidámpark, illetve a vidámparki terület fejlesztését, funkcióváltását célzó beruházás</t>
  </si>
  <si>
    <t>Modern Városok Program keretében a dunaújvárosi Szalki-sziget rekreációs célú fejlesztésére irányuló beruházás</t>
  </si>
  <si>
    <t>KEHOP 1.2.1-1 Élhető éghajlatért-helyi klímastratégia és szemléletformálás Dunaújvárosban</t>
  </si>
  <si>
    <t>MVP Baracsi úti arborétum</t>
  </si>
  <si>
    <t>TOP-6.1.5-16 Nyugati gazdasági terület közlekedésfejlesztése Dunaújvárosban Budai út</t>
  </si>
  <si>
    <t>" Észak- és Közép-Dunántúli szennyvízelvezetési és --kezelési fejlesztés 2. (ÉKDU 2.)"
 elnevezésű KEHOP -2.2.2*15-2015-00044 azonosítószámú projekt</t>
  </si>
  <si>
    <t xml:space="preserve">Dunaújváros Megyei Jogú Város Önkormányzat Európai Uniós-, valamint 
egyéb forrásból megvalósuló projektek bevételei és kiadásai </t>
  </si>
  <si>
    <t>__</t>
  </si>
  <si>
    <t>3.5</t>
  </si>
  <si>
    <t>3.6</t>
  </si>
  <si>
    <t>3.7</t>
  </si>
  <si>
    <t>3.12</t>
  </si>
  <si>
    <t>3.14</t>
  </si>
  <si>
    <t>"</t>
  </si>
  <si>
    <t>TOP -os feladatok öszzesen:</t>
  </si>
  <si>
    <t>7. melléklet:</t>
  </si>
  <si>
    <t>4.9</t>
  </si>
  <si>
    <t>MVP ___</t>
  </si>
  <si>
    <t>_</t>
  </si>
  <si>
    <t>KEHOP Programok összesen</t>
  </si>
  <si>
    <t>7. sz. melléklet:</t>
  </si>
  <si>
    <t>TOP -6.4.1 Kandó Kálmán tér személyforgalmi csomópont dunaújvárosi vasútállomáson</t>
  </si>
  <si>
    <t>Modern Városok Program - Dunaújvárosi fürdő- és vizisport centrum megvalósítása</t>
  </si>
  <si>
    <t>TOP-6.4.1. Kerékpárút  hálózat fejlesztés</t>
  </si>
  <si>
    <t>TOP-6.1.4-16-1 Látogatóközpont kialakítása a Monbach Kúriában és a Baracsi úti Arborétum fejlesztése</t>
  </si>
  <si>
    <t>LIFE LOGOS 4 WATERS</t>
  </si>
  <si>
    <t>EUCF- Városokkal a városokért</t>
  </si>
  <si>
    <t>CSAO2022-Egy lépéssel közelebb projekt</t>
  </si>
  <si>
    <t>22.6</t>
  </si>
  <si>
    <t>22.5</t>
  </si>
  <si>
    <t>22.4.</t>
  </si>
  <si>
    <t>22.3. MVP feladatok összesen:</t>
  </si>
  <si>
    <t>22.3.5</t>
  </si>
  <si>
    <t>22.2.8</t>
  </si>
  <si>
    <t>22.2.3</t>
  </si>
  <si>
    <t>22.2.2</t>
  </si>
  <si>
    <t>22.2.1</t>
  </si>
  <si>
    <t xml:space="preserve">22.1. </t>
  </si>
  <si>
    <t>22.1.2</t>
  </si>
  <si>
    <t>22.1.1</t>
  </si>
  <si>
    <t>22.4</t>
  </si>
  <si>
    <t>Országos Bringapark program Kerékpáros pumpapálya létesítése</t>
  </si>
  <si>
    <t>URBACT IV - BiodiverCity projekt</t>
  </si>
  <si>
    <t>TOP-6.1.5-16 Nyugati gazdasági terület közlekedésfejlesztése</t>
  </si>
  <si>
    <t>TOP Plusz -1.3 Fenntartható városfejlesztési stratégiák</t>
  </si>
  <si>
    <t>-</t>
  </si>
  <si>
    <t>22.1.3</t>
  </si>
  <si>
    <t>22.3</t>
  </si>
  <si>
    <t>1 Módosítás</t>
  </si>
  <si>
    <t>Módosított előirányzat</t>
  </si>
  <si>
    <t>2 Módosítás</t>
  </si>
  <si>
    <r>
      <rPr>
        <b/>
        <sz val="16"/>
        <rFont val="Arial"/>
        <family val="2"/>
        <charset val="238"/>
      </rPr>
      <t xml:space="preserve">" </t>
    </r>
    <r>
      <rPr>
        <b/>
        <sz val="11"/>
        <rFont val="Arial"/>
        <family val="2"/>
        <charset val="238"/>
      </rPr>
      <t>10. melléklet</t>
    </r>
  </si>
  <si>
    <t>Eredeti előirányzat
2024. év</t>
  </si>
  <si>
    <t>22.1.4</t>
  </si>
  <si>
    <t>22.1. TOP -os feladatok öszzesen:</t>
  </si>
  <si>
    <t>Módosított előirányzat 1
2024. év</t>
  </si>
  <si>
    <t>3 Módosítás</t>
  </si>
  <si>
    <t>22.6.</t>
  </si>
  <si>
    <t>22.7.</t>
  </si>
  <si>
    <t>LIFE-2023-ENV-ES-LIFE SeedNEB</t>
  </si>
  <si>
    <t>4 Módosítás</t>
  </si>
  <si>
    <t>Mindösszesen</t>
  </si>
  <si>
    <t>22.5.1</t>
  </si>
  <si>
    <t>22.5.2.</t>
  </si>
  <si>
    <t>22.8.</t>
  </si>
  <si>
    <t>IUA-ImperfectCity EU</t>
  </si>
  <si>
    <t>URBACT-ITN Innováció Transzfer Hálozatok</t>
  </si>
  <si>
    <t>5 Módosítás</t>
  </si>
  <si>
    <t>4. Módosított előirányzat</t>
  </si>
  <si>
    <t>Intézményfenntartás finanszírozásra</t>
  </si>
  <si>
    <t>6 Módosítás</t>
  </si>
  <si>
    <t>Módosított előirányzat 5.</t>
  </si>
  <si>
    <t>Módosított előirányzat 5</t>
  </si>
  <si>
    <t>Módosított előirányzat
2024. év</t>
  </si>
  <si>
    <t>Teljesítés
2024. év</t>
  </si>
  <si>
    <r>
      <t xml:space="preserve">%
</t>
    </r>
    <r>
      <rPr>
        <b/>
        <u/>
        <sz val="10"/>
        <rFont val="Arial"/>
        <family val="2"/>
        <charset val="238"/>
      </rPr>
      <t xml:space="preserve">Teljesítés
</t>
    </r>
    <r>
      <rPr>
        <b/>
        <sz val="10"/>
        <rFont val="Arial"/>
        <family val="2"/>
        <charset val="238"/>
      </rPr>
      <t xml:space="preserve"> Mód.előir.</t>
    </r>
  </si>
  <si>
    <t>Módosított 
előirányzat</t>
  </si>
  <si>
    <t>22.1.5</t>
  </si>
  <si>
    <t>22.1.6</t>
  </si>
  <si>
    <t>22.1.7</t>
  </si>
  <si>
    <t>22.1.8</t>
  </si>
  <si>
    <t>EU-s forrás maradványa:</t>
  </si>
  <si>
    <t>a 3/2024. (II. 15.) önkormányzati rendelethez</t>
  </si>
  <si>
    <t>Dunaújváros, 2025. május hó 15.</t>
  </si>
  <si>
    <t>10. melléklet</t>
  </si>
  <si>
    <t>a __/_____. (___. ___.)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</si>
</sst>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\."/>
    <numFmt numFmtId="165" formatCode="#,##0_ ;[Red]\-#,##0\ "/>
    <numFmt numFmtId="166" formatCode="#,##0.00_ ;[Red]\-#,##0.00\ "/>
  </numFmts>
  <fonts count="13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6"/>
      <name val="Arial"/>
      <family val="2"/>
      <charset val="238"/>
    </font>
    <font>
      <b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7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8">
    <xf numFmtId="0" fontId="0" fillId="0" borderId="0" xfId="0"/>
    <xf numFmtId="165" fontId="1" fillId="0" borderId="9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justify" vertical="center"/>
    </xf>
    <xf numFmtId="3" fontId="1" fillId="0" borderId="0" xfId="0" applyNumberFormat="1" applyFont="1" applyFill="1" applyAlignment="1">
      <alignment horizontal="justify" vertical="center"/>
    </xf>
    <xf numFmtId="165" fontId="1" fillId="0" borderId="8" xfId="0" applyNumberFormat="1" applyFont="1" applyFill="1" applyBorder="1" applyAlignment="1">
      <alignment horizontal="right" vertical="center"/>
    </xf>
    <xf numFmtId="165" fontId="0" fillId="0" borderId="3" xfId="0" applyNumberFormat="1" applyFill="1" applyBorder="1" applyAlignment="1">
      <alignment horizontal="right" vertical="center"/>
    </xf>
    <xf numFmtId="164" fontId="2" fillId="0" borderId="20" xfId="0" applyNumberFormat="1" applyFont="1" applyFill="1" applyBorder="1" applyAlignment="1">
      <alignment vertical="center"/>
    </xf>
    <xf numFmtId="164" fontId="1" fillId="0" borderId="20" xfId="0" applyNumberFormat="1" applyFont="1" applyFill="1" applyBorder="1" applyAlignment="1">
      <alignment vertical="center"/>
    </xf>
    <xf numFmtId="164" fontId="1" fillId="0" borderId="16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horizontal="right" vertical="center"/>
    </xf>
    <xf numFmtId="3" fontId="1" fillId="0" borderId="16" xfId="0" applyNumberFormat="1" applyFont="1" applyFill="1" applyBorder="1" applyAlignment="1">
      <alignment vertical="center"/>
    </xf>
    <xf numFmtId="165" fontId="1" fillId="0" borderId="18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5" fontId="0" fillId="0" borderId="0" xfId="0" applyNumberFormat="1" applyFill="1" applyAlignment="1"/>
    <xf numFmtId="3" fontId="0" fillId="0" borderId="0" xfId="0" applyNumberFormat="1" applyFill="1" applyAlignment="1">
      <alignment horizontal="justify" vertical="center"/>
    </xf>
    <xf numFmtId="164" fontId="0" fillId="0" borderId="0" xfId="0" applyNumberFormat="1" applyFont="1" applyFill="1" applyAlignment="1">
      <alignment horizontal="justify" vertical="center"/>
    </xf>
    <xf numFmtId="165" fontId="0" fillId="0" borderId="0" xfId="0" applyNumberFormat="1" applyFill="1" applyAlignment="1">
      <alignment horizontal="right" vertical="center"/>
    </xf>
    <xf numFmtId="164" fontId="0" fillId="0" borderId="1" xfId="0" applyNumberFormat="1" applyFont="1" applyFill="1" applyBorder="1" applyAlignment="1">
      <alignment horizontal="left" vertical="center"/>
    </xf>
    <xf numFmtId="164" fontId="0" fillId="0" borderId="6" xfId="0" applyNumberFormat="1" applyFont="1" applyFill="1" applyBorder="1" applyAlignment="1">
      <alignment horizontal="left" vertical="center"/>
    </xf>
    <xf numFmtId="3" fontId="0" fillId="0" borderId="6" xfId="0" applyNumberFormat="1" applyFont="1" applyFill="1" applyBorder="1" applyAlignment="1">
      <alignment horizontal="left" vertical="center" wrapText="1"/>
    </xf>
    <xf numFmtId="3" fontId="0" fillId="0" borderId="6" xfId="0" applyNumberFormat="1" applyFont="1" applyFill="1" applyBorder="1" applyAlignment="1">
      <alignment horizontal="left" vertical="center"/>
    </xf>
    <xf numFmtId="164" fontId="0" fillId="0" borderId="2" xfId="0" applyNumberFormat="1" applyFont="1" applyFill="1" applyBorder="1" applyAlignment="1">
      <alignment horizontal="justify" vertical="center"/>
    </xf>
    <xf numFmtId="165" fontId="0" fillId="0" borderId="4" xfId="0" applyNumberFormat="1" applyFont="1" applyFill="1" applyBorder="1" applyAlignment="1">
      <alignment horizontal="justify" vertical="center"/>
    </xf>
    <xf numFmtId="3" fontId="0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vertical="center"/>
    </xf>
    <xf numFmtId="164" fontId="1" fillId="0" borderId="14" xfId="0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justify" vertical="center"/>
    </xf>
    <xf numFmtId="164" fontId="2" fillId="0" borderId="21" xfId="0" applyNumberFormat="1" applyFont="1" applyFill="1" applyBorder="1" applyAlignment="1">
      <alignment vertical="center"/>
    </xf>
    <xf numFmtId="164" fontId="2" fillId="0" borderId="22" xfId="0" applyNumberFormat="1" applyFont="1" applyFill="1" applyBorder="1" applyAlignment="1">
      <alignment horizontal="right" vertical="center"/>
    </xf>
    <xf numFmtId="165" fontId="0" fillId="0" borderId="0" xfId="0" applyNumberFormat="1" applyFill="1" applyBorder="1" applyAlignment="1">
      <alignment horizontal="right" vertical="center"/>
    </xf>
    <xf numFmtId="165" fontId="1" fillId="0" borderId="28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horizontal="right" vertical="center"/>
    </xf>
    <xf numFmtId="49" fontId="2" fillId="0" borderId="11" xfId="0" applyNumberFormat="1" applyFont="1" applyFill="1" applyBorder="1" applyAlignment="1">
      <alignment horizontal="right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20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horizontal="right" vertical="center" wrapText="1"/>
    </xf>
    <xf numFmtId="3" fontId="6" fillId="0" borderId="0" xfId="1" applyNumberFormat="1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right" vertical="center" wrapText="1"/>
    </xf>
    <xf numFmtId="165" fontId="1" fillId="0" borderId="30" xfId="0" applyNumberFormat="1" applyFont="1" applyFill="1" applyBorder="1" applyAlignment="1">
      <alignment horizontal="right" vertical="center"/>
    </xf>
    <xf numFmtId="165" fontId="0" fillId="0" borderId="30" xfId="0" applyNumberFormat="1" applyFill="1" applyBorder="1" applyAlignment="1">
      <alignment horizontal="right" vertical="center"/>
    </xf>
    <xf numFmtId="165" fontId="0" fillId="0" borderId="30" xfId="0" applyNumberFormat="1" applyFill="1" applyBorder="1" applyAlignment="1">
      <alignment vertical="center"/>
    </xf>
    <xf numFmtId="165" fontId="0" fillId="0" borderId="0" xfId="0" applyNumberFormat="1" applyFill="1" applyBorder="1" applyAlignment="1"/>
    <xf numFmtId="164" fontId="2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165" fontId="0" fillId="0" borderId="30" xfId="0" applyNumberFormat="1" applyFont="1" applyFill="1" applyBorder="1" applyAlignment="1">
      <alignment vertical="center"/>
    </xf>
    <xf numFmtId="165" fontId="1" fillId="0" borderId="30" xfId="0" applyNumberFormat="1" applyFont="1" applyFill="1" applyBorder="1" applyAlignment="1">
      <alignment horizontal="center" vertical="center" wrapText="1"/>
    </xf>
    <xf numFmtId="165" fontId="0" fillId="0" borderId="30" xfId="0" applyNumberFormat="1" applyFont="1" applyFill="1" applyBorder="1" applyAlignment="1">
      <alignment horizontal="right" vertical="center"/>
    </xf>
    <xf numFmtId="3" fontId="0" fillId="0" borderId="10" xfId="0" applyNumberFormat="1" applyFill="1" applyBorder="1" applyAlignment="1">
      <alignment horizontal="justify" vertical="center"/>
    </xf>
    <xf numFmtId="3" fontId="0" fillId="0" borderId="34" xfId="0" applyNumberFormat="1" applyFill="1" applyBorder="1" applyAlignment="1">
      <alignment horizontal="justify" vertical="center"/>
    </xf>
    <xf numFmtId="3" fontId="1" fillId="0" borderId="35" xfId="0" applyNumberFormat="1" applyFont="1" applyFill="1" applyBorder="1" applyAlignment="1">
      <alignment vertical="center"/>
    </xf>
    <xf numFmtId="3" fontId="1" fillId="0" borderId="36" xfId="0" applyNumberFormat="1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horizontal="justify" vertical="center"/>
    </xf>
    <xf numFmtId="165" fontId="1" fillId="0" borderId="19" xfId="0" applyNumberFormat="1" applyFont="1" applyFill="1" applyBorder="1" applyAlignment="1">
      <alignment horizontal="right" vertical="center"/>
    </xf>
    <xf numFmtId="165" fontId="1" fillId="0" borderId="17" xfId="0" applyNumberFormat="1" applyFont="1" applyFill="1" applyBorder="1" applyAlignment="1">
      <alignment horizontal="right" vertical="center"/>
    </xf>
    <xf numFmtId="165" fontId="1" fillId="0" borderId="9" xfId="0" applyNumberFormat="1" applyFont="1" applyFill="1" applyBorder="1" applyAlignment="1">
      <alignment horizontal="right" vertical="center"/>
    </xf>
    <xf numFmtId="164" fontId="1" fillId="0" borderId="38" xfId="0" applyNumberFormat="1" applyFont="1" applyFill="1" applyBorder="1" applyAlignment="1">
      <alignment vertical="center"/>
    </xf>
    <xf numFmtId="164" fontId="2" fillId="0" borderId="38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horizontal="left" vertical="center"/>
    </xf>
    <xf numFmtId="165" fontId="0" fillId="0" borderId="47" xfId="0" applyNumberFormat="1" applyFill="1" applyBorder="1" applyAlignment="1">
      <alignment horizontal="right" vertical="center"/>
    </xf>
    <xf numFmtId="165" fontId="1" fillId="0" borderId="29" xfId="0" applyNumberFormat="1" applyFont="1" applyFill="1" applyBorder="1" applyAlignment="1">
      <alignment horizontal="right" vertical="center"/>
    </xf>
    <xf numFmtId="165" fontId="0" fillId="0" borderId="52" xfId="0" applyNumberFormat="1" applyFill="1" applyBorder="1" applyAlignment="1">
      <alignment horizontal="right" vertical="center"/>
    </xf>
    <xf numFmtId="164" fontId="4" fillId="0" borderId="32" xfId="0" applyNumberFormat="1" applyFont="1" applyFill="1" applyBorder="1" applyAlignment="1">
      <alignment vertical="center"/>
    </xf>
    <xf numFmtId="164" fontId="4" fillId="0" borderId="33" xfId="0" applyNumberFormat="1" applyFont="1" applyFill="1" applyBorder="1" applyAlignment="1">
      <alignment vertical="center"/>
    </xf>
    <xf numFmtId="164" fontId="1" fillId="0" borderId="36" xfId="0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3" fontId="1" fillId="0" borderId="55" xfId="0" applyNumberFormat="1" applyFont="1" applyFill="1" applyBorder="1" applyAlignment="1">
      <alignment vertical="center"/>
    </xf>
    <xf numFmtId="165" fontId="1" fillId="0" borderId="23" xfId="0" applyNumberFormat="1" applyFont="1" applyFill="1" applyBorder="1" applyAlignment="1">
      <alignment horizontal="right" vertical="center"/>
    </xf>
    <xf numFmtId="164" fontId="0" fillId="0" borderId="53" xfId="0" applyNumberFormat="1" applyFont="1" applyFill="1" applyBorder="1" applyAlignment="1">
      <alignment horizontal="justify" vertical="center"/>
    </xf>
    <xf numFmtId="165" fontId="0" fillId="0" borderId="59" xfId="0" applyNumberFormat="1" applyFill="1" applyBorder="1" applyAlignment="1">
      <alignment horizontal="right" vertical="center"/>
    </xf>
    <xf numFmtId="3" fontId="0" fillId="0" borderId="58" xfId="0" applyNumberFormat="1" applyFill="1" applyBorder="1" applyAlignment="1">
      <alignment horizontal="justify" vertical="center"/>
    </xf>
    <xf numFmtId="3" fontId="0" fillId="0" borderId="60" xfId="0" applyNumberFormat="1" applyFont="1" applyFill="1" applyBorder="1" applyAlignment="1">
      <alignment horizontal="left" vertical="center"/>
    </xf>
    <xf numFmtId="165" fontId="0" fillId="0" borderId="54" xfId="0" applyNumberFormat="1" applyFill="1" applyBorder="1" applyAlignment="1">
      <alignment horizontal="right" vertical="center"/>
    </xf>
    <xf numFmtId="165" fontId="0" fillId="0" borderId="24" xfId="0" applyNumberFormat="1" applyFill="1" applyBorder="1" applyAlignment="1">
      <alignment horizontal="right" vertical="center"/>
    </xf>
    <xf numFmtId="165" fontId="0" fillId="0" borderId="25" xfId="0" applyNumberFormat="1" applyFill="1" applyBorder="1" applyAlignment="1">
      <alignment horizontal="right" vertical="center"/>
    </xf>
    <xf numFmtId="165" fontId="0" fillId="0" borderId="31" xfId="0" applyNumberFormat="1" applyFill="1" applyBorder="1" applyAlignment="1">
      <alignment horizontal="right" vertical="center"/>
    </xf>
    <xf numFmtId="3" fontId="1" fillId="0" borderId="62" xfId="0" applyNumberFormat="1" applyFont="1" applyFill="1" applyBorder="1" applyAlignment="1">
      <alignment vertical="center"/>
    </xf>
    <xf numFmtId="3" fontId="1" fillId="0" borderId="63" xfId="0" applyNumberFormat="1" applyFont="1" applyFill="1" applyBorder="1" applyAlignment="1">
      <alignment vertical="center"/>
    </xf>
    <xf numFmtId="164" fontId="0" fillId="0" borderId="15" xfId="0" applyNumberFormat="1" applyFont="1" applyFill="1" applyBorder="1" applyAlignment="1">
      <alignment horizontal="right" vertical="center"/>
    </xf>
    <xf numFmtId="3" fontId="1" fillId="0" borderId="64" xfId="0" applyNumberFormat="1" applyFont="1" applyFill="1" applyBorder="1" applyAlignment="1">
      <alignment vertical="center"/>
    </xf>
    <xf numFmtId="49" fontId="2" fillId="0" borderId="58" xfId="0" applyNumberFormat="1" applyFont="1" applyFill="1" applyBorder="1" applyAlignment="1">
      <alignment horizontal="right" vertical="center"/>
    </xf>
    <xf numFmtId="165" fontId="1" fillId="0" borderId="6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left" vertical="center" indent="1"/>
    </xf>
    <xf numFmtId="164" fontId="0" fillId="0" borderId="71" xfId="0" applyNumberFormat="1" applyFont="1" applyFill="1" applyBorder="1" applyAlignment="1">
      <alignment horizontal="right" vertical="center"/>
    </xf>
    <xf numFmtId="165" fontId="1" fillId="0" borderId="48" xfId="0" applyNumberFormat="1" applyFont="1" applyFill="1" applyBorder="1" applyAlignment="1">
      <alignment horizontal="right" vertical="center"/>
    </xf>
    <xf numFmtId="3" fontId="4" fillId="0" borderId="72" xfId="0" applyNumberFormat="1" applyFont="1" applyFill="1" applyBorder="1" applyAlignment="1">
      <alignment horizontal="left" vertical="center" indent="1"/>
    </xf>
    <xf numFmtId="164" fontId="4" fillId="0" borderId="72" xfId="0" applyNumberFormat="1" applyFont="1" applyFill="1" applyBorder="1" applyAlignment="1">
      <alignment horizontal="left" vertical="center" indent="1"/>
    </xf>
    <xf numFmtId="165" fontId="2" fillId="0" borderId="73" xfId="0" applyNumberFormat="1" applyFont="1" applyFill="1" applyBorder="1" applyAlignment="1">
      <alignment horizontal="center" vertical="center" wrapText="1"/>
    </xf>
    <xf numFmtId="164" fontId="2" fillId="0" borderId="75" xfId="0" applyNumberFormat="1" applyFont="1" applyFill="1" applyBorder="1" applyAlignment="1">
      <alignment horizontal="right" vertical="center"/>
    </xf>
    <xf numFmtId="164" fontId="3" fillId="0" borderId="76" xfId="0" applyNumberFormat="1" applyFont="1" applyFill="1" applyBorder="1" applyAlignment="1">
      <alignment horizontal="justify" vertical="center"/>
    </xf>
    <xf numFmtId="164" fontId="2" fillId="0" borderId="77" xfId="0" applyNumberFormat="1" applyFont="1" applyFill="1" applyBorder="1" applyAlignment="1">
      <alignment vertical="center"/>
    </xf>
    <xf numFmtId="164" fontId="1" fillId="0" borderId="12" xfId="0" applyNumberFormat="1" applyFont="1" applyFill="1" applyBorder="1" applyAlignment="1">
      <alignment vertical="center"/>
    </xf>
    <xf numFmtId="164" fontId="1" fillId="0" borderId="27" xfId="0" applyNumberFormat="1" applyFont="1" applyFill="1" applyBorder="1" applyAlignment="1">
      <alignment vertical="center"/>
    </xf>
    <xf numFmtId="3" fontId="1" fillId="0" borderId="43" xfId="0" applyNumberFormat="1" applyFont="1" applyFill="1" applyBorder="1" applyAlignment="1">
      <alignment vertical="center"/>
    </xf>
    <xf numFmtId="165" fontId="1" fillId="0" borderId="56" xfId="0" applyNumberFormat="1" applyFont="1" applyFill="1" applyBorder="1" applyAlignment="1">
      <alignment horizontal="right" vertical="center"/>
    </xf>
    <xf numFmtId="164" fontId="2" fillId="0" borderId="10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5" fontId="0" fillId="0" borderId="4" xfId="0" applyNumberFormat="1" applyFont="1" applyFill="1" applyBorder="1" applyAlignment="1">
      <alignment horizontal="right" vertical="center"/>
    </xf>
    <xf numFmtId="3" fontId="0" fillId="0" borderId="11" xfId="0" applyNumberFormat="1" applyFill="1" applyBorder="1" applyAlignment="1">
      <alignment horizontal="justify" vertical="center"/>
    </xf>
    <xf numFmtId="3" fontId="0" fillId="0" borderId="42" xfId="0" applyNumberFormat="1" applyFont="1" applyFill="1" applyBorder="1" applyAlignment="1">
      <alignment horizontal="left" vertical="center"/>
    </xf>
    <xf numFmtId="164" fontId="2" fillId="0" borderId="12" xfId="0" applyNumberFormat="1" applyFont="1" applyFill="1" applyBorder="1" applyAlignment="1">
      <alignment vertical="center"/>
    </xf>
    <xf numFmtId="165" fontId="0" fillId="0" borderId="19" xfId="0" applyNumberFormat="1" applyFill="1" applyBorder="1" applyAlignment="1">
      <alignment horizontal="right" vertical="center"/>
    </xf>
    <xf numFmtId="165" fontId="0" fillId="0" borderId="17" xfId="0" applyNumberFormat="1" applyFill="1" applyBorder="1" applyAlignment="1">
      <alignment horizontal="right" vertical="center"/>
    </xf>
    <xf numFmtId="49" fontId="2" fillId="0" borderId="20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0" fillId="0" borderId="30" xfId="0" applyNumberFormat="1" applyFont="1" applyFill="1" applyBorder="1" applyAlignment="1">
      <alignment horizontal="justify" vertical="center"/>
    </xf>
    <xf numFmtId="165" fontId="1" fillId="0" borderId="65" xfId="0" applyNumberFormat="1" applyFont="1" applyFill="1" applyBorder="1" applyAlignment="1">
      <alignment horizontal="right" vertical="center"/>
    </xf>
    <xf numFmtId="3" fontId="1" fillId="0" borderId="66" xfId="0" applyNumberFormat="1" applyFont="1" applyFill="1" applyBorder="1" applyAlignment="1">
      <alignment vertical="center"/>
    </xf>
    <xf numFmtId="3" fontId="1" fillId="0" borderId="67" xfId="0" applyNumberFormat="1" applyFont="1" applyFill="1" applyBorder="1" applyAlignment="1">
      <alignment vertical="center"/>
    </xf>
    <xf numFmtId="165" fontId="2" fillId="0" borderId="20" xfId="0" applyNumberFormat="1" applyFont="1" applyFill="1" applyBorder="1" applyAlignment="1">
      <alignment horizontal="left" vertical="center" wrapText="1"/>
    </xf>
    <xf numFmtId="165" fontId="2" fillId="0" borderId="38" xfId="0" applyNumberFormat="1" applyFont="1" applyFill="1" applyBorder="1" applyAlignment="1">
      <alignment horizontal="left" vertical="center" wrapText="1"/>
    </xf>
    <xf numFmtId="164" fontId="2" fillId="0" borderId="52" xfId="0" applyNumberFormat="1" applyFont="1" applyFill="1" applyBorder="1" applyAlignment="1">
      <alignment horizontal="left" vertical="center"/>
    </xf>
    <xf numFmtId="164" fontId="1" fillId="0" borderId="52" xfId="0" applyNumberFormat="1" applyFont="1" applyFill="1" applyBorder="1" applyAlignment="1">
      <alignment horizontal="left" vertical="center"/>
    </xf>
    <xf numFmtId="3" fontId="1" fillId="0" borderId="52" xfId="0" applyNumberFormat="1" applyFont="1" applyFill="1" applyBorder="1" applyAlignment="1">
      <alignment horizontal="justify" vertical="center"/>
    </xf>
    <xf numFmtId="164" fontId="2" fillId="0" borderId="78" xfId="0" applyNumberFormat="1" applyFont="1" applyFill="1" applyBorder="1" applyAlignment="1">
      <alignment vertical="center"/>
    </xf>
    <xf numFmtId="164" fontId="1" fillId="0" borderId="47" xfId="0" applyNumberFormat="1" applyFont="1" applyFill="1" applyBorder="1" applyAlignment="1">
      <alignment vertical="center"/>
    </xf>
    <xf numFmtId="164" fontId="2" fillId="0" borderId="70" xfId="0" applyNumberFormat="1" applyFont="1" applyFill="1" applyBorder="1" applyAlignment="1">
      <alignment horizontal="right" vertical="center"/>
    </xf>
    <xf numFmtId="164" fontId="2" fillId="0" borderId="69" xfId="0" applyNumberFormat="1" applyFont="1" applyFill="1" applyBorder="1" applyAlignment="1">
      <alignment vertical="center"/>
    </xf>
    <xf numFmtId="164" fontId="2" fillId="0" borderId="69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left" vertical="center"/>
    </xf>
    <xf numFmtId="3" fontId="4" fillId="0" borderId="80" xfId="0" applyNumberFormat="1" applyFont="1" applyFill="1" applyBorder="1" applyAlignment="1">
      <alignment horizontal="left" vertical="center" indent="1"/>
    </xf>
    <xf numFmtId="3" fontId="3" fillId="0" borderId="81" xfId="0" applyNumberFormat="1" applyFont="1" applyFill="1" applyBorder="1" applyAlignment="1">
      <alignment horizontal="justify" vertical="center"/>
    </xf>
    <xf numFmtId="3" fontId="3" fillId="0" borderId="82" xfId="0" applyNumberFormat="1" applyFont="1" applyFill="1" applyBorder="1" applyAlignment="1">
      <alignment horizontal="justify" vertical="center"/>
    </xf>
    <xf numFmtId="3" fontId="3" fillId="0" borderId="83" xfId="0" applyNumberFormat="1" applyFont="1" applyFill="1" applyBorder="1" applyAlignment="1">
      <alignment horizontal="justify" vertical="center"/>
    </xf>
    <xf numFmtId="3" fontId="3" fillId="0" borderId="75" xfId="0" applyNumberFormat="1" applyFont="1" applyFill="1" applyBorder="1" applyAlignment="1">
      <alignment horizontal="justify" vertical="center"/>
    </xf>
    <xf numFmtId="3" fontId="4" fillId="0" borderId="21" xfId="0" applyNumberFormat="1" applyFont="1" applyFill="1" applyBorder="1" applyAlignment="1">
      <alignment horizontal="left" vertical="center" indent="1"/>
    </xf>
    <xf numFmtId="3" fontId="3" fillId="0" borderId="84" xfId="0" applyNumberFormat="1" applyFont="1" applyFill="1" applyBorder="1" applyAlignment="1">
      <alignment horizontal="justify" vertical="center"/>
    </xf>
    <xf numFmtId="3" fontId="1" fillId="0" borderId="86" xfId="0" applyNumberFormat="1" applyFont="1" applyFill="1" applyBorder="1" applyAlignment="1">
      <alignment vertical="center"/>
    </xf>
    <xf numFmtId="49" fontId="0" fillId="0" borderId="13" xfId="0" applyNumberFormat="1" applyFill="1" applyBorder="1" applyAlignment="1">
      <alignment horizontal="right" vertical="center"/>
    </xf>
    <xf numFmtId="164" fontId="2" fillId="0" borderId="70" xfId="0" applyNumberFormat="1" applyFont="1" applyFill="1" applyBorder="1" applyAlignment="1">
      <alignment vertical="center"/>
    </xf>
    <xf numFmtId="164" fontId="1" fillId="0" borderId="69" xfId="0" applyNumberFormat="1" applyFont="1" applyFill="1" applyBorder="1" applyAlignment="1">
      <alignment vertical="center"/>
    </xf>
    <xf numFmtId="164" fontId="1" fillId="0" borderId="74" xfId="0" applyNumberFormat="1" applyFont="1" applyFill="1" applyBorder="1" applyAlignment="1">
      <alignment vertical="center"/>
    </xf>
    <xf numFmtId="165" fontId="1" fillId="0" borderId="87" xfId="0" applyNumberFormat="1" applyFont="1" applyFill="1" applyBorder="1" applyAlignment="1">
      <alignment horizontal="right" vertical="center"/>
    </xf>
    <xf numFmtId="3" fontId="1" fillId="0" borderId="88" xfId="0" applyNumberFormat="1" applyFont="1" applyFill="1" applyBorder="1" applyAlignment="1">
      <alignment vertical="center"/>
    </xf>
    <xf numFmtId="3" fontId="1" fillId="0" borderId="85" xfId="0" applyNumberFormat="1" applyFont="1" applyFill="1" applyBorder="1" applyAlignment="1">
      <alignment vertical="center"/>
    </xf>
    <xf numFmtId="164" fontId="2" fillId="0" borderId="89" xfId="0" applyNumberFormat="1" applyFont="1" applyFill="1" applyBorder="1" applyAlignment="1">
      <alignment horizontal="right" vertical="center"/>
    </xf>
    <xf numFmtId="164" fontId="0" fillId="0" borderId="79" xfId="0" applyNumberFormat="1" applyFont="1" applyFill="1" applyBorder="1" applyAlignment="1">
      <alignment horizontal="justify" vertical="center"/>
    </xf>
    <xf numFmtId="165" fontId="0" fillId="0" borderId="90" xfId="0" applyNumberFormat="1" applyFill="1" applyBorder="1" applyAlignment="1">
      <alignment horizontal="right" vertical="center"/>
    </xf>
    <xf numFmtId="3" fontId="0" fillId="0" borderId="89" xfId="0" applyNumberFormat="1" applyFill="1" applyBorder="1" applyAlignment="1">
      <alignment horizontal="justify" vertical="center"/>
    </xf>
    <xf numFmtId="3" fontId="0" fillId="0" borderId="91" xfId="0" applyNumberFormat="1" applyFont="1" applyFill="1" applyBorder="1" applyAlignment="1">
      <alignment horizontal="left" vertical="center"/>
    </xf>
    <xf numFmtId="165" fontId="0" fillId="0" borderId="92" xfId="0" applyNumberFormat="1" applyFill="1" applyBorder="1" applyAlignment="1">
      <alignment horizontal="right" vertical="center"/>
    </xf>
    <xf numFmtId="165" fontId="1" fillId="0" borderId="93" xfId="0" applyNumberFormat="1" applyFont="1" applyFill="1" applyBorder="1" applyAlignment="1">
      <alignment horizontal="right" vertical="center" wrapText="1"/>
    </xf>
    <xf numFmtId="3" fontId="1" fillId="0" borderId="70" xfId="0" applyNumberFormat="1" applyFont="1" applyFill="1" applyBorder="1" applyAlignment="1">
      <alignment vertical="center"/>
    </xf>
    <xf numFmtId="3" fontId="1" fillId="0" borderId="94" xfId="0" applyNumberFormat="1" applyFont="1" applyFill="1" applyBorder="1" applyAlignment="1">
      <alignment vertical="center"/>
    </xf>
    <xf numFmtId="164" fontId="1" fillId="0" borderId="70" xfId="0" applyNumberFormat="1" applyFont="1" applyFill="1" applyBorder="1" applyAlignment="1">
      <alignment vertical="center"/>
    </xf>
    <xf numFmtId="3" fontId="1" fillId="0" borderId="95" xfId="0" applyNumberFormat="1" applyFont="1" applyFill="1" applyBorder="1" applyAlignment="1">
      <alignment vertical="center"/>
    </xf>
    <xf numFmtId="3" fontId="1" fillId="0" borderId="96" xfId="0" applyNumberFormat="1" applyFont="1" applyFill="1" applyBorder="1" applyAlignment="1">
      <alignment vertical="center"/>
    </xf>
    <xf numFmtId="164" fontId="2" fillId="0" borderId="70" xfId="0" quotePrefix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right" vertical="center"/>
    </xf>
    <xf numFmtId="3" fontId="1" fillId="0" borderId="0" xfId="0" applyNumberFormat="1" applyFont="1" applyFill="1" applyAlignment="1">
      <alignment horizontal="center" vertical="center"/>
    </xf>
    <xf numFmtId="49" fontId="2" fillId="0" borderId="44" xfId="0" applyNumberFormat="1" applyFont="1" applyFill="1" applyBorder="1" applyAlignment="1">
      <alignment horizontal="right" vertical="center"/>
    </xf>
    <xf numFmtId="164" fontId="0" fillId="0" borderId="97" xfId="0" applyNumberFormat="1" applyFont="1" applyFill="1" applyBorder="1" applyAlignment="1">
      <alignment horizontal="justify" vertical="center"/>
    </xf>
    <xf numFmtId="49" fontId="2" fillId="0" borderId="45" xfId="0" applyNumberFormat="1" applyFont="1" applyFill="1" applyBorder="1" applyAlignment="1">
      <alignment vertical="center"/>
    </xf>
    <xf numFmtId="164" fontId="1" fillId="0" borderId="51" xfId="0" applyNumberFormat="1" applyFont="1" applyFill="1" applyBorder="1" applyAlignment="1">
      <alignment vertical="center"/>
    </xf>
    <xf numFmtId="164" fontId="1" fillId="0" borderId="98" xfId="0" applyNumberFormat="1" applyFont="1" applyFill="1" applyBorder="1" applyAlignment="1">
      <alignment vertical="center"/>
    </xf>
    <xf numFmtId="165" fontId="2" fillId="0" borderId="99" xfId="0" applyNumberFormat="1" applyFont="1" applyFill="1" applyBorder="1" applyAlignment="1">
      <alignment horizontal="center" vertical="center" wrapText="1"/>
    </xf>
    <xf numFmtId="165" fontId="2" fillId="0" borderId="39" xfId="0" applyNumberFormat="1" applyFont="1" applyFill="1" applyBorder="1" applyAlignment="1">
      <alignment horizontal="right" vertical="center"/>
    </xf>
    <xf numFmtId="165" fontId="2" fillId="0" borderId="40" xfId="0" applyNumberFormat="1" applyFont="1" applyFill="1" applyBorder="1" applyAlignment="1">
      <alignment horizontal="right" vertical="center"/>
    </xf>
    <xf numFmtId="165" fontId="2" fillId="0" borderId="41" xfId="0" applyNumberFormat="1" applyFont="1" applyFill="1" applyBorder="1" applyAlignment="1">
      <alignment horizontal="right" vertical="center"/>
    </xf>
    <xf numFmtId="165" fontId="2" fillId="0" borderId="9" xfId="0" applyNumberFormat="1" applyFont="1" applyFill="1" applyBorder="1" applyAlignment="1">
      <alignment horizontal="right" vertical="center"/>
    </xf>
    <xf numFmtId="165" fontId="2" fillId="0" borderId="68" xfId="0" applyNumberFormat="1" applyFont="1" applyFill="1" applyBorder="1" applyAlignment="1">
      <alignment horizontal="right" vertical="center"/>
    </xf>
    <xf numFmtId="165" fontId="2" fillId="0" borderId="69" xfId="0" applyNumberFormat="1" applyFont="1" applyFill="1" applyBorder="1" applyAlignment="1">
      <alignment vertical="center"/>
    </xf>
    <xf numFmtId="3" fontId="1" fillId="0" borderId="105" xfId="0" applyNumberFormat="1" applyFont="1" applyFill="1" applyBorder="1" applyAlignment="1">
      <alignment vertical="center"/>
    </xf>
    <xf numFmtId="3" fontId="2" fillId="0" borderId="110" xfId="0" applyNumberFormat="1" applyFont="1" applyFill="1" applyBorder="1" applyAlignment="1">
      <alignment vertical="center"/>
    </xf>
    <xf numFmtId="3" fontId="3" fillId="0" borderId="111" xfId="0" applyNumberFormat="1" applyFont="1" applyFill="1" applyBorder="1" applyAlignment="1">
      <alignment horizontal="left" vertical="center"/>
    </xf>
    <xf numFmtId="3" fontId="3" fillId="0" borderId="112" xfId="0" applyNumberFormat="1" applyFont="1" applyFill="1" applyBorder="1" applyAlignment="1">
      <alignment horizontal="left" vertical="center" wrapText="1"/>
    </xf>
    <xf numFmtId="3" fontId="3" fillId="0" borderId="112" xfId="0" applyNumberFormat="1" applyFont="1" applyFill="1" applyBorder="1" applyAlignment="1">
      <alignment horizontal="left" vertical="center"/>
    </xf>
    <xf numFmtId="3" fontId="3" fillId="0" borderId="113" xfId="0" applyNumberFormat="1" applyFont="1" applyFill="1" applyBorder="1" applyAlignment="1">
      <alignment horizontal="left" vertical="center"/>
    </xf>
    <xf numFmtId="3" fontId="4" fillId="0" borderId="71" xfId="0" applyNumberFormat="1" applyFont="1" applyFill="1" applyBorder="1" applyAlignment="1">
      <alignment vertical="center"/>
    </xf>
    <xf numFmtId="3" fontId="3" fillId="0" borderId="49" xfId="0" applyNumberFormat="1" applyFont="1" applyFill="1" applyBorder="1" applyAlignment="1">
      <alignment horizontal="left" vertical="center"/>
    </xf>
    <xf numFmtId="3" fontId="3" fillId="0" borderId="50" xfId="0" applyNumberFormat="1" applyFont="1" applyFill="1" applyBorder="1" applyAlignment="1">
      <alignment horizontal="left" vertical="center"/>
    </xf>
    <xf numFmtId="3" fontId="3" fillId="0" borderId="46" xfId="0" applyNumberFormat="1" applyFont="1" applyFill="1" applyBorder="1" applyAlignment="1">
      <alignment horizontal="left" vertical="center"/>
    </xf>
    <xf numFmtId="3" fontId="4" fillId="0" borderId="43" xfId="0" applyNumberFormat="1" applyFont="1" applyFill="1" applyBorder="1" applyAlignment="1">
      <alignment vertical="center"/>
    </xf>
    <xf numFmtId="165" fontId="2" fillId="0" borderId="28" xfId="0" applyNumberFormat="1" applyFont="1" applyFill="1" applyBorder="1" applyAlignment="1">
      <alignment horizontal="right" vertical="center"/>
    </xf>
    <xf numFmtId="164" fontId="4" fillId="0" borderId="109" xfId="0" applyNumberFormat="1" applyFont="1" applyFill="1" applyBorder="1" applyAlignment="1">
      <alignment vertical="center"/>
    </xf>
    <xf numFmtId="166" fontId="3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/>
    <xf numFmtId="49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164" fontId="2" fillId="0" borderId="115" xfId="0" applyNumberFormat="1" applyFont="1" applyFill="1" applyBorder="1" applyAlignment="1">
      <alignment vertical="center"/>
    </xf>
    <xf numFmtId="0" fontId="6" fillId="0" borderId="116" xfId="1" applyFont="1" applyFill="1" applyBorder="1" applyAlignment="1">
      <alignment horizontal="left" vertical="center" wrapText="1" indent="1"/>
    </xf>
    <xf numFmtId="164" fontId="2" fillId="0" borderId="69" xfId="0" applyNumberFormat="1" applyFont="1" applyFill="1" applyBorder="1" applyAlignment="1">
      <alignment horizontal="left" vertical="center" indent="1"/>
    </xf>
    <xf numFmtId="164" fontId="2" fillId="0" borderId="70" xfId="0" applyNumberFormat="1" applyFont="1" applyFill="1" applyBorder="1" applyAlignment="1">
      <alignment horizontal="center" vertical="center"/>
    </xf>
    <xf numFmtId="0" fontId="2" fillId="0" borderId="117" xfId="1" applyFont="1" applyFill="1" applyBorder="1" applyAlignment="1">
      <alignment horizontal="left" vertical="center"/>
    </xf>
    <xf numFmtId="165" fontId="9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Alignment="1">
      <alignment horizontal="right" vertical="center"/>
    </xf>
    <xf numFmtId="165" fontId="11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left" vertical="center" wrapText="1" indent="1"/>
    </xf>
    <xf numFmtId="164" fontId="2" fillId="0" borderId="126" xfId="0" applyNumberFormat="1" applyFont="1" applyFill="1" applyBorder="1" applyAlignment="1">
      <alignment horizontal="right" vertical="center"/>
    </xf>
    <xf numFmtId="164" fontId="3" fillId="0" borderId="79" xfId="0" applyNumberFormat="1" applyFont="1" applyFill="1" applyBorder="1" applyAlignment="1">
      <alignment horizontal="justify" vertical="center"/>
    </xf>
    <xf numFmtId="165" fontId="2" fillId="0" borderId="114" xfId="0" applyNumberFormat="1" applyFont="1" applyFill="1" applyBorder="1" applyAlignment="1">
      <alignment horizontal="right" vertical="center"/>
    </xf>
    <xf numFmtId="165" fontId="2" fillId="0" borderId="71" xfId="0" applyNumberFormat="1" applyFont="1" applyFill="1" applyBorder="1" applyAlignment="1">
      <alignment vertical="center"/>
    </xf>
    <xf numFmtId="3" fontId="4" fillId="0" borderId="127" xfId="0" applyNumberFormat="1" applyFont="1" applyFill="1" applyBorder="1" applyAlignment="1">
      <alignment horizontal="left" vertical="center" indent="1"/>
    </xf>
    <xf numFmtId="3" fontId="4" fillId="0" borderId="128" xfId="0" applyNumberFormat="1" applyFont="1" applyFill="1" applyBorder="1" applyAlignment="1">
      <alignment vertical="center"/>
    </xf>
    <xf numFmtId="165" fontId="2" fillId="0" borderId="129" xfId="0" applyNumberFormat="1" applyFont="1" applyFill="1" applyBorder="1" applyAlignment="1">
      <alignment horizontal="right" vertical="center"/>
    </xf>
    <xf numFmtId="3" fontId="4" fillId="0" borderId="131" xfId="0" applyNumberFormat="1" applyFont="1" applyFill="1" applyBorder="1" applyAlignment="1">
      <alignment horizontal="left" vertical="center" indent="1"/>
    </xf>
    <xf numFmtId="3" fontId="4" fillId="0" borderId="132" xfId="0" applyNumberFormat="1" applyFont="1" applyFill="1" applyBorder="1" applyAlignment="1">
      <alignment vertical="center"/>
    </xf>
    <xf numFmtId="3" fontId="1" fillId="0" borderId="133" xfId="0" applyNumberFormat="1" applyFont="1" applyFill="1" applyBorder="1" applyAlignment="1">
      <alignment horizontal="left" vertical="center" indent="1"/>
    </xf>
    <xf numFmtId="3" fontId="1" fillId="0" borderId="134" xfId="0" applyNumberFormat="1" applyFont="1" applyFill="1" applyBorder="1" applyAlignment="1">
      <alignment vertical="center"/>
    </xf>
    <xf numFmtId="164" fontId="2" fillId="0" borderId="69" xfId="0" applyNumberFormat="1" applyFont="1" applyFill="1" applyBorder="1" applyAlignment="1">
      <alignment horizontal="left" vertical="center" wrapText="1" indent="1"/>
    </xf>
    <xf numFmtId="164" fontId="2" fillId="0" borderId="71" xfId="0" applyNumberFormat="1" applyFont="1" applyFill="1" applyBorder="1" applyAlignment="1">
      <alignment horizontal="left" vertical="center" wrapText="1" indent="1"/>
    </xf>
    <xf numFmtId="166" fontId="0" fillId="0" borderId="0" xfId="0" applyNumberFormat="1" applyFill="1" applyAlignment="1"/>
    <xf numFmtId="166" fontId="0" fillId="0" borderId="0" xfId="0" applyNumberFormat="1" applyFill="1" applyAlignment="1">
      <alignment horizontal="right" vertical="center"/>
    </xf>
    <xf numFmtId="166" fontId="2" fillId="0" borderId="69" xfId="0" applyNumberFormat="1" applyFont="1" applyFill="1" applyBorder="1" applyAlignment="1">
      <alignment horizontal="left" vertical="center" wrapText="1" indent="1"/>
    </xf>
    <xf numFmtId="166" fontId="1" fillId="0" borderId="28" xfId="0" applyNumberFormat="1" applyFont="1" applyFill="1" applyBorder="1" applyAlignment="1">
      <alignment horizontal="center" vertical="center" wrapText="1"/>
    </xf>
    <xf numFmtId="166" fontId="1" fillId="0" borderId="87" xfId="0" applyNumberFormat="1" applyFont="1" applyFill="1" applyBorder="1" applyAlignment="1">
      <alignment horizontal="right" vertical="center"/>
    </xf>
    <xf numFmtId="166" fontId="0" fillId="0" borderId="90" xfId="0" applyNumberFormat="1" applyFill="1" applyBorder="1" applyAlignment="1">
      <alignment horizontal="right" vertical="center"/>
    </xf>
    <xf numFmtId="166" fontId="0" fillId="0" borderId="3" xfId="0" applyNumberFormat="1" applyFill="1" applyBorder="1" applyAlignment="1">
      <alignment horizontal="right" vertical="center"/>
    </xf>
    <xf numFmtId="166" fontId="1" fillId="0" borderId="5" xfId="0" applyNumberFormat="1" applyFont="1" applyFill="1" applyBorder="1" applyAlignment="1">
      <alignment horizontal="right" vertical="center"/>
    </xf>
    <xf numFmtId="166" fontId="1" fillId="0" borderId="18" xfId="0" applyNumberFormat="1" applyFont="1" applyFill="1" applyBorder="1" applyAlignment="1">
      <alignment horizontal="right" vertical="center"/>
    </xf>
    <xf numFmtId="166" fontId="1" fillId="0" borderId="19" xfId="0" applyNumberFormat="1" applyFont="1" applyFill="1" applyBorder="1" applyAlignment="1">
      <alignment horizontal="right" vertical="center"/>
    </xf>
    <xf numFmtId="166" fontId="1" fillId="0" borderId="17" xfId="0" applyNumberFormat="1" applyFont="1" applyFill="1" applyBorder="1" applyAlignment="1">
      <alignment horizontal="right" vertical="center"/>
    </xf>
    <xf numFmtId="166" fontId="2" fillId="0" borderId="69" xfId="0" applyNumberFormat="1" applyFont="1" applyFill="1" applyBorder="1" applyAlignment="1">
      <alignment vertical="center"/>
    </xf>
    <xf numFmtId="166" fontId="0" fillId="0" borderId="4" xfId="0" applyNumberFormat="1" applyFont="1" applyFill="1" applyBorder="1" applyAlignment="1">
      <alignment horizontal="right" vertical="center"/>
    </xf>
    <xf numFmtId="166" fontId="2" fillId="0" borderId="38" xfId="0" applyNumberFormat="1" applyFont="1" applyFill="1" applyBorder="1" applyAlignment="1">
      <alignment vertical="center"/>
    </xf>
    <xf numFmtId="166" fontId="1" fillId="0" borderId="9" xfId="0" applyNumberFormat="1" applyFont="1" applyFill="1" applyBorder="1" applyAlignment="1">
      <alignment horizontal="center" vertical="center" wrapText="1"/>
    </xf>
    <xf numFmtId="166" fontId="1" fillId="0" borderId="8" xfId="0" applyNumberFormat="1" applyFont="1" applyFill="1" applyBorder="1" applyAlignment="1">
      <alignment horizontal="right" vertical="center"/>
    </xf>
    <xf numFmtId="166" fontId="0" fillId="0" borderId="59" xfId="0" applyNumberFormat="1" applyFill="1" applyBorder="1" applyAlignment="1">
      <alignment horizontal="right" vertical="center"/>
    </xf>
    <xf numFmtId="166" fontId="0" fillId="0" borderId="4" xfId="0" applyNumberFormat="1" applyFont="1" applyFill="1" applyBorder="1" applyAlignment="1">
      <alignment horizontal="justify" vertical="center"/>
    </xf>
    <xf numFmtId="166" fontId="0" fillId="0" borderId="19" xfId="0" applyNumberFormat="1" applyFill="1" applyBorder="1" applyAlignment="1">
      <alignment horizontal="right" vertical="center"/>
    </xf>
    <xf numFmtId="166" fontId="0" fillId="0" borderId="17" xfId="0" applyNumberFormat="1" applyFill="1" applyBorder="1" applyAlignment="1">
      <alignment horizontal="right" vertical="center"/>
    </xf>
    <xf numFmtId="166" fontId="1" fillId="0" borderId="65" xfId="0" applyNumberFormat="1" applyFont="1" applyFill="1" applyBorder="1" applyAlignment="1">
      <alignment horizontal="right" vertical="center"/>
    </xf>
    <xf numFmtId="166" fontId="1" fillId="0" borderId="9" xfId="0" applyNumberFormat="1" applyFont="1" applyFill="1" applyBorder="1" applyAlignment="1">
      <alignment horizontal="right" vertical="center"/>
    </xf>
    <xf numFmtId="166" fontId="1" fillId="0" borderId="8" xfId="0" applyNumberFormat="1" applyFont="1" applyFill="1" applyBorder="1" applyAlignment="1">
      <alignment horizontal="center" vertical="center" wrapText="1"/>
    </xf>
    <xf numFmtId="166" fontId="1" fillId="0" borderId="56" xfId="0" applyNumberFormat="1" applyFont="1" applyFill="1" applyBorder="1" applyAlignment="1">
      <alignment horizontal="right" vertical="center"/>
    </xf>
    <xf numFmtId="166" fontId="0" fillId="0" borderId="52" xfId="0" applyNumberForma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right" vertical="center"/>
    </xf>
    <xf numFmtId="166" fontId="2" fillId="0" borderId="73" xfId="0" applyNumberFormat="1" applyFont="1" applyFill="1" applyBorder="1" applyAlignment="1">
      <alignment horizontal="center" vertical="center" wrapText="1"/>
    </xf>
    <xf numFmtId="166" fontId="2" fillId="0" borderId="100" xfId="0" applyNumberFormat="1" applyFont="1" applyFill="1" applyBorder="1" applyAlignment="1">
      <alignment horizontal="right" vertical="center"/>
    </xf>
    <xf numFmtId="166" fontId="2" fillId="0" borderId="101" xfId="0" applyNumberFormat="1" applyFont="1" applyFill="1" applyBorder="1" applyAlignment="1">
      <alignment horizontal="right" vertical="center"/>
    </xf>
    <xf numFmtId="166" fontId="2" fillId="0" borderId="104" xfId="0" applyNumberFormat="1" applyFont="1" applyFill="1" applyBorder="1" applyAlignment="1">
      <alignment horizontal="right" vertical="center"/>
    </xf>
    <xf numFmtId="165" fontId="2" fillId="0" borderId="135" xfId="0" applyNumberFormat="1" applyFont="1" applyFill="1" applyBorder="1" applyAlignment="1">
      <alignment horizontal="right" vertical="center"/>
    </xf>
    <xf numFmtId="166" fontId="2" fillId="0" borderId="136" xfId="0" applyNumberFormat="1" applyFont="1" applyFill="1" applyBorder="1" applyAlignment="1">
      <alignment horizontal="right" vertical="center"/>
    </xf>
    <xf numFmtId="166" fontId="2" fillId="0" borderId="103" xfId="0" applyNumberFormat="1" applyFont="1" applyFill="1" applyBorder="1" applyAlignment="1">
      <alignment horizontal="right" vertical="center"/>
    </xf>
    <xf numFmtId="165" fontId="2" fillId="0" borderId="99" xfId="0" applyNumberFormat="1" applyFont="1" applyFill="1" applyBorder="1" applyAlignment="1">
      <alignment horizontal="center" wrapText="1"/>
    </xf>
    <xf numFmtId="166" fontId="1" fillId="0" borderId="23" xfId="0" applyNumberFormat="1" applyFont="1" applyFill="1" applyBorder="1" applyAlignment="1">
      <alignment horizontal="right" vertical="center"/>
    </xf>
    <xf numFmtId="166" fontId="0" fillId="0" borderId="92" xfId="0" applyNumberFormat="1" applyFill="1" applyBorder="1" applyAlignment="1">
      <alignment horizontal="right" vertical="center"/>
    </xf>
    <xf numFmtId="166" fontId="0" fillId="0" borderId="24" xfId="0" applyNumberFormat="1" applyFill="1" applyBorder="1" applyAlignment="1">
      <alignment horizontal="right" vertical="center"/>
    </xf>
    <xf numFmtId="166" fontId="0" fillId="0" borderId="25" xfId="0" applyNumberFormat="1" applyFill="1" applyBorder="1" applyAlignment="1">
      <alignment horizontal="right" vertical="center"/>
    </xf>
    <xf numFmtId="166" fontId="0" fillId="0" borderId="31" xfId="0" applyNumberFormat="1" applyFill="1" applyBorder="1" applyAlignment="1">
      <alignment horizontal="right" vertical="center"/>
    </xf>
    <xf numFmtId="166" fontId="1" fillId="0" borderId="48" xfId="0" applyNumberFormat="1" applyFont="1" applyFill="1" applyBorder="1" applyAlignment="1">
      <alignment horizontal="right" vertical="center"/>
    </xf>
    <xf numFmtId="166" fontId="2" fillId="0" borderId="130" xfId="0" applyNumberFormat="1" applyFont="1" applyFill="1" applyBorder="1" applyAlignment="1">
      <alignment horizontal="right" vertical="center"/>
    </xf>
    <xf numFmtId="166" fontId="2" fillId="0" borderId="102" xfId="0" applyNumberFormat="1" applyFont="1" applyFill="1" applyBorder="1" applyAlignment="1">
      <alignment horizontal="right" vertical="center"/>
    </xf>
    <xf numFmtId="166" fontId="2" fillId="0" borderId="125" xfId="0" applyNumberFormat="1" applyFont="1" applyFill="1" applyBorder="1" applyAlignment="1">
      <alignment horizontal="right" vertical="center"/>
    </xf>
    <xf numFmtId="166" fontId="2" fillId="0" borderId="108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164" fontId="9" fillId="0" borderId="70" xfId="0" quotePrefix="1" applyNumberFormat="1" applyFont="1" applyFill="1" applyBorder="1" applyAlignment="1">
      <alignment horizontal="left" vertical="center" indent="2"/>
    </xf>
    <xf numFmtId="164" fontId="10" fillId="0" borderId="69" xfId="0" applyNumberFormat="1" applyFont="1" applyFill="1" applyBorder="1" applyAlignment="1">
      <alignment vertical="center"/>
    </xf>
    <xf numFmtId="164" fontId="10" fillId="0" borderId="69" xfId="0" applyNumberFormat="1" applyFont="1" applyFill="1" applyBorder="1" applyAlignment="1">
      <alignment vertical="center" wrapText="1"/>
    </xf>
    <xf numFmtId="166" fontId="10" fillId="0" borderId="69" xfId="0" applyNumberFormat="1" applyFont="1" applyFill="1" applyBorder="1" applyAlignment="1">
      <alignment vertical="center"/>
    </xf>
    <xf numFmtId="164" fontId="9" fillId="0" borderId="69" xfId="0" applyNumberFormat="1" applyFont="1" applyFill="1" applyBorder="1" applyAlignment="1">
      <alignment horizontal="left" vertical="center" indent="2"/>
    </xf>
    <xf numFmtId="165" fontId="10" fillId="0" borderId="69" xfId="0" applyNumberFormat="1" applyFont="1" applyFill="1" applyBorder="1" applyAlignment="1">
      <alignment vertical="center"/>
    </xf>
    <xf numFmtId="164" fontId="8" fillId="0" borderId="12" xfId="0" applyNumberFormat="1" applyFont="1" applyFill="1" applyBorder="1" applyAlignment="1">
      <alignment vertical="center"/>
    </xf>
    <xf numFmtId="164" fontId="8" fillId="0" borderId="13" xfId="0" applyNumberFormat="1" applyFont="1" applyFill="1" applyBorder="1" applyAlignment="1">
      <alignment vertical="center"/>
    </xf>
    <xf numFmtId="164" fontId="8" fillId="0" borderId="27" xfId="0" applyNumberFormat="1" applyFont="1" applyFill="1" applyBorder="1" applyAlignment="1">
      <alignment vertical="center"/>
    </xf>
    <xf numFmtId="165" fontId="8" fillId="0" borderId="28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3" fontId="8" fillId="0" borderId="35" xfId="0" applyNumberFormat="1" applyFont="1" applyFill="1" applyBorder="1" applyAlignment="1">
      <alignment vertical="center"/>
    </xf>
    <xf numFmtId="3" fontId="8" fillId="0" borderId="43" xfId="0" applyNumberFormat="1" applyFont="1" applyFill="1" applyBorder="1" applyAlignment="1">
      <alignment vertical="center"/>
    </xf>
    <xf numFmtId="164" fontId="10" fillId="0" borderId="70" xfId="0" applyNumberFormat="1" applyFont="1" applyFill="1" applyBorder="1" applyAlignment="1">
      <alignment horizontal="left" vertical="center" indent="1"/>
    </xf>
    <xf numFmtId="164" fontId="8" fillId="0" borderId="69" xfId="0" applyNumberFormat="1" applyFont="1" applyFill="1" applyBorder="1" applyAlignment="1">
      <alignment vertical="center"/>
    </xf>
    <xf numFmtId="164" fontId="8" fillId="0" borderId="74" xfId="0" applyNumberFormat="1" applyFont="1" applyFill="1" applyBorder="1" applyAlignment="1">
      <alignment vertical="center"/>
    </xf>
    <xf numFmtId="165" fontId="8" fillId="0" borderId="87" xfId="0" applyNumberFormat="1" applyFont="1" applyFill="1" applyBorder="1" applyAlignment="1">
      <alignment horizontal="right" vertical="center"/>
    </xf>
    <xf numFmtId="166" fontId="8" fillId="0" borderId="87" xfId="0" applyNumberFormat="1" applyFont="1" applyFill="1" applyBorder="1" applyAlignment="1">
      <alignment horizontal="right" vertical="center"/>
    </xf>
    <xf numFmtId="165" fontId="8" fillId="0" borderId="30" xfId="0" applyNumberFormat="1" applyFont="1" applyFill="1" applyBorder="1" applyAlignment="1">
      <alignment horizontal="right" vertical="center"/>
    </xf>
    <xf numFmtId="3" fontId="8" fillId="0" borderId="88" xfId="0" applyNumberFormat="1" applyFont="1" applyFill="1" applyBorder="1" applyAlignment="1">
      <alignment vertical="center"/>
    </xf>
    <xf numFmtId="3" fontId="8" fillId="0" borderId="85" xfId="0" applyNumberFormat="1" applyFont="1" applyFill="1" applyBorder="1" applyAlignment="1">
      <alignment vertical="center"/>
    </xf>
    <xf numFmtId="165" fontId="8" fillId="0" borderId="23" xfId="0" applyNumberFormat="1" applyFont="1" applyFill="1" applyBorder="1" applyAlignment="1">
      <alignment horizontal="right" vertical="center"/>
    </xf>
    <xf numFmtId="166" fontId="8" fillId="0" borderId="23" xfId="0" applyNumberFormat="1" applyFont="1" applyFill="1" applyBorder="1" applyAlignment="1">
      <alignment horizontal="right" vertical="center"/>
    </xf>
    <xf numFmtId="164" fontId="10" fillId="0" borderId="89" xfId="0" applyNumberFormat="1" applyFont="1" applyFill="1" applyBorder="1" applyAlignment="1">
      <alignment horizontal="left" vertical="center" indent="1"/>
    </xf>
    <xf numFmtId="164" fontId="8" fillId="0" borderId="79" xfId="0" applyNumberFormat="1" applyFont="1" applyFill="1" applyBorder="1" applyAlignment="1">
      <alignment horizontal="justify" vertical="center"/>
    </xf>
    <xf numFmtId="165" fontId="8" fillId="0" borderId="90" xfId="0" applyNumberFormat="1" applyFont="1" applyFill="1" applyBorder="1" applyAlignment="1">
      <alignment horizontal="right" vertical="center"/>
    </xf>
    <xf numFmtId="166" fontId="8" fillId="0" borderId="90" xfId="0" applyNumberFormat="1" applyFont="1" applyFill="1" applyBorder="1" applyAlignment="1">
      <alignment horizontal="right" vertical="center"/>
    </xf>
    <xf numFmtId="165" fontId="8" fillId="0" borderId="30" xfId="0" applyNumberFormat="1" applyFont="1" applyFill="1" applyBorder="1" applyAlignment="1">
      <alignment vertical="center"/>
    </xf>
    <xf numFmtId="3" fontId="8" fillId="0" borderId="89" xfId="0" applyNumberFormat="1" applyFont="1" applyFill="1" applyBorder="1" applyAlignment="1">
      <alignment horizontal="left" vertical="center" indent="3"/>
    </xf>
    <xf numFmtId="3" fontId="8" fillId="0" borderId="91" xfId="0" applyNumberFormat="1" applyFont="1" applyFill="1" applyBorder="1" applyAlignment="1">
      <alignment vertical="center"/>
    </xf>
    <xf numFmtId="165" fontId="8" fillId="0" borderId="92" xfId="0" applyNumberFormat="1" applyFont="1" applyFill="1" applyBorder="1" applyAlignment="1">
      <alignment horizontal="right" vertical="center"/>
    </xf>
    <xf numFmtId="166" fontId="8" fillId="0" borderId="92" xfId="0" applyNumberFormat="1" applyFont="1" applyFill="1" applyBorder="1" applyAlignment="1">
      <alignment horizontal="right" vertical="center"/>
    </xf>
    <xf numFmtId="164" fontId="10" fillId="0" borderId="10" xfId="0" applyNumberFormat="1" applyFont="1" applyFill="1" applyBorder="1" applyAlignment="1">
      <alignment horizontal="left" vertical="center" indent="2"/>
    </xf>
    <xf numFmtId="164" fontId="8" fillId="0" borderId="1" xfId="0" applyNumberFormat="1" applyFont="1" applyFill="1" applyBorder="1" applyAlignment="1">
      <alignment horizontal="left" vertical="center"/>
    </xf>
    <xf numFmtId="164" fontId="8" fillId="0" borderId="6" xfId="0" applyNumberFormat="1" applyFont="1" applyFill="1" applyBorder="1" applyAlignment="1">
      <alignment horizontal="left" vertical="center"/>
    </xf>
    <xf numFmtId="165" fontId="8" fillId="0" borderId="3" xfId="0" applyNumberFormat="1" applyFont="1" applyFill="1" applyBorder="1" applyAlignment="1">
      <alignment horizontal="right" vertical="center"/>
    </xf>
    <xf numFmtId="166" fontId="8" fillId="0" borderId="3" xfId="0" applyNumberFormat="1" applyFont="1" applyFill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left" vertical="center" indent="3"/>
    </xf>
    <xf numFmtId="3" fontId="8" fillId="0" borderId="6" xfId="0" applyNumberFormat="1" applyFont="1" applyFill="1" applyBorder="1" applyAlignment="1">
      <alignment vertical="center"/>
    </xf>
    <xf numFmtId="165" fontId="8" fillId="0" borderId="24" xfId="0" applyNumberFormat="1" applyFont="1" applyFill="1" applyBorder="1" applyAlignment="1">
      <alignment horizontal="right" vertical="center"/>
    </xf>
    <xf numFmtId="166" fontId="8" fillId="0" borderId="24" xfId="0" applyNumberFormat="1" applyFont="1" applyFill="1" applyBorder="1" applyAlignment="1">
      <alignment horizontal="right" vertical="center"/>
    </xf>
    <xf numFmtId="3" fontId="8" fillId="0" borderId="6" xfId="0" applyNumberFormat="1" applyFont="1" applyFill="1" applyBorder="1" applyAlignment="1">
      <alignment horizontal="left" vertical="center"/>
    </xf>
    <xf numFmtId="164" fontId="10" fillId="0" borderId="11" xfId="0" applyNumberFormat="1" applyFont="1" applyFill="1" applyBorder="1" applyAlignment="1">
      <alignment horizontal="left" vertical="center" indent="1"/>
    </xf>
    <xf numFmtId="164" fontId="8" fillId="0" borderId="2" xfId="0" applyNumberFormat="1" applyFont="1" applyFill="1" applyBorder="1" applyAlignment="1">
      <alignment horizontal="justify" vertical="center"/>
    </xf>
    <xf numFmtId="165" fontId="8" fillId="0" borderId="4" xfId="0" applyNumberFormat="1" applyFont="1" applyFill="1" applyBorder="1" applyAlignment="1">
      <alignment horizontal="right" vertical="center"/>
    </xf>
    <xf numFmtId="166" fontId="8" fillId="0" borderId="4" xfId="0" applyNumberFormat="1" applyFont="1" applyFill="1" applyBorder="1" applyAlignment="1">
      <alignment horizontal="right" vertical="center"/>
    </xf>
    <xf numFmtId="3" fontId="8" fillId="0" borderId="34" xfId="0" applyNumberFormat="1" applyFont="1" applyFill="1" applyBorder="1" applyAlignment="1">
      <alignment horizontal="left" vertical="center" indent="3"/>
    </xf>
    <xf numFmtId="3" fontId="8" fillId="0" borderId="7" xfId="0" applyNumberFormat="1" applyFont="1" applyFill="1" applyBorder="1" applyAlignment="1">
      <alignment vertical="center"/>
    </xf>
    <xf numFmtId="165" fontId="8" fillId="0" borderId="25" xfId="0" applyNumberFormat="1" applyFont="1" applyFill="1" applyBorder="1" applyAlignment="1">
      <alignment horizontal="right" vertical="center"/>
    </xf>
    <xf numFmtId="166" fontId="8" fillId="0" borderId="25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8" fillId="0" borderId="9" xfId="0" applyNumberFormat="1" applyFont="1" applyFill="1" applyBorder="1" applyAlignment="1">
      <alignment horizontal="right" vertical="center"/>
    </xf>
    <xf numFmtId="166" fontId="8" fillId="0" borderId="9" xfId="0" applyNumberFormat="1" applyFont="1" applyFill="1" applyBorder="1" applyAlignment="1">
      <alignment horizontal="right" vertical="center"/>
    </xf>
    <xf numFmtId="164" fontId="10" fillId="0" borderId="70" xfId="0" applyNumberFormat="1" applyFont="1" applyFill="1" applyBorder="1" applyAlignment="1">
      <alignment horizontal="left" vertical="center" indent="2"/>
    </xf>
    <xf numFmtId="164" fontId="8" fillId="0" borderId="16" xfId="0" applyNumberFormat="1" applyFont="1" applyFill="1" applyBorder="1" applyAlignment="1">
      <alignment vertical="center"/>
    </xf>
    <xf numFmtId="165" fontId="8" fillId="0" borderId="5" xfId="0" applyNumberFormat="1" applyFont="1" applyFill="1" applyBorder="1" applyAlignment="1">
      <alignment horizontal="right" vertical="center"/>
    </xf>
    <xf numFmtId="166" fontId="8" fillId="0" borderId="5" xfId="0" applyNumberFormat="1" applyFont="1" applyFill="1" applyBorder="1" applyAlignment="1">
      <alignment horizontal="right" vertical="center"/>
    </xf>
    <xf numFmtId="165" fontId="8" fillId="0" borderId="18" xfId="0" applyNumberFormat="1" applyFont="1" applyFill="1" applyBorder="1" applyAlignment="1">
      <alignment horizontal="right" vertical="center"/>
    </xf>
    <xf numFmtId="166" fontId="8" fillId="0" borderId="18" xfId="0" applyNumberFormat="1" applyFont="1" applyFill="1" applyBorder="1" applyAlignment="1">
      <alignment horizontal="right" vertical="center"/>
    </xf>
    <xf numFmtId="165" fontId="8" fillId="0" borderId="19" xfId="0" applyNumberFormat="1" applyFont="1" applyFill="1" applyBorder="1" applyAlignment="1">
      <alignment horizontal="right" vertical="center"/>
    </xf>
    <xf numFmtId="166" fontId="8" fillId="0" borderId="19" xfId="0" applyNumberFormat="1" applyFont="1" applyFill="1" applyBorder="1" applyAlignment="1">
      <alignment horizontal="right" vertical="center"/>
    </xf>
    <xf numFmtId="3" fontId="8" fillId="0" borderId="106" xfId="0" applyNumberFormat="1" applyFont="1" applyFill="1" applyBorder="1" applyAlignment="1">
      <alignment horizontal="left" vertical="center" indent="3"/>
    </xf>
    <xf numFmtId="3" fontId="8" fillId="0" borderId="107" xfId="0" applyNumberFormat="1" applyFont="1" applyFill="1" applyBorder="1" applyAlignment="1">
      <alignment vertical="center"/>
    </xf>
    <xf numFmtId="165" fontId="8" fillId="0" borderId="31" xfId="0" applyNumberFormat="1" applyFont="1" applyFill="1" applyBorder="1" applyAlignment="1">
      <alignment horizontal="right" vertical="center"/>
    </xf>
    <xf numFmtId="166" fontId="8" fillId="0" borderId="31" xfId="0" applyNumberFormat="1" applyFont="1" applyFill="1" applyBorder="1" applyAlignment="1">
      <alignment horizontal="right" vertical="center"/>
    </xf>
    <xf numFmtId="3" fontId="8" fillId="0" borderId="70" xfId="0" applyNumberFormat="1" applyFont="1" applyFill="1" applyBorder="1" applyAlignment="1">
      <alignment vertical="center"/>
    </xf>
    <xf numFmtId="3" fontId="8" fillId="0" borderId="16" xfId="0" applyNumberFormat="1" applyFont="1" applyFill="1" applyBorder="1" applyAlignment="1">
      <alignment vertical="center"/>
    </xf>
    <xf numFmtId="3" fontId="8" fillId="0" borderId="26" xfId="0" applyNumberFormat="1" applyFont="1" applyFill="1" applyBorder="1" applyAlignment="1">
      <alignment vertical="center"/>
    </xf>
    <xf numFmtId="164" fontId="10" fillId="0" borderId="12" xfId="0" applyNumberFormat="1" applyFont="1" applyFill="1" applyBorder="1" applyAlignment="1">
      <alignment horizontal="left" vertical="center" indent="2"/>
    </xf>
    <xf numFmtId="164" fontId="8" fillId="0" borderId="29" xfId="0" applyNumberFormat="1" applyFont="1" applyFill="1" applyBorder="1" applyAlignment="1">
      <alignment vertical="center"/>
    </xf>
    <xf numFmtId="165" fontId="8" fillId="0" borderId="17" xfId="0" applyNumberFormat="1" applyFont="1" applyFill="1" applyBorder="1" applyAlignment="1">
      <alignment horizontal="right" vertical="center"/>
    </xf>
    <xf numFmtId="166" fontId="8" fillId="0" borderId="17" xfId="0" applyNumberFormat="1" applyFont="1" applyFill="1" applyBorder="1" applyAlignment="1">
      <alignment horizontal="right" vertical="center"/>
    </xf>
    <xf numFmtId="3" fontId="8" fillId="0" borderId="94" xfId="0" applyNumberFormat="1" applyFont="1" applyFill="1" applyBorder="1" applyAlignment="1">
      <alignment vertical="center"/>
    </xf>
    <xf numFmtId="3" fontId="8" fillId="0" borderId="86" xfId="0" applyNumberFormat="1" applyFont="1" applyFill="1" applyBorder="1" applyAlignment="1">
      <alignment vertical="center"/>
    </xf>
    <xf numFmtId="164" fontId="8" fillId="0" borderId="70" xfId="0" applyNumberFormat="1" applyFont="1" applyFill="1" applyBorder="1" applyAlignment="1">
      <alignment horizontal="left" vertical="center" indent="1"/>
    </xf>
    <xf numFmtId="165" fontId="8" fillId="0" borderId="29" xfId="0" applyNumberFormat="1" applyFont="1" applyFill="1" applyBorder="1" applyAlignment="1">
      <alignment horizontal="right" vertical="center"/>
    </xf>
    <xf numFmtId="3" fontId="8" fillId="0" borderId="95" xfId="0" applyNumberFormat="1" applyFont="1" applyFill="1" applyBorder="1" applyAlignment="1">
      <alignment vertical="center"/>
    </xf>
    <xf numFmtId="3" fontId="8" fillId="0" borderId="96" xfId="0" applyNumberFormat="1" applyFont="1" applyFill="1" applyBorder="1" applyAlignment="1">
      <alignment vertical="center"/>
    </xf>
    <xf numFmtId="165" fontId="8" fillId="0" borderId="69" xfId="0" applyNumberFormat="1" applyFont="1" applyFill="1" applyBorder="1" applyAlignment="1">
      <alignment horizontal="right" vertical="center"/>
    </xf>
    <xf numFmtId="166" fontId="8" fillId="0" borderId="69" xfId="0" applyNumberFormat="1" applyFont="1" applyFill="1" applyBorder="1" applyAlignment="1">
      <alignment horizontal="right" vertical="center"/>
    </xf>
    <xf numFmtId="3" fontId="8" fillId="0" borderId="29" xfId="0" applyNumberFormat="1" applyFont="1" applyFill="1" applyBorder="1" applyAlignment="1">
      <alignment vertical="center"/>
    </xf>
    <xf numFmtId="3" fontId="8" fillId="0" borderId="29" xfId="0" applyNumberFormat="1" applyFont="1" applyFill="1" applyBorder="1" applyAlignment="1">
      <alignment horizontal="right" vertical="center"/>
    </xf>
    <xf numFmtId="0" fontId="2" fillId="0" borderId="69" xfId="0" applyFont="1" applyFill="1" applyBorder="1" applyAlignment="1">
      <alignment vertical="center" wrapText="1"/>
    </xf>
    <xf numFmtId="0" fontId="2" fillId="0" borderId="69" xfId="0" applyFont="1" applyFill="1" applyBorder="1" applyAlignment="1">
      <alignment vertical="center"/>
    </xf>
    <xf numFmtId="3" fontId="8" fillId="0" borderId="89" xfId="0" applyNumberFormat="1" applyFont="1" applyFill="1" applyBorder="1" applyAlignment="1">
      <alignment horizontal="left" vertical="center"/>
    </xf>
    <xf numFmtId="3" fontId="8" fillId="0" borderId="10" xfId="0" applyNumberFormat="1" applyFont="1" applyFill="1" applyBorder="1" applyAlignment="1">
      <alignment horizontal="left" vertical="center"/>
    </xf>
    <xf numFmtId="3" fontId="8" fillId="0" borderId="34" xfId="0" applyNumberFormat="1" applyFont="1" applyFill="1" applyBorder="1" applyAlignment="1">
      <alignment horizontal="left" vertical="center"/>
    </xf>
    <xf numFmtId="3" fontId="8" fillId="0" borderId="121" xfId="0" applyNumberFormat="1" applyFont="1" applyFill="1" applyBorder="1" applyAlignment="1">
      <alignment vertical="center"/>
    </xf>
    <xf numFmtId="3" fontId="8" fillId="0" borderId="122" xfId="0" applyNumberFormat="1" applyFont="1" applyFill="1" applyBorder="1" applyAlignment="1">
      <alignment horizontal="left" vertical="center" indent="3"/>
    </xf>
    <xf numFmtId="3" fontId="8" fillId="0" borderId="91" xfId="0" applyNumberFormat="1" applyFont="1" applyFill="1" applyBorder="1" applyAlignment="1">
      <alignment horizontal="left" vertical="center"/>
    </xf>
    <xf numFmtId="3" fontId="8" fillId="0" borderId="123" xfId="0" applyNumberFormat="1" applyFont="1" applyFill="1" applyBorder="1" applyAlignment="1">
      <alignment horizontal="left" vertical="center" indent="3"/>
    </xf>
    <xf numFmtId="3" fontId="8" fillId="0" borderId="124" xfId="0" applyNumberFormat="1" applyFont="1" applyFill="1" applyBorder="1" applyAlignment="1">
      <alignment horizontal="left" vertical="center" indent="3"/>
    </xf>
    <xf numFmtId="3" fontId="8" fillId="0" borderId="107" xfId="0" applyNumberFormat="1" applyFont="1" applyFill="1" applyBorder="1" applyAlignment="1">
      <alignment horizontal="left" vertical="center"/>
    </xf>
    <xf numFmtId="3" fontId="8" fillId="0" borderId="118" xfId="0" applyNumberFormat="1" applyFont="1" applyFill="1" applyBorder="1" applyAlignment="1">
      <alignment vertical="center"/>
    </xf>
    <xf numFmtId="3" fontId="8" fillId="0" borderId="119" xfId="0" applyNumberFormat="1" applyFont="1" applyFill="1" applyBorder="1" applyAlignment="1">
      <alignment vertical="center"/>
    </xf>
    <xf numFmtId="3" fontId="8" fillId="0" borderId="120" xfId="0" applyNumberFormat="1" applyFont="1" applyFill="1" applyBorder="1" applyAlignment="1">
      <alignment vertical="center"/>
    </xf>
    <xf numFmtId="164" fontId="8" fillId="0" borderId="69" xfId="0" applyNumberFormat="1" applyFont="1" applyFill="1" applyBorder="1" applyAlignment="1">
      <alignment horizontal="right" vertical="center" indent="1"/>
    </xf>
    <xf numFmtId="164" fontId="8" fillId="0" borderId="71" xfId="0" applyNumberFormat="1" applyFont="1" applyFill="1" applyBorder="1" applyAlignment="1">
      <alignment horizontal="right" vertical="center" indent="1"/>
    </xf>
    <xf numFmtId="166" fontId="0" fillId="0" borderId="0" xfId="0" applyNumberFormat="1" applyFill="1" applyAlignment="1">
      <alignment horizontal="justify" vertical="center"/>
    </xf>
    <xf numFmtId="166" fontId="8" fillId="0" borderId="28" xfId="0" applyNumberFormat="1" applyFont="1" applyFill="1" applyBorder="1" applyAlignment="1">
      <alignment horizontal="center" vertical="center" wrapText="1"/>
    </xf>
    <xf numFmtId="164" fontId="10" fillId="0" borderId="70" xfId="0" applyNumberFormat="1" applyFont="1" applyFill="1" applyBorder="1" applyAlignment="1">
      <alignment vertical="center"/>
    </xf>
    <xf numFmtId="164" fontId="10" fillId="0" borderId="89" xfId="0" applyNumberFormat="1" applyFont="1" applyFill="1" applyBorder="1" applyAlignment="1">
      <alignment horizontal="left" vertical="center"/>
    </xf>
    <xf numFmtId="164" fontId="10" fillId="0" borderId="10" xfId="0" applyNumberFormat="1" applyFont="1" applyFill="1" applyBorder="1" applyAlignment="1">
      <alignment horizontal="left" vertical="center" indent="1"/>
    </xf>
    <xf numFmtId="164" fontId="10" fillId="0" borderId="12" xfId="0" applyNumberFormat="1" applyFont="1" applyFill="1" applyBorder="1" applyAlignment="1">
      <alignment horizontal="left" vertical="center" indent="1"/>
    </xf>
    <xf numFmtId="164" fontId="8" fillId="0" borderId="70" xfId="0" applyNumberFormat="1" applyFont="1" applyFill="1" applyBorder="1" applyAlignment="1">
      <alignment vertical="center"/>
    </xf>
    <xf numFmtId="3" fontId="8" fillId="0" borderId="69" xfId="0" applyNumberFormat="1" applyFont="1" applyFill="1" applyBorder="1" applyAlignment="1">
      <alignment vertical="center"/>
    </xf>
    <xf numFmtId="3" fontId="8" fillId="0" borderId="69" xfId="0" applyNumberFormat="1" applyFont="1" applyFill="1" applyBorder="1" applyAlignment="1">
      <alignment horizontal="right" vertical="center"/>
    </xf>
    <xf numFmtId="165" fontId="8" fillId="0" borderId="7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164" fontId="7" fillId="0" borderId="32" xfId="0" applyNumberFormat="1" applyFont="1" applyFill="1" applyBorder="1" applyAlignment="1">
      <alignment horizontal="center" vertical="center"/>
    </xf>
    <xf numFmtId="164" fontId="7" fillId="0" borderId="33" xfId="0" applyNumberFormat="1" applyFont="1" applyFill="1" applyBorder="1" applyAlignment="1">
      <alignment horizontal="center" vertical="center"/>
    </xf>
    <xf numFmtId="164" fontId="7" fillId="0" borderId="37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BDE9D3"/>
      <color rgb="FFFFE7E7"/>
      <color rgb="FFFFFF99"/>
      <color rgb="FFFFF7F7"/>
      <color rgb="FFFFFFE7"/>
      <color rgb="FFFFFFCC"/>
      <color rgb="FF00FF00"/>
      <color rgb="FFFFFFAF"/>
      <color rgb="FF0000FF"/>
      <color rgb="FF54C5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GL848"/>
  <sheetViews>
    <sheetView tabSelected="1" zoomScale="80" zoomScaleNormal="80" zoomScaleSheetLayoutView="90" workbookViewId="0">
      <pane xSplit="1" ySplit="3" topLeftCell="B814" activePane="bottomRight" state="frozen"/>
      <selection pane="topRight" activeCell="B1" sqref="B1"/>
      <selection pane="bottomLeft" activeCell="A4" sqref="A4"/>
      <selection pane="bottomRight" activeCell="AN833" sqref="AN833"/>
    </sheetView>
  </sheetViews>
  <sheetFormatPr defaultColWidth="11.5703125" defaultRowHeight="15" outlineLevelRow="1" outlineLevelCol="1" x14ac:dyDescent="0.2"/>
  <cols>
    <col min="1" max="1" width="2.28515625" style="183" customWidth="1"/>
    <col min="2" max="2" width="8.5703125" style="12" customWidth="1"/>
    <col min="3" max="3" width="45.28515625" style="15" customWidth="1"/>
    <col min="4" max="4" width="4.5703125" style="15" hidden="1" customWidth="1"/>
    <col min="5" max="5" width="16.42578125" style="16" customWidth="1"/>
    <col min="6" max="6" width="18.5703125" style="16" hidden="1" customWidth="1" outlineLevel="1"/>
    <col min="7" max="7" width="18.5703125" style="16" hidden="1" customWidth="1" outlineLevel="1" collapsed="1"/>
    <col min="8" max="8" width="18.5703125" style="16" hidden="1" customWidth="1" outlineLevel="1"/>
    <col min="9" max="9" width="18.5703125" style="16" hidden="1" customWidth="1" outlineLevel="1" collapsed="1"/>
    <col min="10" max="12" width="18.5703125" style="16" hidden="1" customWidth="1" outlineLevel="1"/>
    <col min="13" max="13" width="18.5703125" style="16" hidden="1" customWidth="1" outlineLevel="1" collapsed="1"/>
    <col min="14" max="16" width="18.5703125" style="16" hidden="1" customWidth="1" outlineLevel="1"/>
    <col min="17" max="17" width="18.5703125" style="16" customWidth="1" collapsed="1"/>
    <col min="18" max="18" width="16.85546875" style="16" customWidth="1" collapsed="1"/>
    <col min="19" max="19" width="11.5703125" style="210" bestFit="1" customWidth="1" collapsed="1"/>
    <col min="20" max="20" width="2.7109375" style="33" customWidth="1"/>
    <col min="21" max="21" width="2.5703125" style="14" customWidth="1"/>
    <col min="22" max="22" width="37.5703125" style="14" customWidth="1"/>
    <col min="23" max="23" width="16" style="16" customWidth="1"/>
    <col min="24" max="24" width="18.85546875" style="16" hidden="1" customWidth="1" outlineLevel="1"/>
    <col min="25" max="25" width="18.85546875" style="16" hidden="1" customWidth="1" outlineLevel="1" collapsed="1"/>
    <col min="26" max="26" width="18.85546875" style="16" hidden="1" customWidth="1" outlineLevel="1"/>
    <col min="27" max="27" width="21.28515625" style="16" hidden="1" customWidth="1" outlineLevel="1" collapsed="1"/>
    <col min="28" max="28" width="18.85546875" style="16" hidden="1" customWidth="1" outlineLevel="1" collapsed="1"/>
    <col min="29" max="29" width="21.28515625" style="16" hidden="1" customWidth="1" outlineLevel="1"/>
    <col min="30" max="30" width="18.85546875" style="16" hidden="1" customWidth="1" outlineLevel="1" collapsed="1"/>
    <col min="31" max="31" width="21.28515625" style="16" hidden="1" customWidth="1" outlineLevel="1" collapsed="1"/>
    <col min="32" max="32" width="18.85546875" style="16" hidden="1" customWidth="1" outlineLevel="1" collapsed="1"/>
    <col min="33" max="33" width="17.85546875" style="16" hidden="1" customWidth="1" outlineLevel="1"/>
    <col min="34" max="34" width="18.85546875" style="16" hidden="1" customWidth="1" outlineLevel="1" collapsed="1"/>
    <col min="35" max="35" width="16.7109375" style="16" customWidth="1" collapsed="1"/>
    <col min="36" max="36" width="17.85546875" style="16" customWidth="1" collapsed="1"/>
    <col min="37" max="37" width="11.5703125" style="16" bestFit="1" customWidth="1" collapsed="1"/>
    <col min="38" max="38" width="2.85546875" style="14" customWidth="1"/>
    <col min="39" max="194" width="11.5703125" style="14"/>
    <col min="195" max="16384" width="11.5703125" style="183"/>
  </cols>
  <sheetData>
    <row r="1" spans="1:37" ht="21" customHeight="1" x14ac:dyDescent="0.2">
      <c r="C1" s="2"/>
      <c r="D1" s="2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209"/>
      <c r="T1" s="47"/>
      <c r="W1" s="14"/>
      <c r="X1" s="14"/>
      <c r="Y1" s="193" t="s">
        <v>109</v>
      </c>
      <c r="Z1" s="14"/>
      <c r="AA1" s="193" t="s">
        <v>109</v>
      </c>
      <c r="AB1" s="14"/>
      <c r="AC1" s="193" t="s">
        <v>109</v>
      </c>
      <c r="AD1" s="14"/>
      <c r="AE1" s="193"/>
      <c r="AF1" s="14"/>
      <c r="AG1" s="193"/>
      <c r="AH1" s="14"/>
      <c r="AK1" s="193" t="s">
        <v>142</v>
      </c>
    </row>
    <row r="2" spans="1:37" ht="18" customHeight="1" x14ac:dyDescent="0.2">
      <c r="E2" s="192"/>
      <c r="W2" s="192"/>
      <c r="Y2" s="181" t="s">
        <v>140</v>
      </c>
      <c r="AA2" s="181" t="s">
        <v>140</v>
      </c>
      <c r="AC2" s="181" t="s">
        <v>140</v>
      </c>
      <c r="AE2" s="181"/>
      <c r="AG2" s="181"/>
      <c r="AK2" s="363" t="s">
        <v>143</v>
      </c>
    </row>
    <row r="3" spans="1:37" ht="36.75" customHeight="1" x14ac:dyDescent="0.2">
      <c r="B3" s="367" t="s">
        <v>64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367"/>
      <c r="V3" s="367"/>
      <c r="W3" s="367"/>
      <c r="X3" s="367"/>
      <c r="Y3" s="367"/>
      <c r="Z3" s="367"/>
      <c r="AA3" s="367"/>
      <c r="AB3" s="367"/>
      <c r="AC3" s="367"/>
      <c r="AD3" s="367"/>
      <c r="AE3" s="367"/>
      <c r="AF3" s="367"/>
      <c r="AG3" s="367"/>
      <c r="AH3" s="367"/>
      <c r="AI3" s="367"/>
      <c r="AJ3" s="367"/>
      <c r="AK3" s="367"/>
    </row>
    <row r="4" spans="1:37" ht="14.25" customHeight="1" x14ac:dyDescent="0.2">
      <c r="X4" s="154"/>
      <c r="Y4" s="154" t="s">
        <v>24</v>
      </c>
      <c r="Z4" s="154"/>
      <c r="AA4" s="133"/>
      <c r="AB4" s="154"/>
      <c r="AC4" s="133"/>
      <c r="AD4" s="154"/>
      <c r="AE4" s="133"/>
      <c r="AF4" s="154"/>
      <c r="AG4" s="133"/>
      <c r="AH4" s="154"/>
      <c r="AI4" s="133"/>
      <c r="AJ4" s="133" t="s">
        <v>24</v>
      </c>
      <c r="AK4" s="133"/>
    </row>
    <row r="5" spans="1:37" s="3" customFormat="1" ht="30" hidden="1" customHeight="1" outlineLevel="1" x14ac:dyDescent="0.2">
      <c r="B5" s="190" t="s">
        <v>103</v>
      </c>
      <c r="C5" s="189" t="s">
        <v>63</v>
      </c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11"/>
      <c r="T5" s="207"/>
      <c r="U5" s="207"/>
      <c r="V5" s="207"/>
      <c r="W5" s="207"/>
      <c r="X5" s="207"/>
      <c r="Y5" s="207"/>
      <c r="Z5" s="207"/>
      <c r="AA5" s="207"/>
      <c r="AB5" s="207"/>
      <c r="AC5" s="195"/>
      <c r="AD5" s="207"/>
      <c r="AE5" s="195"/>
      <c r="AF5" s="207"/>
      <c r="AG5" s="195"/>
      <c r="AH5" s="207"/>
      <c r="AI5" s="195"/>
      <c r="AJ5" s="195"/>
      <c r="AK5" s="208"/>
    </row>
    <row r="6" spans="1:37" ht="40.5" hidden="1" customHeight="1" outlineLevel="1" x14ac:dyDescent="0.2">
      <c r="B6" s="96" t="s">
        <v>0</v>
      </c>
      <c r="C6" s="26"/>
      <c r="D6" s="97"/>
      <c r="E6" s="34" t="s">
        <v>110</v>
      </c>
      <c r="F6" s="34" t="s">
        <v>106</v>
      </c>
      <c r="G6" s="34" t="s">
        <v>113</v>
      </c>
      <c r="H6" s="34" t="s">
        <v>108</v>
      </c>
      <c r="I6" s="34" t="s">
        <v>107</v>
      </c>
      <c r="J6" s="34" t="s">
        <v>114</v>
      </c>
      <c r="K6" s="34" t="s">
        <v>107</v>
      </c>
      <c r="L6" s="34" t="s">
        <v>118</v>
      </c>
      <c r="M6" s="34" t="s">
        <v>126</v>
      </c>
      <c r="N6" s="34" t="s">
        <v>125</v>
      </c>
      <c r="O6" s="34" t="s">
        <v>129</v>
      </c>
      <c r="P6" s="34" t="s">
        <v>128</v>
      </c>
      <c r="Q6" s="34" t="s">
        <v>131</v>
      </c>
      <c r="R6" s="34" t="s">
        <v>132</v>
      </c>
      <c r="S6" s="212" t="s">
        <v>133</v>
      </c>
      <c r="T6" s="49"/>
      <c r="U6" s="55" t="s">
        <v>1</v>
      </c>
      <c r="V6" s="98"/>
      <c r="W6" s="34" t="s">
        <v>110</v>
      </c>
      <c r="X6" s="34" t="s">
        <v>106</v>
      </c>
      <c r="Y6" s="34" t="s">
        <v>113</v>
      </c>
      <c r="Z6" s="34" t="s">
        <v>108</v>
      </c>
      <c r="AA6" s="34" t="s">
        <v>107</v>
      </c>
      <c r="AB6" s="1" t="s">
        <v>114</v>
      </c>
      <c r="AC6" s="1" t="s">
        <v>107</v>
      </c>
      <c r="AD6" s="1" t="s">
        <v>118</v>
      </c>
      <c r="AE6" s="1" t="s">
        <v>126</v>
      </c>
      <c r="AF6" s="1" t="s">
        <v>125</v>
      </c>
      <c r="AG6" s="1" t="s">
        <v>130</v>
      </c>
      <c r="AH6" s="1" t="s">
        <v>128</v>
      </c>
      <c r="AI6" s="1" t="s">
        <v>134</v>
      </c>
      <c r="AJ6" s="1" t="s">
        <v>132</v>
      </c>
      <c r="AK6" s="1" t="s">
        <v>133</v>
      </c>
    </row>
    <row r="7" spans="1:37" ht="19.5" hidden="1" customHeight="1" outlineLevel="1" x14ac:dyDescent="0.2">
      <c r="B7" s="134"/>
      <c r="C7" s="135" t="s">
        <v>2</v>
      </c>
      <c r="D7" s="136"/>
      <c r="E7" s="137">
        <f t="shared" ref="E7:I7" si="0">+E8+E9+E10+E11</f>
        <v>0</v>
      </c>
      <c r="F7" s="137">
        <f t="shared" si="0"/>
        <v>0</v>
      </c>
      <c r="G7" s="137">
        <f t="shared" si="0"/>
        <v>0</v>
      </c>
      <c r="H7" s="137">
        <f t="shared" si="0"/>
        <v>0</v>
      </c>
      <c r="I7" s="137">
        <f t="shared" si="0"/>
        <v>0</v>
      </c>
      <c r="J7" s="137">
        <f t="shared" ref="J7:K7" si="1">+J8+J9+J10+J11</f>
        <v>0</v>
      </c>
      <c r="K7" s="137">
        <f t="shared" si="1"/>
        <v>0</v>
      </c>
      <c r="L7" s="137">
        <f t="shared" ref="L7:M7" si="2">+L8+L9+L10+L11</f>
        <v>0</v>
      </c>
      <c r="M7" s="137">
        <f t="shared" si="2"/>
        <v>0</v>
      </c>
      <c r="N7" s="137">
        <f t="shared" ref="N7:O7" si="3">+N8+N9+N10+N11</f>
        <v>0</v>
      </c>
      <c r="O7" s="137">
        <f t="shared" si="3"/>
        <v>0</v>
      </c>
      <c r="P7" s="137">
        <f t="shared" ref="P7" si="4">+P8+P9+P10+P11</f>
        <v>0</v>
      </c>
      <c r="Q7" s="137">
        <f>+Q8+Q9+Q10+Q11</f>
        <v>0</v>
      </c>
      <c r="R7" s="137">
        <f>+R8+R9+R10+R11</f>
        <v>0</v>
      </c>
      <c r="S7" s="213">
        <f>IF(Q7=0,0,R7/Q7*100)</f>
        <v>0</v>
      </c>
      <c r="T7" s="44"/>
      <c r="U7" s="138" t="s">
        <v>3</v>
      </c>
      <c r="V7" s="139"/>
      <c r="W7" s="72">
        <f t="shared" ref="W7:AJ7" si="5">SUM(W8:W12)</f>
        <v>0</v>
      </c>
      <c r="X7" s="72">
        <f t="shared" si="5"/>
        <v>0</v>
      </c>
      <c r="Y7" s="72">
        <f t="shared" si="5"/>
        <v>0</v>
      </c>
      <c r="Z7" s="72">
        <f t="shared" si="5"/>
        <v>0</v>
      </c>
      <c r="AA7" s="72">
        <f t="shared" si="5"/>
        <v>0</v>
      </c>
      <c r="AB7" s="72">
        <f t="shared" si="5"/>
        <v>0</v>
      </c>
      <c r="AC7" s="72">
        <f t="shared" si="5"/>
        <v>0</v>
      </c>
      <c r="AD7" s="72">
        <f t="shared" si="5"/>
        <v>0</v>
      </c>
      <c r="AE7" s="72">
        <f t="shared" si="5"/>
        <v>0</v>
      </c>
      <c r="AF7" s="72">
        <f t="shared" si="5"/>
        <v>0</v>
      </c>
      <c r="AG7" s="72">
        <f t="shared" si="5"/>
        <v>0</v>
      </c>
      <c r="AH7" s="72">
        <f t="shared" si="5"/>
        <v>0</v>
      </c>
      <c r="AI7" s="72">
        <f t="shared" si="5"/>
        <v>0</v>
      </c>
      <c r="AJ7" s="72">
        <f t="shared" si="5"/>
        <v>0</v>
      </c>
      <c r="AK7" s="243">
        <f t="shared" ref="AK7:AK20" si="6">IF(AI7=0,0,AJ7/AI7*100)</f>
        <v>0</v>
      </c>
    </row>
    <row r="8" spans="1:37" ht="19.5" hidden="1" customHeight="1" outlineLevel="1" x14ac:dyDescent="0.2">
      <c r="B8" s="140"/>
      <c r="C8" s="141" t="s">
        <v>4</v>
      </c>
      <c r="D8" s="141"/>
      <c r="E8" s="142"/>
      <c r="F8" s="142">
        <v>0</v>
      </c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214">
        <f t="shared" ref="S8:S20" si="7">IF(Q8=0,0,R8/Q8*100)</f>
        <v>0</v>
      </c>
      <c r="T8" s="46"/>
      <c r="U8" s="143"/>
      <c r="V8" s="144" t="s">
        <v>6</v>
      </c>
      <c r="W8" s="145">
        <v>0</v>
      </c>
      <c r="X8" s="145">
        <v>0</v>
      </c>
      <c r="Y8" s="145">
        <f t="shared" ref="Y8:AA20" si="8">+W8+X8</f>
        <v>0</v>
      </c>
      <c r="Z8" s="145">
        <v>0</v>
      </c>
      <c r="AA8" s="145">
        <f t="shared" si="8"/>
        <v>0</v>
      </c>
      <c r="AB8" s="145">
        <v>0</v>
      </c>
      <c r="AC8" s="145">
        <f>+AA8+AB8</f>
        <v>0</v>
      </c>
      <c r="AD8" s="145">
        <v>0</v>
      </c>
      <c r="AE8" s="145">
        <f>+AC8+AD8</f>
        <v>0</v>
      </c>
      <c r="AF8" s="145">
        <v>0</v>
      </c>
      <c r="AG8" s="145">
        <f>+AE8+AF8</f>
        <v>0</v>
      </c>
      <c r="AH8" s="145">
        <v>0</v>
      </c>
      <c r="AI8" s="145">
        <f>+AG8+AH8</f>
        <v>0</v>
      </c>
      <c r="AJ8" s="145"/>
      <c r="AK8" s="244">
        <f t="shared" si="6"/>
        <v>0</v>
      </c>
    </row>
    <row r="9" spans="1:37" ht="23.25" hidden="1" customHeight="1" outlineLevel="1" x14ac:dyDescent="0.2">
      <c r="A9" s="253"/>
      <c r="B9" s="100"/>
      <c r="C9" s="17" t="s">
        <v>5</v>
      </c>
      <c r="D9" s="18"/>
      <c r="E9" s="5"/>
      <c r="F9" s="5">
        <v>0</v>
      </c>
      <c r="G9" s="5">
        <f>+E9+F9</f>
        <v>0</v>
      </c>
      <c r="H9" s="5">
        <v>0</v>
      </c>
      <c r="I9" s="5">
        <f>+G9+H9</f>
        <v>0</v>
      </c>
      <c r="J9" s="5">
        <v>0</v>
      </c>
      <c r="K9" s="5">
        <f>+I9+J9</f>
        <v>0</v>
      </c>
      <c r="L9" s="5">
        <v>0</v>
      </c>
      <c r="M9" s="5">
        <f>+K9+L9</f>
        <v>0</v>
      </c>
      <c r="N9" s="5">
        <v>0</v>
      </c>
      <c r="O9" s="5">
        <f>+M9+N9</f>
        <v>0</v>
      </c>
      <c r="P9" s="5">
        <v>0</v>
      </c>
      <c r="Q9" s="5">
        <f>+O9+P9</f>
        <v>0</v>
      </c>
      <c r="R9" s="5"/>
      <c r="S9" s="215">
        <f t="shared" si="7"/>
        <v>0</v>
      </c>
      <c r="T9" s="46"/>
      <c r="U9" s="53"/>
      <c r="V9" s="19" t="s">
        <v>8</v>
      </c>
      <c r="W9" s="78">
        <v>0</v>
      </c>
      <c r="X9" s="78">
        <v>0</v>
      </c>
      <c r="Y9" s="78">
        <f t="shared" si="8"/>
        <v>0</v>
      </c>
      <c r="Z9" s="78">
        <v>0</v>
      </c>
      <c r="AA9" s="78">
        <f t="shared" si="8"/>
        <v>0</v>
      </c>
      <c r="AB9" s="78">
        <v>0</v>
      </c>
      <c r="AC9" s="78">
        <f>+AA9+AB9</f>
        <v>0</v>
      </c>
      <c r="AD9" s="78">
        <v>0</v>
      </c>
      <c r="AE9" s="78">
        <f>+AC9+AD9</f>
        <v>0</v>
      </c>
      <c r="AF9" s="78">
        <v>0</v>
      </c>
      <c r="AG9" s="78">
        <f>+AE9+AF9</f>
        <v>0</v>
      </c>
      <c r="AH9" s="78">
        <v>0</v>
      </c>
      <c r="AI9" s="78">
        <f>+AG9+AH9</f>
        <v>0</v>
      </c>
      <c r="AJ9" s="78"/>
      <c r="AK9" s="245">
        <f t="shared" si="6"/>
        <v>0</v>
      </c>
    </row>
    <row r="10" spans="1:37" ht="19.5" hidden="1" customHeight="1" outlineLevel="1" x14ac:dyDescent="0.2">
      <c r="A10" s="253"/>
      <c r="B10" s="100"/>
      <c r="C10" s="17" t="s">
        <v>7</v>
      </c>
      <c r="D10" s="18"/>
      <c r="E10" s="5">
        <v>0</v>
      </c>
      <c r="F10" s="5">
        <v>0</v>
      </c>
      <c r="G10" s="5">
        <f t="shared" ref="G10:G19" si="9">+E10+F10</f>
        <v>0</v>
      </c>
      <c r="H10" s="5">
        <v>0</v>
      </c>
      <c r="I10" s="5">
        <f t="shared" ref="I10:I19" si="10">+G10+H10</f>
        <v>0</v>
      </c>
      <c r="J10" s="5">
        <v>0</v>
      </c>
      <c r="K10" s="5">
        <f t="shared" ref="K10:K19" si="11">+I10+J10</f>
        <v>0</v>
      </c>
      <c r="L10" s="5">
        <v>0</v>
      </c>
      <c r="M10" s="5">
        <f t="shared" ref="M10:M19" si="12">+K10+L10</f>
        <v>0</v>
      </c>
      <c r="N10" s="5">
        <v>0</v>
      </c>
      <c r="O10" s="5">
        <f t="shared" ref="O10:O19" si="13">+M10+N10</f>
        <v>0</v>
      </c>
      <c r="P10" s="5">
        <v>0</v>
      </c>
      <c r="Q10" s="5">
        <f t="shared" ref="Q10:Q19" si="14">+O10+P10</f>
        <v>0</v>
      </c>
      <c r="R10" s="5"/>
      <c r="S10" s="215">
        <f t="shared" si="7"/>
        <v>0</v>
      </c>
      <c r="T10" s="46"/>
      <c r="U10" s="53"/>
      <c r="V10" s="20" t="s">
        <v>9</v>
      </c>
      <c r="W10" s="78">
        <v>0</v>
      </c>
      <c r="X10" s="78">
        <v>0</v>
      </c>
      <c r="Y10" s="78">
        <f t="shared" si="8"/>
        <v>0</v>
      </c>
      <c r="Z10" s="78">
        <v>0</v>
      </c>
      <c r="AA10" s="78">
        <f t="shared" si="8"/>
        <v>0</v>
      </c>
      <c r="AB10" s="78">
        <v>0</v>
      </c>
      <c r="AC10" s="78">
        <f>+AA10+AB10</f>
        <v>0</v>
      </c>
      <c r="AD10" s="78">
        <v>0</v>
      </c>
      <c r="AE10" s="78">
        <f>+AC10+AD10</f>
        <v>0</v>
      </c>
      <c r="AF10" s="78">
        <v>0</v>
      </c>
      <c r="AG10" s="78">
        <f>+AE10+AF10</f>
        <v>0</v>
      </c>
      <c r="AH10" s="78">
        <v>0</v>
      </c>
      <c r="AI10" s="78">
        <f>+AG10+AH10</f>
        <v>0</v>
      </c>
      <c r="AJ10" s="78"/>
      <c r="AK10" s="245">
        <f t="shared" si="6"/>
        <v>0</v>
      </c>
    </row>
    <row r="11" spans="1:37" ht="19.5" hidden="1" customHeight="1" outlineLevel="1" x14ac:dyDescent="0.2">
      <c r="A11" s="253"/>
      <c r="B11" s="100"/>
      <c r="C11" s="17" t="s">
        <v>21</v>
      </c>
      <c r="D11" s="18"/>
      <c r="E11" s="5">
        <v>0</v>
      </c>
      <c r="F11" s="5">
        <v>0</v>
      </c>
      <c r="G11" s="5">
        <f t="shared" si="9"/>
        <v>0</v>
      </c>
      <c r="H11" s="5">
        <v>0</v>
      </c>
      <c r="I11" s="5">
        <f t="shared" si="10"/>
        <v>0</v>
      </c>
      <c r="J11" s="5">
        <v>0</v>
      </c>
      <c r="K11" s="5">
        <f t="shared" si="11"/>
        <v>0</v>
      </c>
      <c r="L11" s="5">
        <v>0</v>
      </c>
      <c r="M11" s="5">
        <f t="shared" si="12"/>
        <v>0</v>
      </c>
      <c r="N11" s="5">
        <v>0</v>
      </c>
      <c r="O11" s="5">
        <f t="shared" si="13"/>
        <v>0</v>
      </c>
      <c r="P11" s="5">
        <v>0</v>
      </c>
      <c r="Q11" s="5">
        <f t="shared" si="14"/>
        <v>0</v>
      </c>
      <c r="R11" s="5"/>
      <c r="S11" s="215">
        <f t="shared" si="7"/>
        <v>0</v>
      </c>
      <c r="T11" s="46"/>
      <c r="U11" s="53"/>
      <c r="V11" s="20" t="s">
        <v>11</v>
      </c>
      <c r="W11" s="78"/>
      <c r="X11" s="78">
        <v>0</v>
      </c>
      <c r="Y11" s="78">
        <f t="shared" si="8"/>
        <v>0</v>
      </c>
      <c r="Z11" s="78">
        <v>0</v>
      </c>
      <c r="AA11" s="78">
        <f t="shared" si="8"/>
        <v>0</v>
      </c>
      <c r="AB11" s="78">
        <v>0</v>
      </c>
      <c r="AC11" s="78">
        <f>+AA11+AB11</f>
        <v>0</v>
      </c>
      <c r="AD11" s="78">
        <v>0</v>
      </c>
      <c r="AE11" s="78">
        <f>+AC11+AD11</f>
        <v>0</v>
      </c>
      <c r="AF11" s="78">
        <v>0</v>
      </c>
      <c r="AG11" s="78">
        <f>+AE11+AF11</f>
        <v>0</v>
      </c>
      <c r="AH11" s="78">
        <v>0</v>
      </c>
      <c r="AI11" s="78">
        <f>+AG11+AH11</f>
        <v>0</v>
      </c>
      <c r="AJ11" s="78"/>
      <c r="AK11" s="245">
        <f t="shared" si="6"/>
        <v>0</v>
      </c>
    </row>
    <row r="12" spans="1:37" ht="19.5" hidden="1" customHeight="1" outlineLevel="1" x14ac:dyDescent="0.2">
      <c r="A12" s="253"/>
      <c r="B12" s="101"/>
      <c r="C12" s="21"/>
      <c r="D12" s="21"/>
      <c r="E12" s="102">
        <v>0</v>
      </c>
      <c r="F12" s="102">
        <v>0</v>
      </c>
      <c r="G12" s="5">
        <f t="shared" si="9"/>
        <v>0</v>
      </c>
      <c r="H12" s="102">
        <v>0</v>
      </c>
      <c r="I12" s="5">
        <f t="shared" si="10"/>
        <v>0</v>
      </c>
      <c r="J12" s="102">
        <v>0</v>
      </c>
      <c r="K12" s="5">
        <f t="shared" si="11"/>
        <v>0</v>
      </c>
      <c r="L12" s="102">
        <v>0</v>
      </c>
      <c r="M12" s="5">
        <f t="shared" si="12"/>
        <v>0</v>
      </c>
      <c r="N12" s="102">
        <v>0</v>
      </c>
      <c r="O12" s="5">
        <f t="shared" si="13"/>
        <v>0</v>
      </c>
      <c r="P12" s="102">
        <v>0</v>
      </c>
      <c r="Q12" s="5">
        <f t="shared" si="14"/>
        <v>0</v>
      </c>
      <c r="R12" s="5"/>
      <c r="S12" s="215">
        <f t="shared" si="7"/>
        <v>0</v>
      </c>
      <c r="T12" s="50"/>
      <c r="U12" s="54"/>
      <c r="V12" s="23" t="s">
        <v>12</v>
      </c>
      <c r="W12" s="79"/>
      <c r="X12" s="79">
        <v>0</v>
      </c>
      <c r="Y12" s="79">
        <f t="shared" si="8"/>
        <v>0</v>
      </c>
      <c r="Z12" s="79">
        <v>0</v>
      </c>
      <c r="AA12" s="79">
        <f t="shared" si="8"/>
        <v>0</v>
      </c>
      <c r="AB12" s="79">
        <v>0</v>
      </c>
      <c r="AC12" s="79">
        <f>+AA12+AB12</f>
        <v>0</v>
      </c>
      <c r="AD12" s="79">
        <v>0</v>
      </c>
      <c r="AE12" s="79">
        <f>+AC12+AD12</f>
        <v>0</v>
      </c>
      <c r="AF12" s="79">
        <v>0</v>
      </c>
      <c r="AG12" s="79">
        <f>+AE12+AF12</f>
        <v>0</v>
      </c>
      <c r="AH12" s="79">
        <v>0</v>
      </c>
      <c r="AI12" s="79">
        <f>+AG12+AH12</f>
        <v>0</v>
      </c>
      <c r="AJ12" s="79"/>
      <c r="AK12" s="246">
        <f t="shared" si="6"/>
        <v>0</v>
      </c>
    </row>
    <row r="13" spans="1:37" ht="19.5" hidden="1" customHeight="1" outlineLevel="1" x14ac:dyDescent="0.2">
      <c r="A13" s="253"/>
      <c r="B13" s="101"/>
      <c r="C13" s="21"/>
      <c r="D13" s="21"/>
      <c r="E13" s="102">
        <v>0</v>
      </c>
      <c r="F13" s="102">
        <v>0</v>
      </c>
      <c r="G13" s="5">
        <f t="shared" si="9"/>
        <v>0</v>
      </c>
      <c r="H13" s="102">
        <v>0</v>
      </c>
      <c r="I13" s="5">
        <f t="shared" si="10"/>
        <v>0</v>
      </c>
      <c r="J13" s="102">
        <v>0</v>
      </c>
      <c r="K13" s="5">
        <f t="shared" si="11"/>
        <v>0</v>
      </c>
      <c r="L13" s="102">
        <v>0</v>
      </c>
      <c r="M13" s="5">
        <f t="shared" si="12"/>
        <v>0</v>
      </c>
      <c r="N13" s="102">
        <v>0</v>
      </c>
      <c r="O13" s="5">
        <f t="shared" si="13"/>
        <v>0</v>
      </c>
      <c r="P13" s="102">
        <v>0</v>
      </c>
      <c r="Q13" s="5">
        <f t="shared" si="14"/>
        <v>0</v>
      </c>
      <c r="R13" s="5"/>
      <c r="S13" s="215">
        <f t="shared" si="7"/>
        <v>0</v>
      </c>
      <c r="T13" s="29"/>
      <c r="U13" s="138" t="s">
        <v>13</v>
      </c>
      <c r="V13" s="139"/>
      <c r="W13" s="60">
        <f t="shared" ref="W13:AJ13" si="15">SUM(W14:W16)</f>
        <v>0</v>
      </c>
      <c r="X13" s="60">
        <f t="shared" si="15"/>
        <v>0</v>
      </c>
      <c r="Y13" s="60">
        <f t="shared" si="15"/>
        <v>0</v>
      </c>
      <c r="Z13" s="60">
        <f t="shared" si="15"/>
        <v>0</v>
      </c>
      <c r="AA13" s="60">
        <f t="shared" si="15"/>
        <v>0</v>
      </c>
      <c r="AB13" s="60">
        <f t="shared" si="15"/>
        <v>0</v>
      </c>
      <c r="AC13" s="60">
        <f t="shared" si="15"/>
        <v>0</v>
      </c>
      <c r="AD13" s="60">
        <f t="shared" si="15"/>
        <v>0</v>
      </c>
      <c r="AE13" s="60">
        <f t="shared" si="15"/>
        <v>0</v>
      </c>
      <c r="AF13" s="60">
        <f t="shared" si="15"/>
        <v>0</v>
      </c>
      <c r="AG13" s="60">
        <f t="shared" si="15"/>
        <v>0</v>
      </c>
      <c r="AH13" s="60">
        <f t="shared" si="15"/>
        <v>0</v>
      </c>
      <c r="AI13" s="60">
        <f t="shared" si="15"/>
        <v>0</v>
      </c>
      <c r="AJ13" s="60">
        <f t="shared" si="15"/>
        <v>0</v>
      </c>
      <c r="AK13" s="243">
        <f t="shared" si="6"/>
        <v>0</v>
      </c>
    </row>
    <row r="14" spans="1:37" ht="19.5" hidden="1" customHeight="1" outlineLevel="1" x14ac:dyDescent="0.2">
      <c r="A14" s="253"/>
      <c r="B14" s="134"/>
      <c r="C14" s="135" t="s">
        <v>10</v>
      </c>
      <c r="D14" s="8"/>
      <c r="E14" s="9">
        <v>0</v>
      </c>
      <c r="F14" s="9">
        <v>0</v>
      </c>
      <c r="G14" s="9">
        <f t="shared" si="9"/>
        <v>0</v>
      </c>
      <c r="H14" s="9">
        <v>0</v>
      </c>
      <c r="I14" s="9">
        <f t="shared" si="10"/>
        <v>0</v>
      </c>
      <c r="J14" s="9">
        <v>0</v>
      </c>
      <c r="K14" s="9">
        <f t="shared" si="11"/>
        <v>0</v>
      </c>
      <c r="L14" s="9">
        <v>0</v>
      </c>
      <c r="M14" s="9">
        <f t="shared" si="12"/>
        <v>0</v>
      </c>
      <c r="N14" s="9">
        <v>0</v>
      </c>
      <c r="O14" s="9">
        <f t="shared" si="13"/>
        <v>0</v>
      </c>
      <c r="P14" s="9">
        <v>0</v>
      </c>
      <c r="Q14" s="9">
        <f t="shared" si="14"/>
        <v>0</v>
      </c>
      <c r="R14" s="9"/>
      <c r="S14" s="216">
        <f t="shared" si="7"/>
        <v>0</v>
      </c>
      <c r="T14" s="44"/>
      <c r="U14" s="143"/>
      <c r="V14" s="144" t="s">
        <v>15</v>
      </c>
      <c r="W14" s="145">
        <v>0</v>
      </c>
      <c r="X14" s="145">
        <v>0</v>
      </c>
      <c r="Y14" s="145">
        <f t="shared" si="8"/>
        <v>0</v>
      </c>
      <c r="Z14" s="145">
        <v>0</v>
      </c>
      <c r="AA14" s="145">
        <f t="shared" si="8"/>
        <v>0</v>
      </c>
      <c r="AB14" s="145">
        <v>0</v>
      </c>
      <c r="AC14" s="145">
        <f t="shared" ref="AC14:AC19" si="16">+AA14+AB14</f>
        <v>0</v>
      </c>
      <c r="AD14" s="145">
        <v>0</v>
      </c>
      <c r="AE14" s="145">
        <f t="shared" ref="AE14:AE19" si="17">+AC14+AD14</f>
        <v>0</v>
      </c>
      <c r="AF14" s="145">
        <v>0</v>
      </c>
      <c r="AG14" s="145">
        <f t="shared" ref="AG14:AG19" si="18">+AE14+AF14</f>
        <v>0</v>
      </c>
      <c r="AH14" s="145">
        <v>0</v>
      </c>
      <c r="AI14" s="145">
        <f t="shared" ref="AI14:AI19" si="19">+AG14+AH14</f>
        <v>0</v>
      </c>
      <c r="AJ14" s="145"/>
      <c r="AK14" s="244">
        <f t="shared" si="6"/>
        <v>0</v>
      </c>
    </row>
    <row r="15" spans="1:37" ht="19.5" hidden="1" customHeight="1" outlineLevel="1" x14ac:dyDescent="0.2">
      <c r="A15" s="253"/>
      <c r="B15" s="134"/>
      <c r="C15" s="135" t="s">
        <v>23</v>
      </c>
      <c r="D15" s="8"/>
      <c r="E15" s="11">
        <v>0</v>
      </c>
      <c r="F15" s="11">
        <v>0</v>
      </c>
      <c r="G15" s="11">
        <f t="shared" si="9"/>
        <v>0</v>
      </c>
      <c r="H15" s="11">
        <v>0</v>
      </c>
      <c r="I15" s="11">
        <f t="shared" si="10"/>
        <v>0</v>
      </c>
      <c r="J15" s="11">
        <v>0</v>
      </c>
      <c r="K15" s="11">
        <f t="shared" si="11"/>
        <v>0</v>
      </c>
      <c r="L15" s="11">
        <v>0</v>
      </c>
      <c r="M15" s="11">
        <f t="shared" si="12"/>
        <v>0</v>
      </c>
      <c r="N15" s="11">
        <v>0</v>
      </c>
      <c r="O15" s="11">
        <f t="shared" si="13"/>
        <v>0</v>
      </c>
      <c r="P15" s="11">
        <v>0</v>
      </c>
      <c r="Q15" s="11">
        <f t="shared" si="14"/>
        <v>0</v>
      </c>
      <c r="R15" s="11"/>
      <c r="S15" s="217">
        <f t="shared" si="7"/>
        <v>0</v>
      </c>
      <c r="T15" s="45"/>
      <c r="U15" s="53"/>
      <c r="V15" s="20" t="s">
        <v>16</v>
      </c>
      <c r="W15" s="78"/>
      <c r="X15" s="78">
        <v>0</v>
      </c>
      <c r="Y15" s="78">
        <f t="shared" si="8"/>
        <v>0</v>
      </c>
      <c r="Z15" s="78">
        <v>0</v>
      </c>
      <c r="AA15" s="78">
        <f t="shared" si="8"/>
        <v>0</v>
      </c>
      <c r="AB15" s="78">
        <v>0</v>
      </c>
      <c r="AC15" s="78">
        <f t="shared" si="16"/>
        <v>0</v>
      </c>
      <c r="AD15" s="78">
        <v>0</v>
      </c>
      <c r="AE15" s="78">
        <f t="shared" si="17"/>
        <v>0</v>
      </c>
      <c r="AF15" s="78">
        <v>0</v>
      </c>
      <c r="AG15" s="78">
        <f t="shared" si="18"/>
        <v>0</v>
      </c>
      <c r="AH15" s="78">
        <v>0</v>
      </c>
      <c r="AI15" s="78">
        <f t="shared" si="19"/>
        <v>0</v>
      </c>
      <c r="AJ15" s="78"/>
      <c r="AK15" s="245">
        <f t="shared" si="6"/>
        <v>0</v>
      </c>
    </row>
    <row r="16" spans="1:37" ht="19.5" hidden="1" customHeight="1" outlineLevel="1" x14ac:dyDescent="0.2">
      <c r="A16" s="253"/>
      <c r="B16" s="134"/>
      <c r="C16" s="135" t="s">
        <v>22</v>
      </c>
      <c r="D16" s="8"/>
      <c r="E16" s="58">
        <v>0</v>
      </c>
      <c r="F16" s="58">
        <v>0</v>
      </c>
      <c r="G16" s="58">
        <f t="shared" si="9"/>
        <v>0</v>
      </c>
      <c r="H16" s="58">
        <v>0</v>
      </c>
      <c r="I16" s="58">
        <f t="shared" si="10"/>
        <v>0</v>
      </c>
      <c r="J16" s="58">
        <v>0</v>
      </c>
      <c r="K16" s="58">
        <f t="shared" si="11"/>
        <v>0</v>
      </c>
      <c r="L16" s="58">
        <v>0</v>
      </c>
      <c r="M16" s="58">
        <f t="shared" si="12"/>
        <v>0</v>
      </c>
      <c r="N16" s="58">
        <v>0</v>
      </c>
      <c r="O16" s="58">
        <f t="shared" si="13"/>
        <v>0</v>
      </c>
      <c r="P16" s="58">
        <v>0</v>
      </c>
      <c r="Q16" s="58">
        <f t="shared" si="14"/>
        <v>0</v>
      </c>
      <c r="R16" s="58"/>
      <c r="S16" s="218">
        <f t="shared" si="7"/>
        <v>0</v>
      </c>
      <c r="U16" s="103"/>
      <c r="V16" s="104" t="s">
        <v>17</v>
      </c>
      <c r="W16" s="80"/>
      <c r="X16" s="80">
        <v>0</v>
      </c>
      <c r="Y16" s="80">
        <f t="shared" si="8"/>
        <v>0</v>
      </c>
      <c r="Z16" s="80">
        <v>0</v>
      </c>
      <c r="AA16" s="80">
        <f t="shared" si="8"/>
        <v>0</v>
      </c>
      <c r="AB16" s="80">
        <v>0</v>
      </c>
      <c r="AC16" s="80">
        <f t="shared" si="16"/>
        <v>0</v>
      </c>
      <c r="AD16" s="80">
        <v>0</v>
      </c>
      <c r="AE16" s="80">
        <f t="shared" si="17"/>
        <v>0</v>
      </c>
      <c r="AF16" s="80">
        <v>0</v>
      </c>
      <c r="AG16" s="80">
        <f t="shared" si="18"/>
        <v>0</v>
      </c>
      <c r="AH16" s="80">
        <v>0</v>
      </c>
      <c r="AI16" s="80">
        <f t="shared" si="19"/>
        <v>0</v>
      </c>
      <c r="AJ16" s="80"/>
      <c r="AK16" s="247">
        <f t="shared" si="6"/>
        <v>0</v>
      </c>
    </row>
    <row r="17" spans="1:47" ht="19.5" hidden="1" customHeight="1" outlineLevel="1" x14ac:dyDescent="0.2">
      <c r="A17" s="253"/>
      <c r="B17" s="134"/>
      <c r="C17" s="135" t="s">
        <v>46</v>
      </c>
      <c r="D17" s="8"/>
      <c r="E17" s="11">
        <v>0</v>
      </c>
      <c r="F17" s="11">
        <v>0</v>
      </c>
      <c r="G17" s="11">
        <f t="shared" si="9"/>
        <v>0</v>
      </c>
      <c r="H17" s="11">
        <v>0</v>
      </c>
      <c r="I17" s="11">
        <f t="shared" si="10"/>
        <v>0</v>
      </c>
      <c r="J17" s="11">
        <v>0</v>
      </c>
      <c r="K17" s="11">
        <f t="shared" si="11"/>
        <v>0</v>
      </c>
      <c r="L17" s="11">
        <v>0</v>
      </c>
      <c r="M17" s="11">
        <f t="shared" si="12"/>
        <v>0</v>
      </c>
      <c r="N17" s="11">
        <v>0</v>
      </c>
      <c r="O17" s="11">
        <f t="shared" si="13"/>
        <v>0</v>
      </c>
      <c r="P17" s="11">
        <v>0</v>
      </c>
      <c r="Q17" s="11">
        <f t="shared" si="14"/>
        <v>0</v>
      </c>
      <c r="R17" s="11"/>
      <c r="S17" s="217">
        <f t="shared" si="7"/>
        <v>0</v>
      </c>
      <c r="T17" s="45"/>
      <c r="U17" s="147" t="s">
        <v>43</v>
      </c>
      <c r="V17" s="10"/>
      <c r="W17" s="60"/>
      <c r="X17" s="60">
        <v>0</v>
      </c>
      <c r="Y17" s="60">
        <f t="shared" si="8"/>
        <v>0</v>
      </c>
      <c r="Z17" s="60">
        <v>0</v>
      </c>
      <c r="AA17" s="60">
        <f t="shared" si="8"/>
        <v>0</v>
      </c>
      <c r="AB17" s="60">
        <v>0</v>
      </c>
      <c r="AC17" s="60">
        <f t="shared" si="16"/>
        <v>0</v>
      </c>
      <c r="AD17" s="60">
        <v>0</v>
      </c>
      <c r="AE17" s="60">
        <f t="shared" si="17"/>
        <v>0</v>
      </c>
      <c r="AF17" s="60">
        <v>0</v>
      </c>
      <c r="AG17" s="60">
        <f t="shared" si="18"/>
        <v>0</v>
      </c>
      <c r="AH17" s="60">
        <v>0</v>
      </c>
      <c r="AI17" s="60">
        <f t="shared" si="19"/>
        <v>0</v>
      </c>
      <c r="AJ17" s="60"/>
      <c r="AK17" s="230">
        <f t="shared" si="6"/>
        <v>0</v>
      </c>
    </row>
    <row r="18" spans="1:47" ht="19.5" hidden="1" customHeight="1" outlineLevel="1" x14ac:dyDescent="0.2">
      <c r="B18" s="134"/>
      <c r="C18" s="135" t="s">
        <v>51</v>
      </c>
      <c r="D18" s="8"/>
      <c r="E18" s="58">
        <v>0</v>
      </c>
      <c r="F18" s="58">
        <v>0</v>
      </c>
      <c r="G18" s="58">
        <f t="shared" si="9"/>
        <v>0</v>
      </c>
      <c r="H18" s="58">
        <v>0</v>
      </c>
      <c r="I18" s="58">
        <f t="shared" si="10"/>
        <v>0</v>
      </c>
      <c r="J18" s="58">
        <v>0</v>
      </c>
      <c r="K18" s="58">
        <f t="shared" si="11"/>
        <v>0</v>
      </c>
      <c r="L18" s="58">
        <v>0</v>
      </c>
      <c r="M18" s="58">
        <f t="shared" si="12"/>
        <v>0</v>
      </c>
      <c r="N18" s="58">
        <v>0</v>
      </c>
      <c r="O18" s="58">
        <f t="shared" si="13"/>
        <v>0</v>
      </c>
      <c r="P18" s="58">
        <v>0</v>
      </c>
      <c r="Q18" s="58">
        <f t="shared" si="14"/>
        <v>0</v>
      </c>
      <c r="R18" s="58"/>
      <c r="S18" s="218">
        <f t="shared" si="7"/>
        <v>0</v>
      </c>
      <c r="T18" s="29"/>
      <c r="U18" s="55" t="s">
        <v>38</v>
      </c>
      <c r="V18" s="28"/>
      <c r="W18" s="60"/>
      <c r="X18" s="60">
        <v>0</v>
      </c>
      <c r="Y18" s="60">
        <f t="shared" si="8"/>
        <v>0</v>
      </c>
      <c r="Z18" s="60">
        <v>0</v>
      </c>
      <c r="AA18" s="60">
        <f t="shared" si="8"/>
        <v>0</v>
      </c>
      <c r="AB18" s="60">
        <v>0</v>
      </c>
      <c r="AC18" s="60">
        <f t="shared" si="16"/>
        <v>0</v>
      </c>
      <c r="AD18" s="60">
        <v>0</v>
      </c>
      <c r="AE18" s="60">
        <f t="shared" si="17"/>
        <v>0</v>
      </c>
      <c r="AF18" s="60">
        <v>0</v>
      </c>
      <c r="AG18" s="60">
        <f t="shared" si="18"/>
        <v>0</v>
      </c>
      <c r="AH18" s="60">
        <v>0</v>
      </c>
      <c r="AI18" s="60">
        <f t="shared" si="19"/>
        <v>0</v>
      </c>
      <c r="AJ18" s="60"/>
      <c r="AK18" s="230">
        <f t="shared" si="6"/>
        <v>0</v>
      </c>
    </row>
    <row r="19" spans="1:47" ht="19.5" hidden="1" customHeight="1" outlineLevel="1" thickBot="1" x14ac:dyDescent="0.25">
      <c r="B19" s="105"/>
      <c r="C19" s="35" t="s">
        <v>127</v>
      </c>
      <c r="D19" s="35"/>
      <c r="E19" s="59">
        <v>0</v>
      </c>
      <c r="F19" s="59">
        <v>0</v>
      </c>
      <c r="G19" s="59">
        <f t="shared" si="9"/>
        <v>0</v>
      </c>
      <c r="H19" s="59">
        <v>0</v>
      </c>
      <c r="I19" s="59">
        <f t="shared" si="10"/>
        <v>0</v>
      </c>
      <c r="J19" s="59">
        <v>0</v>
      </c>
      <c r="K19" s="59">
        <f t="shared" si="11"/>
        <v>0</v>
      </c>
      <c r="L19" s="59">
        <v>0</v>
      </c>
      <c r="M19" s="59">
        <f t="shared" si="12"/>
        <v>0</v>
      </c>
      <c r="N19" s="59">
        <v>0</v>
      </c>
      <c r="O19" s="59">
        <f t="shared" si="13"/>
        <v>0</v>
      </c>
      <c r="P19" s="59">
        <v>0</v>
      </c>
      <c r="Q19" s="59">
        <f t="shared" si="14"/>
        <v>0</v>
      </c>
      <c r="R19" s="59"/>
      <c r="S19" s="219">
        <f t="shared" si="7"/>
        <v>0</v>
      </c>
      <c r="T19" s="29"/>
      <c r="U19" s="148" t="s">
        <v>127</v>
      </c>
      <c r="V19" s="132"/>
      <c r="W19" s="89"/>
      <c r="X19" s="89">
        <v>0</v>
      </c>
      <c r="Y19" s="89">
        <f t="shared" si="8"/>
        <v>0</v>
      </c>
      <c r="Z19" s="89">
        <v>0</v>
      </c>
      <c r="AA19" s="89">
        <f t="shared" si="8"/>
        <v>0</v>
      </c>
      <c r="AB19" s="89">
        <v>0</v>
      </c>
      <c r="AC19" s="89">
        <f t="shared" si="16"/>
        <v>0</v>
      </c>
      <c r="AD19" s="89">
        <v>0</v>
      </c>
      <c r="AE19" s="89">
        <f t="shared" si="17"/>
        <v>0</v>
      </c>
      <c r="AF19" s="89">
        <v>0</v>
      </c>
      <c r="AG19" s="89">
        <f t="shared" si="18"/>
        <v>0</v>
      </c>
      <c r="AH19" s="89">
        <v>0</v>
      </c>
      <c r="AI19" s="89">
        <f t="shared" si="19"/>
        <v>0</v>
      </c>
      <c r="AJ19" s="89"/>
      <c r="AK19" s="248">
        <f t="shared" si="6"/>
        <v>0</v>
      </c>
    </row>
    <row r="20" spans="1:47" s="3" customFormat="1" ht="19.5" hidden="1" customHeight="1" outlineLevel="1" thickBot="1" x14ac:dyDescent="0.25">
      <c r="B20" s="149" t="s">
        <v>14</v>
      </c>
      <c r="C20" s="135"/>
      <c r="D20" s="8"/>
      <c r="E20" s="11">
        <f>SUM(E14:E19)+E7</f>
        <v>0</v>
      </c>
      <c r="F20" s="11">
        <f t="shared" ref="F20:R20" si="20">SUM(F14:F19)+F7</f>
        <v>0</v>
      </c>
      <c r="G20" s="11">
        <f t="shared" si="20"/>
        <v>0</v>
      </c>
      <c r="H20" s="11">
        <f t="shared" si="20"/>
        <v>0</v>
      </c>
      <c r="I20" s="11">
        <f t="shared" si="20"/>
        <v>0</v>
      </c>
      <c r="J20" s="11">
        <f t="shared" si="20"/>
        <v>0</v>
      </c>
      <c r="K20" s="11">
        <f t="shared" si="20"/>
        <v>0</v>
      </c>
      <c r="L20" s="11">
        <f t="shared" si="20"/>
        <v>0</v>
      </c>
      <c r="M20" s="11">
        <f t="shared" si="20"/>
        <v>0</v>
      </c>
      <c r="N20" s="11">
        <f t="shared" si="20"/>
        <v>0</v>
      </c>
      <c r="O20" s="11">
        <f t="shared" si="20"/>
        <v>0</v>
      </c>
      <c r="P20" s="11">
        <f t="shared" si="20"/>
        <v>0</v>
      </c>
      <c r="Q20" s="11">
        <f t="shared" si="20"/>
        <v>0</v>
      </c>
      <c r="R20" s="11">
        <f t="shared" si="20"/>
        <v>0</v>
      </c>
      <c r="S20" s="217">
        <f t="shared" si="7"/>
        <v>0</v>
      </c>
      <c r="T20" s="65"/>
      <c r="U20" s="150" t="s">
        <v>18</v>
      </c>
      <c r="V20" s="168"/>
      <c r="W20" s="60">
        <f t="shared" ref="W20:X20" si="21">+W18+W13+W7+W17+W19</f>
        <v>0</v>
      </c>
      <c r="X20" s="60">
        <f t="shared" si="21"/>
        <v>0</v>
      </c>
      <c r="Y20" s="60">
        <f t="shared" si="8"/>
        <v>0</v>
      </c>
      <c r="Z20" s="60">
        <f t="shared" ref="Z20" si="22">+Z18+Z13+Z7+Z17+Z19</f>
        <v>0</v>
      </c>
      <c r="AA20" s="60">
        <f t="shared" si="8"/>
        <v>0</v>
      </c>
      <c r="AB20" s="60">
        <f t="shared" ref="AB20:AD20" si="23">+AB18+AB13+AB7+AB17+AB19</f>
        <v>0</v>
      </c>
      <c r="AC20" s="60">
        <f>+AC19+AC18+AC17+AC13+AC7</f>
        <v>0</v>
      </c>
      <c r="AD20" s="60">
        <f t="shared" si="23"/>
        <v>0</v>
      </c>
      <c r="AE20" s="60">
        <f>+AE19+AE18+AE17+AE13+AE7</f>
        <v>0</v>
      </c>
      <c r="AF20" s="60">
        <f t="shared" ref="AF20:AH20" si="24">+AF18+AF13+AF7+AF17+AF19</f>
        <v>0</v>
      </c>
      <c r="AG20" s="60">
        <f>+AG19+AG18+AG17+AG13+AG7</f>
        <v>0</v>
      </c>
      <c r="AH20" s="60">
        <f t="shared" si="24"/>
        <v>0</v>
      </c>
      <c r="AI20" s="60">
        <f>+AI19+AI18+AI17+AI13+AI7</f>
        <v>0</v>
      </c>
      <c r="AJ20" s="60">
        <f>+AJ19+AJ18+AJ17+AJ13+AJ7</f>
        <v>0</v>
      </c>
      <c r="AK20" s="230">
        <f t="shared" si="6"/>
        <v>0</v>
      </c>
      <c r="AL20" s="14"/>
      <c r="AM20" s="14"/>
      <c r="AN20" s="14"/>
      <c r="AO20" s="14"/>
      <c r="AP20" s="14"/>
      <c r="AQ20" s="14"/>
      <c r="AR20" s="14"/>
      <c r="AS20" s="14"/>
      <c r="AT20" s="14"/>
      <c r="AU20" s="14"/>
    </row>
    <row r="21" spans="1:47" s="3" customFormat="1" ht="25.5" hidden="1" customHeight="1" outlineLevel="1" x14ac:dyDescent="0.2">
      <c r="A21" s="155"/>
      <c r="B21" s="190" t="s">
        <v>103</v>
      </c>
      <c r="C21" s="122" t="s">
        <v>47</v>
      </c>
      <c r="D21" s="123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220"/>
      <c r="T21" s="122"/>
      <c r="U21" s="123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</row>
    <row r="22" spans="1:47" ht="40.5" hidden="1" customHeight="1" outlineLevel="1" x14ac:dyDescent="0.2">
      <c r="A22" s="254"/>
      <c r="B22" s="96" t="s">
        <v>0</v>
      </c>
      <c r="C22" s="26"/>
      <c r="D22" s="97"/>
      <c r="E22" s="34" t="str">
        <f t="shared" ref="E22:S22" si="25">+E$6</f>
        <v>Eredeti előirányzat
2024. év</v>
      </c>
      <c r="F22" s="34" t="str">
        <f t="shared" si="25"/>
        <v>1 Módosítás</v>
      </c>
      <c r="G22" s="34" t="str">
        <f t="shared" si="25"/>
        <v>Módosított előirányzat 1
2024. év</v>
      </c>
      <c r="H22" s="34" t="str">
        <f t="shared" si="25"/>
        <v>2 Módosítás</v>
      </c>
      <c r="I22" s="34" t="str">
        <f t="shared" si="25"/>
        <v>Módosított előirányzat</v>
      </c>
      <c r="J22" s="34" t="str">
        <f t="shared" si="25"/>
        <v>3 Módosítás</v>
      </c>
      <c r="K22" s="34" t="str">
        <f t="shared" si="25"/>
        <v>Módosított előirányzat</v>
      </c>
      <c r="L22" s="34" t="str">
        <f t="shared" si="25"/>
        <v>4 Módosítás</v>
      </c>
      <c r="M22" s="34" t="str">
        <f t="shared" si="25"/>
        <v>4. Módosított előirányzat</v>
      </c>
      <c r="N22" s="34" t="str">
        <f t="shared" si="25"/>
        <v>5 Módosítás</v>
      </c>
      <c r="O22" s="34" t="str">
        <f t="shared" si="25"/>
        <v>Módosított előirányzat 5.</v>
      </c>
      <c r="P22" s="34" t="str">
        <f t="shared" si="25"/>
        <v>6 Módosítás</v>
      </c>
      <c r="Q22" s="34" t="str">
        <f t="shared" si="25"/>
        <v>Módosított előirányzat
2024. év</v>
      </c>
      <c r="R22" s="34" t="str">
        <f t="shared" si="25"/>
        <v>Teljesítés
2024. év</v>
      </c>
      <c r="S22" s="34" t="str">
        <f t="shared" si="25"/>
        <v>%
Teljesítés
 Mód.előir.</v>
      </c>
      <c r="T22" s="49"/>
      <c r="U22" s="55" t="s">
        <v>1</v>
      </c>
      <c r="V22" s="98"/>
      <c r="W22" s="34" t="str">
        <f t="shared" ref="W22:AK22" si="26">+W$6</f>
        <v>Eredeti előirányzat
2024. év</v>
      </c>
      <c r="X22" s="34" t="str">
        <f t="shared" si="26"/>
        <v>1 Módosítás</v>
      </c>
      <c r="Y22" s="34" t="str">
        <f t="shared" si="26"/>
        <v>Módosított előirányzat 1
2024. év</v>
      </c>
      <c r="Z22" s="34" t="str">
        <f t="shared" si="26"/>
        <v>2 Módosítás</v>
      </c>
      <c r="AA22" s="34" t="str">
        <f t="shared" si="26"/>
        <v>Módosított előirányzat</v>
      </c>
      <c r="AB22" s="34" t="str">
        <f t="shared" si="26"/>
        <v>3 Módosítás</v>
      </c>
      <c r="AC22" s="34" t="str">
        <f t="shared" si="26"/>
        <v>Módosított előirányzat</v>
      </c>
      <c r="AD22" s="34" t="str">
        <f t="shared" si="26"/>
        <v>4 Módosítás</v>
      </c>
      <c r="AE22" s="34" t="str">
        <f t="shared" si="26"/>
        <v>4. Módosított előirányzat</v>
      </c>
      <c r="AF22" s="34" t="str">
        <f t="shared" si="26"/>
        <v>5 Módosítás</v>
      </c>
      <c r="AG22" s="34" t="str">
        <f t="shared" si="26"/>
        <v>Módosított előirányzat 5</v>
      </c>
      <c r="AH22" s="34" t="str">
        <f t="shared" si="26"/>
        <v>6 Módosítás</v>
      </c>
      <c r="AI22" s="34" t="str">
        <f t="shared" si="26"/>
        <v>Módosított 
előirányzat</v>
      </c>
      <c r="AJ22" s="34" t="str">
        <f t="shared" si="26"/>
        <v>Teljesítés
2024. év</v>
      </c>
      <c r="AK22" s="34" t="str">
        <f t="shared" si="26"/>
        <v>%
Teljesítés
 Mód.előir.</v>
      </c>
    </row>
    <row r="23" spans="1:47" ht="19.5" hidden="1" customHeight="1" outlineLevel="1" x14ac:dyDescent="0.2">
      <c r="A23" s="155"/>
      <c r="B23" s="134"/>
      <c r="C23" s="135" t="s">
        <v>2</v>
      </c>
      <c r="D23" s="136"/>
      <c r="E23" s="137">
        <f t="shared" ref="E23:I23" si="27">+E24+E25+E26+E27</f>
        <v>0</v>
      </c>
      <c r="F23" s="137">
        <f t="shared" si="27"/>
        <v>0</v>
      </c>
      <c r="G23" s="137">
        <f t="shared" si="27"/>
        <v>0</v>
      </c>
      <c r="H23" s="137">
        <f t="shared" si="27"/>
        <v>0</v>
      </c>
      <c r="I23" s="137">
        <f t="shared" si="27"/>
        <v>0</v>
      </c>
      <c r="J23" s="137">
        <f t="shared" ref="J23:K23" si="28">+J24+J25+J26+J27</f>
        <v>0</v>
      </c>
      <c r="K23" s="137">
        <f t="shared" si="28"/>
        <v>0</v>
      </c>
      <c r="L23" s="137">
        <f t="shared" ref="L23:M23" si="29">+L24+L25+L26+L27</f>
        <v>0</v>
      </c>
      <c r="M23" s="137">
        <f t="shared" si="29"/>
        <v>0</v>
      </c>
      <c r="N23" s="137">
        <f t="shared" ref="N23:O23" si="30">+N24+N25+N26+N27</f>
        <v>0</v>
      </c>
      <c r="O23" s="137">
        <f t="shared" si="30"/>
        <v>0</v>
      </c>
      <c r="P23" s="137">
        <f t="shared" ref="P23:Q23" si="31">+P24+P25+P26+P27</f>
        <v>0</v>
      </c>
      <c r="Q23" s="137">
        <f t="shared" si="31"/>
        <v>0</v>
      </c>
      <c r="R23" s="137">
        <f>+R24+R25+R26+R27</f>
        <v>0</v>
      </c>
      <c r="S23" s="213">
        <f>IF(Q23=0,0,R23/Q23*100)</f>
        <v>0</v>
      </c>
      <c r="T23" s="44"/>
      <c r="U23" s="138" t="s">
        <v>3</v>
      </c>
      <c r="V23" s="139"/>
      <c r="W23" s="72">
        <f t="shared" ref="W23:AJ23" si="32">SUM(W24:W28)</f>
        <v>0</v>
      </c>
      <c r="X23" s="72">
        <f t="shared" si="32"/>
        <v>0</v>
      </c>
      <c r="Y23" s="72">
        <f t="shared" si="32"/>
        <v>0</v>
      </c>
      <c r="Z23" s="72">
        <f t="shared" si="32"/>
        <v>0</v>
      </c>
      <c r="AA23" s="72">
        <f t="shared" si="32"/>
        <v>0</v>
      </c>
      <c r="AB23" s="72">
        <f t="shared" si="32"/>
        <v>0</v>
      </c>
      <c r="AC23" s="72">
        <f t="shared" si="32"/>
        <v>0</v>
      </c>
      <c r="AD23" s="72">
        <f t="shared" si="32"/>
        <v>0</v>
      </c>
      <c r="AE23" s="72">
        <f t="shared" si="32"/>
        <v>0</v>
      </c>
      <c r="AF23" s="72">
        <f t="shared" si="32"/>
        <v>0</v>
      </c>
      <c r="AG23" s="72">
        <f t="shared" si="32"/>
        <v>0</v>
      </c>
      <c r="AH23" s="72">
        <f t="shared" si="32"/>
        <v>0</v>
      </c>
      <c r="AI23" s="72">
        <f t="shared" si="32"/>
        <v>0</v>
      </c>
      <c r="AJ23" s="72">
        <f t="shared" si="32"/>
        <v>0</v>
      </c>
      <c r="AK23" s="243">
        <f t="shared" ref="AK23:AK36" si="33">IF(AI23=0,0,AJ23/AI23*100)</f>
        <v>0</v>
      </c>
    </row>
    <row r="24" spans="1:47" ht="19.5" hidden="1" customHeight="1" outlineLevel="1" x14ac:dyDescent="0.2">
      <c r="A24" s="254"/>
      <c r="B24" s="140"/>
      <c r="C24" s="141" t="s">
        <v>4</v>
      </c>
      <c r="D24" s="141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214">
        <f t="shared" ref="S24:S36" si="34">IF(Q24=0,0,R24/Q24*100)</f>
        <v>0</v>
      </c>
      <c r="T24" s="46"/>
      <c r="U24" s="143"/>
      <c r="V24" s="144" t="s">
        <v>6</v>
      </c>
      <c r="W24" s="145">
        <v>0</v>
      </c>
      <c r="X24" s="145">
        <v>0</v>
      </c>
      <c r="Y24" s="145">
        <v>0</v>
      </c>
      <c r="Z24" s="145">
        <v>0</v>
      </c>
      <c r="AA24" s="145">
        <v>0</v>
      </c>
      <c r="AB24" s="145">
        <v>0</v>
      </c>
      <c r="AC24" s="145">
        <f>+AA24+AB24</f>
        <v>0</v>
      </c>
      <c r="AD24" s="145">
        <v>0</v>
      </c>
      <c r="AE24" s="145">
        <f>+AC24+AD24</f>
        <v>0</v>
      </c>
      <c r="AF24" s="145">
        <v>0</v>
      </c>
      <c r="AG24" s="145">
        <f>+AE24+AF24</f>
        <v>0</v>
      </c>
      <c r="AH24" s="145">
        <v>0</v>
      </c>
      <c r="AI24" s="145">
        <f>+AG24+AH24</f>
        <v>0</v>
      </c>
      <c r="AJ24" s="145"/>
      <c r="AK24" s="244">
        <f t="shared" si="33"/>
        <v>0</v>
      </c>
    </row>
    <row r="25" spans="1:47" ht="23.25" hidden="1" customHeight="1" outlineLevel="1" x14ac:dyDescent="0.2">
      <c r="A25" s="155"/>
      <c r="B25" s="100"/>
      <c r="C25" s="17" t="s">
        <v>5</v>
      </c>
      <c r="D25" s="18"/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/>
      <c r="S25" s="215">
        <f t="shared" si="34"/>
        <v>0</v>
      </c>
      <c r="T25" s="46"/>
      <c r="U25" s="53"/>
      <c r="V25" s="19" t="s">
        <v>8</v>
      </c>
      <c r="W25" s="78">
        <v>0</v>
      </c>
      <c r="X25" s="78">
        <v>0</v>
      </c>
      <c r="Y25" s="78">
        <v>0</v>
      </c>
      <c r="Z25" s="78">
        <v>0</v>
      </c>
      <c r="AA25" s="78">
        <v>0</v>
      </c>
      <c r="AB25" s="78">
        <v>0</v>
      </c>
      <c r="AC25" s="78">
        <f>+AA25+AB25</f>
        <v>0</v>
      </c>
      <c r="AD25" s="78">
        <v>0</v>
      </c>
      <c r="AE25" s="78">
        <f>+AC25+AD25</f>
        <v>0</v>
      </c>
      <c r="AF25" s="78">
        <v>0</v>
      </c>
      <c r="AG25" s="78">
        <f>+AE25+AF25</f>
        <v>0</v>
      </c>
      <c r="AH25" s="78">
        <v>0</v>
      </c>
      <c r="AI25" s="78">
        <f>+AG25+AH25</f>
        <v>0</v>
      </c>
      <c r="AJ25" s="78"/>
      <c r="AK25" s="245">
        <f t="shared" si="33"/>
        <v>0</v>
      </c>
    </row>
    <row r="26" spans="1:47" ht="19.5" hidden="1" customHeight="1" outlineLevel="1" x14ac:dyDescent="0.2">
      <c r="A26" s="254"/>
      <c r="B26" s="100"/>
      <c r="C26" s="17" t="s">
        <v>7</v>
      </c>
      <c r="D26" s="18"/>
      <c r="E26" s="5"/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/>
      <c r="S26" s="215">
        <f t="shared" si="34"/>
        <v>0</v>
      </c>
      <c r="T26" s="46"/>
      <c r="U26" s="53"/>
      <c r="V26" s="20" t="s">
        <v>9</v>
      </c>
      <c r="W26" s="78">
        <v>0</v>
      </c>
      <c r="X26" s="78">
        <v>0</v>
      </c>
      <c r="Y26" s="78">
        <v>0</v>
      </c>
      <c r="Z26" s="78">
        <v>0</v>
      </c>
      <c r="AA26" s="78">
        <v>0</v>
      </c>
      <c r="AB26" s="78">
        <v>0</v>
      </c>
      <c r="AC26" s="78">
        <f>+AA26+AB26</f>
        <v>0</v>
      </c>
      <c r="AD26" s="78">
        <v>0</v>
      </c>
      <c r="AE26" s="78">
        <f>+AC26+AD26</f>
        <v>0</v>
      </c>
      <c r="AF26" s="78">
        <v>0</v>
      </c>
      <c r="AG26" s="78">
        <f>+AE26+AF26</f>
        <v>0</v>
      </c>
      <c r="AH26" s="78">
        <v>0</v>
      </c>
      <c r="AI26" s="78">
        <f>+AG26+AH26</f>
        <v>0</v>
      </c>
      <c r="AJ26" s="78"/>
      <c r="AK26" s="245">
        <f t="shared" si="33"/>
        <v>0</v>
      </c>
    </row>
    <row r="27" spans="1:47" ht="19.5" hidden="1" customHeight="1" outlineLevel="1" x14ac:dyDescent="0.2">
      <c r="A27" s="155"/>
      <c r="B27" s="100"/>
      <c r="C27" s="17" t="s">
        <v>21</v>
      </c>
      <c r="D27" s="18"/>
      <c r="E27" s="5"/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/>
      <c r="S27" s="215">
        <f t="shared" si="34"/>
        <v>0</v>
      </c>
      <c r="T27" s="46"/>
      <c r="U27" s="53"/>
      <c r="V27" s="20" t="s">
        <v>11</v>
      </c>
      <c r="W27" s="78"/>
      <c r="X27" s="78">
        <v>0</v>
      </c>
      <c r="Y27" s="78">
        <v>0</v>
      </c>
      <c r="Z27" s="78">
        <v>0</v>
      </c>
      <c r="AA27" s="78">
        <v>0</v>
      </c>
      <c r="AB27" s="78">
        <v>0</v>
      </c>
      <c r="AC27" s="78">
        <f>+AA27+AB27</f>
        <v>0</v>
      </c>
      <c r="AD27" s="78">
        <v>0</v>
      </c>
      <c r="AE27" s="78">
        <f>+AC27+AD27</f>
        <v>0</v>
      </c>
      <c r="AF27" s="78">
        <v>0</v>
      </c>
      <c r="AG27" s="78">
        <f>+AE27+AF27</f>
        <v>0</v>
      </c>
      <c r="AH27" s="78">
        <v>0</v>
      </c>
      <c r="AI27" s="78">
        <f>+AG27+AH27</f>
        <v>0</v>
      </c>
      <c r="AJ27" s="78"/>
      <c r="AK27" s="245">
        <f t="shared" si="33"/>
        <v>0</v>
      </c>
    </row>
    <row r="28" spans="1:47" ht="19.5" hidden="1" customHeight="1" outlineLevel="1" x14ac:dyDescent="0.2">
      <c r="A28" s="254"/>
      <c r="B28" s="101"/>
      <c r="C28" s="21"/>
      <c r="D28" s="21"/>
      <c r="E28" s="102"/>
      <c r="F28" s="102">
        <v>0</v>
      </c>
      <c r="G28" s="102">
        <v>0</v>
      </c>
      <c r="H28" s="102">
        <v>0</v>
      </c>
      <c r="I28" s="102">
        <v>0</v>
      </c>
      <c r="J28" s="102">
        <v>0</v>
      </c>
      <c r="K28" s="102">
        <v>0</v>
      </c>
      <c r="L28" s="102">
        <v>0</v>
      </c>
      <c r="M28" s="102">
        <v>0</v>
      </c>
      <c r="N28" s="102">
        <v>0</v>
      </c>
      <c r="O28" s="102">
        <v>0</v>
      </c>
      <c r="P28" s="102">
        <v>0</v>
      </c>
      <c r="Q28" s="102">
        <v>0</v>
      </c>
      <c r="R28" s="102"/>
      <c r="S28" s="215">
        <f t="shared" si="34"/>
        <v>0</v>
      </c>
      <c r="T28" s="50"/>
      <c r="U28" s="54"/>
      <c r="V28" s="23" t="s">
        <v>12</v>
      </c>
      <c r="W28" s="79"/>
      <c r="X28" s="79">
        <v>0</v>
      </c>
      <c r="Y28" s="79">
        <v>0</v>
      </c>
      <c r="Z28" s="79">
        <v>0</v>
      </c>
      <c r="AA28" s="79">
        <v>0</v>
      </c>
      <c r="AB28" s="79">
        <v>0</v>
      </c>
      <c r="AC28" s="79">
        <f>+AA28+AB28</f>
        <v>0</v>
      </c>
      <c r="AD28" s="79">
        <v>0</v>
      </c>
      <c r="AE28" s="79">
        <f>+AC28+AD28</f>
        <v>0</v>
      </c>
      <c r="AF28" s="79">
        <v>0</v>
      </c>
      <c r="AG28" s="79">
        <f>+AE28+AF28</f>
        <v>0</v>
      </c>
      <c r="AH28" s="79">
        <v>0</v>
      </c>
      <c r="AI28" s="79">
        <f>+AG28+AH28</f>
        <v>0</v>
      </c>
      <c r="AJ28" s="79"/>
      <c r="AK28" s="246">
        <f t="shared" si="33"/>
        <v>0</v>
      </c>
    </row>
    <row r="29" spans="1:47" ht="19.5" hidden="1" customHeight="1" outlineLevel="1" x14ac:dyDescent="0.2">
      <c r="A29" s="155"/>
      <c r="B29" s="101"/>
      <c r="C29" s="21"/>
      <c r="D29" s="21"/>
      <c r="E29" s="102"/>
      <c r="F29" s="102">
        <v>0</v>
      </c>
      <c r="G29" s="102">
        <v>0</v>
      </c>
      <c r="H29" s="102">
        <v>0</v>
      </c>
      <c r="I29" s="102">
        <v>0</v>
      </c>
      <c r="J29" s="102">
        <v>0</v>
      </c>
      <c r="K29" s="102">
        <v>0</v>
      </c>
      <c r="L29" s="102">
        <v>0</v>
      </c>
      <c r="M29" s="102">
        <v>0</v>
      </c>
      <c r="N29" s="102">
        <v>0</v>
      </c>
      <c r="O29" s="102">
        <v>0</v>
      </c>
      <c r="P29" s="102">
        <v>0</v>
      </c>
      <c r="Q29" s="102">
        <v>0</v>
      </c>
      <c r="R29" s="102"/>
      <c r="S29" s="215">
        <f t="shared" si="34"/>
        <v>0</v>
      </c>
      <c r="T29" s="29"/>
      <c r="U29" s="138" t="s">
        <v>13</v>
      </c>
      <c r="V29" s="139"/>
      <c r="W29" s="60">
        <f t="shared" ref="W29:AJ29" si="35">SUM(W30:W32)</f>
        <v>0</v>
      </c>
      <c r="X29" s="60">
        <f t="shared" si="35"/>
        <v>0</v>
      </c>
      <c r="Y29" s="60">
        <f t="shared" si="35"/>
        <v>0</v>
      </c>
      <c r="Z29" s="60">
        <f t="shared" si="35"/>
        <v>0</v>
      </c>
      <c r="AA29" s="60">
        <f t="shared" si="35"/>
        <v>0</v>
      </c>
      <c r="AB29" s="60">
        <f t="shared" si="35"/>
        <v>0</v>
      </c>
      <c r="AC29" s="60">
        <f t="shared" si="35"/>
        <v>0</v>
      </c>
      <c r="AD29" s="60">
        <f t="shared" si="35"/>
        <v>0</v>
      </c>
      <c r="AE29" s="60">
        <f t="shared" si="35"/>
        <v>0</v>
      </c>
      <c r="AF29" s="60">
        <f t="shared" si="35"/>
        <v>0</v>
      </c>
      <c r="AG29" s="60">
        <f t="shared" si="35"/>
        <v>0</v>
      </c>
      <c r="AH29" s="60">
        <f t="shared" si="35"/>
        <v>0</v>
      </c>
      <c r="AI29" s="60">
        <f t="shared" si="35"/>
        <v>0</v>
      </c>
      <c r="AJ29" s="60">
        <f t="shared" si="35"/>
        <v>0</v>
      </c>
      <c r="AK29" s="243">
        <f t="shared" si="33"/>
        <v>0</v>
      </c>
    </row>
    <row r="30" spans="1:47" ht="19.5" hidden="1" customHeight="1" outlineLevel="1" x14ac:dyDescent="0.2">
      <c r="A30" s="254"/>
      <c r="B30" s="134"/>
      <c r="C30" s="135" t="s">
        <v>10</v>
      </c>
      <c r="D30" s="8"/>
      <c r="E30" s="9">
        <f>149-149</f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/>
      <c r="S30" s="216">
        <f t="shared" si="34"/>
        <v>0</v>
      </c>
      <c r="T30" s="44"/>
      <c r="U30" s="143"/>
      <c r="V30" s="144" t="s">
        <v>15</v>
      </c>
      <c r="W30" s="145"/>
      <c r="X30" s="145"/>
      <c r="Y30" s="145">
        <v>0</v>
      </c>
      <c r="Z30" s="145">
        <v>0</v>
      </c>
      <c r="AA30" s="145">
        <v>0</v>
      </c>
      <c r="AB30" s="145">
        <v>0</v>
      </c>
      <c r="AC30" s="145">
        <f t="shared" ref="AC30:AC35" si="36">+AA30+AB30</f>
        <v>0</v>
      </c>
      <c r="AD30" s="145">
        <v>0</v>
      </c>
      <c r="AE30" s="145">
        <f t="shared" ref="AE30:AE35" si="37">+AC30+AD30</f>
        <v>0</v>
      </c>
      <c r="AF30" s="145">
        <v>0</v>
      </c>
      <c r="AG30" s="145">
        <f t="shared" ref="AG30:AG35" si="38">+AE30+AF30</f>
        <v>0</v>
      </c>
      <c r="AH30" s="145">
        <v>0</v>
      </c>
      <c r="AI30" s="145">
        <f t="shared" ref="AI30:AI35" si="39">+AG30+AH30</f>
        <v>0</v>
      </c>
      <c r="AJ30" s="145"/>
      <c r="AK30" s="244">
        <f t="shared" si="33"/>
        <v>0</v>
      </c>
    </row>
    <row r="31" spans="1:47" ht="19.5" hidden="1" customHeight="1" outlineLevel="1" x14ac:dyDescent="0.2">
      <c r="A31" s="155"/>
      <c r="B31" s="134"/>
      <c r="C31" s="135" t="s">
        <v>23</v>
      </c>
      <c r="D31" s="8"/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/>
      <c r="S31" s="217">
        <f t="shared" si="34"/>
        <v>0</v>
      </c>
      <c r="T31" s="45"/>
      <c r="U31" s="53"/>
      <c r="V31" s="20" t="s">
        <v>16</v>
      </c>
      <c r="W31" s="78"/>
      <c r="X31" s="78"/>
      <c r="Y31" s="78">
        <v>0</v>
      </c>
      <c r="Z31" s="78">
        <v>0</v>
      </c>
      <c r="AA31" s="78">
        <v>0</v>
      </c>
      <c r="AB31" s="78">
        <v>0</v>
      </c>
      <c r="AC31" s="78">
        <f t="shared" si="36"/>
        <v>0</v>
      </c>
      <c r="AD31" s="78">
        <v>0</v>
      </c>
      <c r="AE31" s="78">
        <f t="shared" si="37"/>
        <v>0</v>
      </c>
      <c r="AF31" s="78">
        <v>0</v>
      </c>
      <c r="AG31" s="78">
        <f t="shared" si="38"/>
        <v>0</v>
      </c>
      <c r="AH31" s="78">
        <v>0</v>
      </c>
      <c r="AI31" s="78">
        <f t="shared" si="39"/>
        <v>0</v>
      </c>
      <c r="AJ31" s="78"/>
      <c r="AK31" s="245">
        <f t="shared" si="33"/>
        <v>0</v>
      </c>
    </row>
    <row r="32" spans="1:47" ht="19.5" hidden="1" customHeight="1" outlineLevel="1" x14ac:dyDescent="0.2">
      <c r="A32" s="254"/>
      <c r="B32" s="134"/>
      <c r="C32" s="135" t="s">
        <v>22</v>
      </c>
      <c r="D32" s="8"/>
      <c r="E32" s="58"/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/>
      <c r="S32" s="218">
        <f t="shared" si="34"/>
        <v>0</v>
      </c>
      <c r="U32" s="103"/>
      <c r="V32" s="104" t="s">
        <v>17</v>
      </c>
      <c r="W32" s="80"/>
      <c r="X32" s="80"/>
      <c r="Y32" s="80">
        <v>0</v>
      </c>
      <c r="Z32" s="80">
        <v>0</v>
      </c>
      <c r="AA32" s="80">
        <v>0</v>
      </c>
      <c r="AB32" s="80">
        <v>0</v>
      </c>
      <c r="AC32" s="80">
        <f t="shared" si="36"/>
        <v>0</v>
      </c>
      <c r="AD32" s="80">
        <v>0</v>
      </c>
      <c r="AE32" s="80">
        <f t="shared" si="37"/>
        <v>0</v>
      </c>
      <c r="AF32" s="80">
        <v>0</v>
      </c>
      <c r="AG32" s="80">
        <f t="shared" si="38"/>
        <v>0</v>
      </c>
      <c r="AH32" s="80">
        <v>0</v>
      </c>
      <c r="AI32" s="80">
        <f t="shared" si="39"/>
        <v>0</v>
      </c>
      <c r="AJ32" s="80"/>
      <c r="AK32" s="247">
        <f t="shared" si="33"/>
        <v>0</v>
      </c>
    </row>
    <row r="33" spans="1:47" ht="19.5" hidden="1" customHeight="1" outlineLevel="1" x14ac:dyDescent="0.2">
      <c r="A33" s="155"/>
      <c r="B33" s="134"/>
      <c r="C33" s="135" t="s">
        <v>46</v>
      </c>
      <c r="D33" s="8"/>
      <c r="E33" s="11"/>
      <c r="F33" s="11"/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/>
      <c r="S33" s="217">
        <f t="shared" si="34"/>
        <v>0</v>
      </c>
      <c r="T33" s="45"/>
      <c r="U33" s="147" t="s">
        <v>43</v>
      </c>
      <c r="V33" s="10"/>
      <c r="W33" s="60"/>
      <c r="X33" s="60"/>
      <c r="Y33" s="60">
        <v>0</v>
      </c>
      <c r="Z33" s="60">
        <v>0</v>
      </c>
      <c r="AA33" s="60">
        <v>0</v>
      </c>
      <c r="AB33" s="60">
        <v>0</v>
      </c>
      <c r="AC33" s="60">
        <f t="shared" si="36"/>
        <v>0</v>
      </c>
      <c r="AD33" s="60">
        <v>0</v>
      </c>
      <c r="AE33" s="60">
        <f t="shared" si="37"/>
        <v>0</v>
      </c>
      <c r="AF33" s="60">
        <v>0</v>
      </c>
      <c r="AG33" s="60">
        <f t="shared" si="38"/>
        <v>0</v>
      </c>
      <c r="AH33" s="60">
        <v>0</v>
      </c>
      <c r="AI33" s="60">
        <f t="shared" si="39"/>
        <v>0</v>
      </c>
      <c r="AJ33" s="60"/>
      <c r="AK33" s="230">
        <f t="shared" si="33"/>
        <v>0</v>
      </c>
    </row>
    <row r="34" spans="1:47" ht="19.5" hidden="1" customHeight="1" outlineLevel="1" x14ac:dyDescent="0.2">
      <c r="A34" s="254"/>
      <c r="B34" s="134"/>
      <c r="C34" s="135" t="s">
        <v>51</v>
      </c>
      <c r="D34" s="8"/>
      <c r="E34" s="58"/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/>
      <c r="S34" s="218">
        <f t="shared" si="34"/>
        <v>0</v>
      </c>
      <c r="T34" s="29"/>
      <c r="U34" s="55" t="s">
        <v>38</v>
      </c>
      <c r="V34" s="28"/>
      <c r="W34" s="60"/>
      <c r="X34" s="60"/>
      <c r="Y34" s="60">
        <v>0</v>
      </c>
      <c r="Z34" s="60">
        <v>0</v>
      </c>
      <c r="AA34" s="60">
        <v>0</v>
      </c>
      <c r="AB34" s="60">
        <v>0</v>
      </c>
      <c r="AC34" s="60">
        <f t="shared" si="36"/>
        <v>0</v>
      </c>
      <c r="AD34" s="60">
        <v>0</v>
      </c>
      <c r="AE34" s="60">
        <f t="shared" si="37"/>
        <v>0</v>
      </c>
      <c r="AF34" s="60">
        <v>0</v>
      </c>
      <c r="AG34" s="60">
        <f t="shared" si="38"/>
        <v>0</v>
      </c>
      <c r="AH34" s="60">
        <v>0</v>
      </c>
      <c r="AI34" s="60">
        <f t="shared" si="39"/>
        <v>0</v>
      </c>
      <c r="AJ34" s="60"/>
      <c r="AK34" s="230">
        <f t="shared" si="33"/>
        <v>0</v>
      </c>
    </row>
    <row r="35" spans="1:47" ht="19.5" hidden="1" customHeight="1" outlineLevel="1" thickBot="1" x14ac:dyDescent="0.25">
      <c r="A35" s="155"/>
      <c r="B35" s="105"/>
      <c r="C35" s="35" t="s">
        <v>127</v>
      </c>
      <c r="D35" s="35"/>
      <c r="E35" s="59"/>
      <c r="F35" s="59"/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  <c r="R35" s="59"/>
      <c r="S35" s="219">
        <f t="shared" si="34"/>
        <v>0</v>
      </c>
      <c r="T35" s="29"/>
      <c r="U35" s="148" t="s">
        <v>127</v>
      </c>
      <c r="V35" s="132"/>
      <c r="W35" s="89"/>
      <c r="X35" s="89"/>
      <c r="Y35" s="89">
        <v>0</v>
      </c>
      <c r="Z35" s="89">
        <v>0</v>
      </c>
      <c r="AA35" s="89">
        <v>0</v>
      </c>
      <c r="AB35" s="89">
        <v>0</v>
      </c>
      <c r="AC35" s="89">
        <f t="shared" si="36"/>
        <v>0</v>
      </c>
      <c r="AD35" s="89">
        <v>0</v>
      </c>
      <c r="AE35" s="89">
        <f t="shared" si="37"/>
        <v>0</v>
      </c>
      <c r="AF35" s="89">
        <v>0</v>
      </c>
      <c r="AG35" s="89">
        <f t="shared" si="38"/>
        <v>0</v>
      </c>
      <c r="AH35" s="89">
        <v>0</v>
      </c>
      <c r="AI35" s="89">
        <f t="shared" si="39"/>
        <v>0</v>
      </c>
      <c r="AJ35" s="89"/>
      <c r="AK35" s="248">
        <f t="shared" si="33"/>
        <v>0</v>
      </c>
    </row>
    <row r="36" spans="1:47" s="3" customFormat="1" ht="19.5" hidden="1" customHeight="1" outlineLevel="1" thickBot="1" x14ac:dyDescent="0.25">
      <c r="A36" s="254"/>
      <c r="B36" s="149" t="s">
        <v>14</v>
      </c>
      <c r="C36" s="135"/>
      <c r="D36" s="8"/>
      <c r="E36" s="11">
        <f>SUM(E30:E35)+E23</f>
        <v>0</v>
      </c>
      <c r="F36" s="11">
        <f t="shared" ref="F36" si="40">SUM(F30:F35)+F23</f>
        <v>0</v>
      </c>
      <c r="G36" s="11">
        <f t="shared" ref="G36" si="41">SUM(G30:G35)+G23</f>
        <v>0</v>
      </c>
      <c r="H36" s="11">
        <f t="shared" ref="H36" si="42">SUM(H30:H35)+H23</f>
        <v>0</v>
      </c>
      <c r="I36" s="11">
        <f t="shared" ref="I36" si="43">SUM(I30:I35)+I23</f>
        <v>0</v>
      </c>
      <c r="J36" s="11">
        <f t="shared" ref="J36" si="44">SUM(J30:J35)+J23</f>
        <v>0</v>
      </c>
      <c r="K36" s="11">
        <f t="shared" ref="K36" si="45">SUM(K30:K35)+K23</f>
        <v>0</v>
      </c>
      <c r="L36" s="11">
        <f t="shared" ref="L36" si="46">SUM(L30:L35)+L23</f>
        <v>0</v>
      </c>
      <c r="M36" s="11">
        <f t="shared" ref="M36" si="47">SUM(M30:M35)+M23</f>
        <v>0</v>
      </c>
      <c r="N36" s="11">
        <f t="shared" ref="N36" si="48">SUM(N30:N35)+N23</f>
        <v>0</v>
      </c>
      <c r="O36" s="11">
        <f t="shared" ref="O36" si="49">SUM(O30:O35)+O23</f>
        <v>0</v>
      </c>
      <c r="P36" s="11">
        <f t="shared" ref="P36" si="50">SUM(P30:P35)+P23</f>
        <v>0</v>
      </c>
      <c r="Q36" s="11">
        <f t="shared" ref="Q36" si="51">SUM(Q30:Q35)+Q23</f>
        <v>0</v>
      </c>
      <c r="R36" s="11">
        <f t="shared" ref="R36" si="52">SUM(R30:R35)+R23</f>
        <v>0</v>
      </c>
      <c r="S36" s="217">
        <f t="shared" si="34"/>
        <v>0</v>
      </c>
      <c r="T36" s="65"/>
      <c r="U36" s="150" t="s">
        <v>18</v>
      </c>
      <c r="V36" s="151"/>
      <c r="W36" s="60">
        <f t="shared" ref="W36:AJ36" si="53">+W34+W29+W23+W33+W35</f>
        <v>0</v>
      </c>
      <c r="X36" s="60">
        <f t="shared" si="53"/>
        <v>0</v>
      </c>
      <c r="Y36" s="60">
        <f t="shared" si="53"/>
        <v>0</v>
      </c>
      <c r="Z36" s="60">
        <f t="shared" si="53"/>
        <v>0</v>
      </c>
      <c r="AA36" s="60">
        <f t="shared" si="53"/>
        <v>0</v>
      </c>
      <c r="AB36" s="60">
        <f t="shared" si="53"/>
        <v>0</v>
      </c>
      <c r="AC36" s="60">
        <f t="shared" si="53"/>
        <v>0</v>
      </c>
      <c r="AD36" s="60">
        <f t="shared" si="53"/>
        <v>0</v>
      </c>
      <c r="AE36" s="60">
        <f t="shared" si="53"/>
        <v>0</v>
      </c>
      <c r="AF36" s="60">
        <f t="shared" si="53"/>
        <v>0</v>
      </c>
      <c r="AG36" s="60">
        <f t="shared" si="53"/>
        <v>0</v>
      </c>
      <c r="AH36" s="60">
        <f t="shared" si="53"/>
        <v>0</v>
      </c>
      <c r="AI36" s="60">
        <f t="shared" si="53"/>
        <v>0</v>
      </c>
      <c r="AJ36" s="60">
        <f t="shared" si="53"/>
        <v>0</v>
      </c>
      <c r="AK36" s="230">
        <f t="shared" si="33"/>
        <v>0</v>
      </c>
      <c r="AL36" s="14"/>
      <c r="AM36" s="14"/>
      <c r="AN36" s="14"/>
      <c r="AO36" s="14"/>
      <c r="AP36" s="14"/>
      <c r="AQ36" s="14"/>
      <c r="AR36" s="14"/>
      <c r="AS36" s="14"/>
      <c r="AT36" s="14"/>
      <c r="AU36" s="14"/>
    </row>
    <row r="37" spans="1:47" s="3" customFormat="1" ht="25.5" hidden="1" customHeight="1" outlineLevel="1" x14ac:dyDescent="0.2">
      <c r="A37" s="155"/>
      <c r="B37" s="190" t="s">
        <v>103</v>
      </c>
      <c r="C37" s="122" t="s">
        <v>60</v>
      </c>
      <c r="D37" s="123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220"/>
      <c r="T37" s="122"/>
      <c r="U37" s="123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</row>
    <row r="38" spans="1:47" ht="40.5" hidden="1" customHeight="1" outlineLevel="1" x14ac:dyDescent="0.2">
      <c r="A38" s="254"/>
      <c r="B38" s="96" t="s">
        <v>0</v>
      </c>
      <c r="C38" s="26"/>
      <c r="D38" s="97"/>
      <c r="E38" s="34" t="str">
        <f t="shared" ref="E38:Q38" si="54">+E$6</f>
        <v>Eredeti előirányzat
2024. év</v>
      </c>
      <c r="F38" s="34" t="str">
        <f t="shared" si="54"/>
        <v>1 Módosítás</v>
      </c>
      <c r="G38" s="34" t="str">
        <f t="shared" si="54"/>
        <v>Módosított előirányzat 1
2024. év</v>
      </c>
      <c r="H38" s="34" t="str">
        <f t="shared" si="54"/>
        <v>2 Módosítás</v>
      </c>
      <c r="I38" s="34" t="str">
        <f t="shared" si="54"/>
        <v>Módosított előirányzat</v>
      </c>
      <c r="J38" s="34" t="str">
        <f t="shared" si="54"/>
        <v>3 Módosítás</v>
      </c>
      <c r="K38" s="34" t="str">
        <f t="shared" si="54"/>
        <v>Módosított előirányzat</v>
      </c>
      <c r="L38" s="34" t="str">
        <f t="shared" si="54"/>
        <v>4 Módosítás</v>
      </c>
      <c r="M38" s="34" t="str">
        <f t="shared" si="54"/>
        <v>4. Módosított előirányzat</v>
      </c>
      <c r="N38" s="34" t="str">
        <f t="shared" si="54"/>
        <v>5 Módosítás</v>
      </c>
      <c r="O38" s="34" t="str">
        <f t="shared" si="54"/>
        <v>Módosított előirányzat 5.</v>
      </c>
      <c r="P38" s="34" t="str">
        <f t="shared" si="54"/>
        <v>6 Módosítás</v>
      </c>
      <c r="Q38" s="34" t="str">
        <f t="shared" si="54"/>
        <v>Módosított előirányzat
2024. év</v>
      </c>
      <c r="R38" s="34"/>
      <c r="S38" s="212"/>
      <c r="T38" s="49"/>
      <c r="U38" s="55" t="s">
        <v>1</v>
      </c>
      <c r="V38" s="98"/>
      <c r="W38" s="34" t="str">
        <f t="shared" ref="W38:AK38" si="55">+W$6</f>
        <v>Eredeti előirányzat
2024. év</v>
      </c>
      <c r="X38" s="34" t="str">
        <f t="shared" si="55"/>
        <v>1 Módosítás</v>
      </c>
      <c r="Y38" s="34" t="str">
        <f t="shared" si="55"/>
        <v>Módosított előirányzat 1
2024. év</v>
      </c>
      <c r="Z38" s="34" t="str">
        <f t="shared" si="55"/>
        <v>2 Módosítás</v>
      </c>
      <c r="AA38" s="34" t="str">
        <f t="shared" si="55"/>
        <v>Módosított előirányzat</v>
      </c>
      <c r="AB38" s="34" t="str">
        <f t="shared" si="55"/>
        <v>3 Módosítás</v>
      </c>
      <c r="AC38" s="34" t="str">
        <f t="shared" si="55"/>
        <v>Módosított előirányzat</v>
      </c>
      <c r="AD38" s="34" t="str">
        <f t="shared" si="55"/>
        <v>4 Módosítás</v>
      </c>
      <c r="AE38" s="34" t="str">
        <f t="shared" si="55"/>
        <v>4. Módosított előirányzat</v>
      </c>
      <c r="AF38" s="34" t="str">
        <f t="shared" si="55"/>
        <v>5 Módosítás</v>
      </c>
      <c r="AG38" s="34" t="str">
        <f t="shared" si="55"/>
        <v>Módosított előirányzat 5</v>
      </c>
      <c r="AH38" s="34" t="str">
        <f t="shared" si="55"/>
        <v>6 Módosítás</v>
      </c>
      <c r="AI38" s="34" t="str">
        <f t="shared" si="55"/>
        <v>Módosított 
előirányzat</v>
      </c>
      <c r="AJ38" s="34" t="str">
        <f t="shared" si="55"/>
        <v>Teljesítés
2024. év</v>
      </c>
      <c r="AK38" s="34" t="str">
        <f t="shared" si="55"/>
        <v>%
Teljesítés
 Mód.előir.</v>
      </c>
    </row>
    <row r="39" spans="1:47" ht="19.5" hidden="1" customHeight="1" outlineLevel="1" x14ac:dyDescent="0.2">
      <c r="A39" s="155"/>
      <c r="B39" s="134"/>
      <c r="C39" s="135" t="s">
        <v>2</v>
      </c>
      <c r="D39" s="136"/>
      <c r="E39" s="137">
        <f t="shared" ref="E39:I39" si="56">+E40+E41+E42+E43</f>
        <v>0</v>
      </c>
      <c r="F39" s="137">
        <f t="shared" si="56"/>
        <v>0</v>
      </c>
      <c r="G39" s="137">
        <f t="shared" si="56"/>
        <v>0</v>
      </c>
      <c r="H39" s="137">
        <f t="shared" si="56"/>
        <v>0</v>
      </c>
      <c r="I39" s="137">
        <f t="shared" si="56"/>
        <v>0</v>
      </c>
      <c r="J39" s="137">
        <f t="shared" ref="J39:K39" si="57">+J40+J41+J42+J43</f>
        <v>0</v>
      </c>
      <c r="K39" s="137">
        <f t="shared" si="57"/>
        <v>0</v>
      </c>
      <c r="L39" s="137">
        <f t="shared" ref="L39:M39" si="58">+L40+L41+L42+L43</f>
        <v>0</v>
      </c>
      <c r="M39" s="137">
        <f t="shared" si="58"/>
        <v>0</v>
      </c>
      <c r="N39" s="137">
        <f t="shared" ref="N39:O39" si="59">+N40+N41+N42+N43</f>
        <v>0</v>
      </c>
      <c r="O39" s="137">
        <f t="shared" si="59"/>
        <v>0</v>
      </c>
      <c r="P39" s="137">
        <f t="shared" ref="P39:Q39" si="60">+P40+P41+P42+P43</f>
        <v>0</v>
      </c>
      <c r="Q39" s="137">
        <f t="shared" si="60"/>
        <v>0</v>
      </c>
      <c r="R39" s="137">
        <f>+R40+R41+R42+R43</f>
        <v>0</v>
      </c>
      <c r="S39" s="213">
        <f>IF(Q39=0,0,R39/Q39*100)</f>
        <v>0</v>
      </c>
      <c r="T39" s="44"/>
      <c r="U39" s="138" t="s">
        <v>3</v>
      </c>
      <c r="V39" s="139"/>
      <c r="W39" s="72">
        <f t="shared" ref="W39:X39" si="61">SUM(W40:W44)</f>
        <v>0</v>
      </c>
      <c r="X39" s="72">
        <f t="shared" si="61"/>
        <v>0</v>
      </c>
      <c r="Y39" s="72">
        <f>+W39+X39</f>
        <v>0</v>
      </c>
      <c r="Z39" s="72">
        <f t="shared" ref="Z39" si="62">SUM(Z40:Z44)</f>
        <v>0</v>
      </c>
      <c r="AA39" s="72">
        <f>+Y39+Z39</f>
        <v>0</v>
      </c>
      <c r="AB39" s="72">
        <f t="shared" ref="AB39:AD39" si="63">SUM(AB40:AB44)</f>
        <v>0</v>
      </c>
      <c r="AC39" s="72">
        <f>SUM(AC40:AC44)</f>
        <v>0</v>
      </c>
      <c r="AD39" s="72">
        <f t="shared" si="63"/>
        <v>0</v>
      </c>
      <c r="AE39" s="72">
        <f>SUM(AE40:AE44)</f>
        <v>0</v>
      </c>
      <c r="AF39" s="72">
        <f t="shared" ref="AF39:AH39" si="64">SUM(AF40:AF44)</f>
        <v>0</v>
      </c>
      <c r="AG39" s="72">
        <f>SUM(AG40:AG44)</f>
        <v>0</v>
      </c>
      <c r="AH39" s="72">
        <f t="shared" si="64"/>
        <v>0</v>
      </c>
      <c r="AI39" s="72">
        <f>SUM(AI40:AI44)</f>
        <v>0</v>
      </c>
      <c r="AJ39" s="72"/>
      <c r="AK39" s="243">
        <f t="shared" ref="AK39:AK52" si="65">IF(AI39=0,0,AJ39/AI39*100)</f>
        <v>0</v>
      </c>
    </row>
    <row r="40" spans="1:47" ht="19.5" hidden="1" customHeight="1" outlineLevel="1" x14ac:dyDescent="0.2">
      <c r="A40" s="254"/>
      <c r="B40" s="140"/>
      <c r="C40" s="141" t="s">
        <v>4</v>
      </c>
      <c r="D40" s="141"/>
      <c r="E40" s="142"/>
      <c r="F40" s="142">
        <v>0</v>
      </c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214">
        <f t="shared" ref="S40:S52" si="66">IF(Q40=0,0,R40/Q40*100)</f>
        <v>0</v>
      </c>
      <c r="T40" s="46"/>
      <c r="U40" s="143"/>
      <c r="V40" s="144" t="s">
        <v>6</v>
      </c>
      <c r="W40" s="145">
        <v>0</v>
      </c>
      <c r="X40" s="145">
        <v>0</v>
      </c>
      <c r="Y40" s="145">
        <f t="shared" ref="Y40:Y51" si="67">+W40+X40</f>
        <v>0</v>
      </c>
      <c r="Z40" s="145">
        <v>0</v>
      </c>
      <c r="AA40" s="145">
        <f t="shared" ref="AA40:AA51" si="68">+Y40+Z40</f>
        <v>0</v>
      </c>
      <c r="AB40" s="145">
        <v>0</v>
      </c>
      <c r="AC40" s="145">
        <f>+AA40+AB40</f>
        <v>0</v>
      </c>
      <c r="AD40" s="145">
        <v>0</v>
      </c>
      <c r="AE40" s="145">
        <f>+AC40+AD40</f>
        <v>0</v>
      </c>
      <c r="AF40" s="145">
        <v>0</v>
      </c>
      <c r="AG40" s="145">
        <f>+AE40+AF40</f>
        <v>0</v>
      </c>
      <c r="AH40" s="145">
        <v>0</v>
      </c>
      <c r="AI40" s="145">
        <f>+AG40+AH40</f>
        <v>0</v>
      </c>
      <c r="AJ40" s="145"/>
      <c r="AK40" s="244">
        <f t="shared" si="65"/>
        <v>0</v>
      </c>
    </row>
    <row r="41" spans="1:47" ht="23.25" hidden="1" customHeight="1" outlineLevel="1" x14ac:dyDescent="0.2">
      <c r="A41" s="155"/>
      <c r="B41" s="100"/>
      <c r="C41" s="17" t="s">
        <v>5</v>
      </c>
      <c r="D41" s="18"/>
      <c r="E41" s="5">
        <v>0</v>
      </c>
      <c r="F41" s="5">
        <v>0</v>
      </c>
      <c r="G41" s="5">
        <f>+E41+F41</f>
        <v>0</v>
      </c>
      <c r="H41" s="5">
        <v>0</v>
      </c>
      <c r="I41" s="5">
        <f>+G41+H41</f>
        <v>0</v>
      </c>
      <c r="J41" s="5">
        <v>0</v>
      </c>
      <c r="K41" s="5">
        <f>+I41+J41</f>
        <v>0</v>
      </c>
      <c r="L41" s="5">
        <v>0</v>
      </c>
      <c r="M41" s="5">
        <f>+K41+L41</f>
        <v>0</v>
      </c>
      <c r="N41" s="5">
        <v>0</v>
      </c>
      <c r="O41" s="5">
        <f>+M41+N41</f>
        <v>0</v>
      </c>
      <c r="P41" s="5">
        <v>0</v>
      </c>
      <c r="Q41" s="5">
        <f>+O41+P41</f>
        <v>0</v>
      </c>
      <c r="R41" s="5"/>
      <c r="S41" s="215">
        <f t="shared" si="66"/>
        <v>0</v>
      </c>
      <c r="T41" s="46"/>
      <c r="U41" s="53"/>
      <c r="V41" s="19" t="s">
        <v>8</v>
      </c>
      <c r="W41" s="78">
        <v>0</v>
      </c>
      <c r="X41" s="78">
        <v>0</v>
      </c>
      <c r="Y41" s="78">
        <f t="shared" si="67"/>
        <v>0</v>
      </c>
      <c r="Z41" s="78">
        <v>0</v>
      </c>
      <c r="AA41" s="78">
        <f t="shared" si="68"/>
        <v>0</v>
      </c>
      <c r="AB41" s="78">
        <v>0</v>
      </c>
      <c r="AC41" s="78">
        <f>+AA41+AB41</f>
        <v>0</v>
      </c>
      <c r="AD41" s="78">
        <v>0</v>
      </c>
      <c r="AE41" s="78">
        <f>+AC41+AD41</f>
        <v>0</v>
      </c>
      <c r="AF41" s="78">
        <v>0</v>
      </c>
      <c r="AG41" s="78">
        <f>+AE41+AF41</f>
        <v>0</v>
      </c>
      <c r="AH41" s="78">
        <v>0</v>
      </c>
      <c r="AI41" s="78">
        <f>+AG41+AH41</f>
        <v>0</v>
      </c>
      <c r="AJ41" s="78"/>
      <c r="AK41" s="245">
        <f t="shared" si="65"/>
        <v>0</v>
      </c>
    </row>
    <row r="42" spans="1:47" ht="19.5" hidden="1" customHeight="1" outlineLevel="1" x14ac:dyDescent="0.2">
      <c r="A42" s="254"/>
      <c r="B42" s="100"/>
      <c r="C42" s="17" t="s">
        <v>7</v>
      </c>
      <c r="D42" s="18"/>
      <c r="E42" s="5"/>
      <c r="F42" s="5">
        <v>0</v>
      </c>
      <c r="G42" s="5">
        <f t="shared" ref="G42:G51" si="69">+E42+F42</f>
        <v>0</v>
      </c>
      <c r="H42" s="5">
        <v>0</v>
      </c>
      <c r="I42" s="5">
        <f t="shared" ref="I42:I51" si="70">+G42+H42</f>
        <v>0</v>
      </c>
      <c r="J42" s="5">
        <v>0</v>
      </c>
      <c r="K42" s="5">
        <f t="shared" ref="K42:K51" si="71">+I42+J42</f>
        <v>0</v>
      </c>
      <c r="L42" s="5">
        <v>0</v>
      </c>
      <c r="M42" s="5">
        <f t="shared" ref="M42:M51" si="72">+K42+L42</f>
        <v>0</v>
      </c>
      <c r="N42" s="5">
        <v>0</v>
      </c>
      <c r="O42" s="5">
        <f t="shared" ref="O42:O51" si="73">+M42+N42</f>
        <v>0</v>
      </c>
      <c r="P42" s="5">
        <v>0</v>
      </c>
      <c r="Q42" s="5">
        <f t="shared" ref="Q42:Q51" si="74">+O42+P42</f>
        <v>0</v>
      </c>
      <c r="R42" s="5"/>
      <c r="S42" s="215">
        <f t="shared" si="66"/>
        <v>0</v>
      </c>
      <c r="T42" s="46"/>
      <c r="U42" s="53"/>
      <c r="V42" s="20" t="s">
        <v>9</v>
      </c>
      <c r="W42" s="78">
        <v>0</v>
      </c>
      <c r="X42" s="78">
        <v>0</v>
      </c>
      <c r="Y42" s="78">
        <f t="shared" si="67"/>
        <v>0</v>
      </c>
      <c r="Z42" s="78">
        <v>0</v>
      </c>
      <c r="AA42" s="78">
        <f t="shared" si="68"/>
        <v>0</v>
      </c>
      <c r="AB42" s="78">
        <v>0</v>
      </c>
      <c r="AC42" s="78">
        <f>+AA42+AB42</f>
        <v>0</v>
      </c>
      <c r="AD42" s="78">
        <v>0</v>
      </c>
      <c r="AE42" s="78">
        <f>+AC42+AD42</f>
        <v>0</v>
      </c>
      <c r="AF42" s="78">
        <v>0</v>
      </c>
      <c r="AG42" s="78">
        <f>+AE42+AF42</f>
        <v>0</v>
      </c>
      <c r="AH42" s="78">
        <v>0</v>
      </c>
      <c r="AI42" s="78">
        <f>+AG42+AH42</f>
        <v>0</v>
      </c>
      <c r="AJ42" s="78"/>
      <c r="AK42" s="245">
        <f t="shared" si="65"/>
        <v>0</v>
      </c>
    </row>
    <row r="43" spans="1:47" ht="19.5" hidden="1" customHeight="1" outlineLevel="1" x14ac:dyDescent="0.2">
      <c r="A43" s="155"/>
      <c r="B43" s="100"/>
      <c r="C43" s="17" t="s">
        <v>21</v>
      </c>
      <c r="D43" s="18"/>
      <c r="E43" s="5"/>
      <c r="F43" s="5">
        <v>0</v>
      </c>
      <c r="G43" s="5">
        <f t="shared" si="69"/>
        <v>0</v>
      </c>
      <c r="H43" s="5">
        <v>0</v>
      </c>
      <c r="I43" s="5">
        <f t="shared" si="70"/>
        <v>0</v>
      </c>
      <c r="J43" s="5">
        <v>0</v>
      </c>
      <c r="K43" s="5">
        <f t="shared" si="71"/>
        <v>0</v>
      </c>
      <c r="L43" s="5">
        <v>0</v>
      </c>
      <c r="M43" s="5">
        <f t="shared" si="72"/>
        <v>0</v>
      </c>
      <c r="N43" s="5">
        <v>0</v>
      </c>
      <c r="O43" s="5">
        <f t="shared" si="73"/>
        <v>0</v>
      </c>
      <c r="P43" s="5">
        <v>0</v>
      </c>
      <c r="Q43" s="5">
        <f t="shared" si="74"/>
        <v>0</v>
      </c>
      <c r="R43" s="5"/>
      <c r="S43" s="215">
        <f t="shared" si="66"/>
        <v>0</v>
      </c>
      <c r="T43" s="46"/>
      <c r="U43" s="53"/>
      <c r="V43" s="20" t="s">
        <v>11</v>
      </c>
      <c r="W43" s="78">
        <v>0</v>
      </c>
      <c r="X43" s="78">
        <v>0</v>
      </c>
      <c r="Y43" s="78">
        <f t="shared" si="67"/>
        <v>0</v>
      </c>
      <c r="Z43" s="78">
        <v>0</v>
      </c>
      <c r="AA43" s="78">
        <f t="shared" si="68"/>
        <v>0</v>
      </c>
      <c r="AB43" s="78">
        <v>0</v>
      </c>
      <c r="AC43" s="78">
        <f>+AA43+AB43</f>
        <v>0</v>
      </c>
      <c r="AD43" s="78">
        <v>0</v>
      </c>
      <c r="AE43" s="78">
        <f>+AC43+AD43</f>
        <v>0</v>
      </c>
      <c r="AF43" s="78">
        <v>0</v>
      </c>
      <c r="AG43" s="78">
        <f>+AE43+AF43</f>
        <v>0</v>
      </c>
      <c r="AH43" s="78">
        <v>0</v>
      </c>
      <c r="AI43" s="78">
        <f>+AG43+AH43</f>
        <v>0</v>
      </c>
      <c r="AJ43" s="78"/>
      <c r="AK43" s="245">
        <f t="shared" si="65"/>
        <v>0</v>
      </c>
    </row>
    <row r="44" spans="1:47" ht="19.5" hidden="1" customHeight="1" outlineLevel="1" x14ac:dyDescent="0.2">
      <c r="A44" s="254"/>
      <c r="B44" s="101"/>
      <c r="C44" s="21"/>
      <c r="D44" s="21"/>
      <c r="E44" s="102"/>
      <c r="F44" s="102">
        <v>0</v>
      </c>
      <c r="G44" s="5">
        <f t="shared" si="69"/>
        <v>0</v>
      </c>
      <c r="H44" s="102">
        <v>0</v>
      </c>
      <c r="I44" s="5">
        <f t="shared" si="70"/>
        <v>0</v>
      </c>
      <c r="J44" s="102">
        <v>0</v>
      </c>
      <c r="K44" s="5">
        <f t="shared" si="71"/>
        <v>0</v>
      </c>
      <c r="L44" s="102">
        <v>0</v>
      </c>
      <c r="M44" s="5">
        <f t="shared" si="72"/>
        <v>0</v>
      </c>
      <c r="N44" s="102">
        <v>0</v>
      </c>
      <c r="O44" s="5">
        <f t="shared" si="73"/>
        <v>0</v>
      </c>
      <c r="P44" s="102">
        <v>0</v>
      </c>
      <c r="Q44" s="5">
        <f t="shared" si="74"/>
        <v>0</v>
      </c>
      <c r="R44" s="5"/>
      <c r="S44" s="215">
        <f t="shared" si="66"/>
        <v>0</v>
      </c>
      <c r="T44" s="50"/>
      <c r="U44" s="54"/>
      <c r="V44" s="23" t="s">
        <v>12</v>
      </c>
      <c r="W44" s="79">
        <v>0</v>
      </c>
      <c r="X44" s="79">
        <v>0</v>
      </c>
      <c r="Y44" s="79">
        <f t="shared" si="67"/>
        <v>0</v>
      </c>
      <c r="Z44" s="79">
        <v>0</v>
      </c>
      <c r="AA44" s="79">
        <f t="shared" si="68"/>
        <v>0</v>
      </c>
      <c r="AB44" s="79">
        <v>0</v>
      </c>
      <c r="AC44" s="79">
        <f>+AA44+AB44</f>
        <v>0</v>
      </c>
      <c r="AD44" s="79">
        <v>0</v>
      </c>
      <c r="AE44" s="79">
        <f>+AC44+AD44</f>
        <v>0</v>
      </c>
      <c r="AF44" s="79">
        <v>0</v>
      </c>
      <c r="AG44" s="79">
        <f>+AE44+AF44</f>
        <v>0</v>
      </c>
      <c r="AH44" s="79">
        <v>0</v>
      </c>
      <c r="AI44" s="79">
        <f>+AG44+AH44</f>
        <v>0</v>
      </c>
      <c r="AJ44" s="79"/>
      <c r="AK44" s="246">
        <f t="shared" si="65"/>
        <v>0</v>
      </c>
    </row>
    <row r="45" spans="1:47" ht="19.5" hidden="1" customHeight="1" outlineLevel="1" x14ac:dyDescent="0.2">
      <c r="A45" s="155"/>
      <c r="B45" s="101"/>
      <c r="C45" s="21"/>
      <c r="D45" s="21"/>
      <c r="E45" s="102"/>
      <c r="F45" s="102">
        <v>0</v>
      </c>
      <c r="G45" s="5">
        <f t="shared" si="69"/>
        <v>0</v>
      </c>
      <c r="H45" s="102">
        <v>0</v>
      </c>
      <c r="I45" s="5">
        <f t="shared" si="70"/>
        <v>0</v>
      </c>
      <c r="J45" s="102">
        <v>0</v>
      </c>
      <c r="K45" s="5">
        <f t="shared" si="71"/>
        <v>0</v>
      </c>
      <c r="L45" s="102">
        <v>0</v>
      </c>
      <c r="M45" s="5">
        <f t="shared" si="72"/>
        <v>0</v>
      </c>
      <c r="N45" s="102">
        <v>0</v>
      </c>
      <c r="O45" s="5">
        <f t="shared" si="73"/>
        <v>0</v>
      </c>
      <c r="P45" s="102">
        <v>0</v>
      </c>
      <c r="Q45" s="5">
        <f t="shared" si="74"/>
        <v>0</v>
      </c>
      <c r="R45" s="5"/>
      <c r="S45" s="215">
        <f t="shared" si="66"/>
        <v>0</v>
      </c>
      <c r="T45" s="29"/>
      <c r="U45" s="138" t="s">
        <v>13</v>
      </c>
      <c r="V45" s="139"/>
      <c r="W45" s="60">
        <f t="shared" ref="W45:X45" si="75">SUM(W46:W48)</f>
        <v>0</v>
      </c>
      <c r="X45" s="60">
        <f t="shared" si="75"/>
        <v>0</v>
      </c>
      <c r="Y45" s="60">
        <f t="shared" si="67"/>
        <v>0</v>
      </c>
      <c r="Z45" s="60">
        <f t="shared" ref="Z45" si="76">SUM(Z46:Z48)</f>
        <v>0</v>
      </c>
      <c r="AA45" s="60">
        <f t="shared" si="68"/>
        <v>0</v>
      </c>
      <c r="AB45" s="60">
        <f t="shared" ref="AB45:AD45" si="77">SUM(AB46:AB48)</f>
        <v>0</v>
      </c>
      <c r="AC45" s="72">
        <f>SUM(AC46:AC48)</f>
        <v>0</v>
      </c>
      <c r="AD45" s="60">
        <f t="shared" si="77"/>
        <v>0</v>
      </c>
      <c r="AE45" s="72">
        <f>SUM(AE46:AE48)</f>
        <v>0</v>
      </c>
      <c r="AF45" s="60">
        <f t="shared" ref="AF45:AH45" si="78">SUM(AF46:AF48)</f>
        <v>0</v>
      </c>
      <c r="AG45" s="72">
        <f>SUM(AG46:AG48)</f>
        <v>0</v>
      </c>
      <c r="AH45" s="60">
        <f t="shared" si="78"/>
        <v>0</v>
      </c>
      <c r="AI45" s="72">
        <f>SUM(AI46:AI48)</f>
        <v>0</v>
      </c>
      <c r="AJ45" s="72"/>
      <c r="AK45" s="243">
        <f t="shared" si="65"/>
        <v>0</v>
      </c>
    </row>
    <row r="46" spans="1:47" ht="19.5" hidden="1" customHeight="1" outlineLevel="1" x14ac:dyDescent="0.2">
      <c r="A46" s="254"/>
      <c r="B46" s="134"/>
      <c r="C46" s="135" t="s">
        <v>10</v>
      </c>
      <c r="D46" s="8"/>
      <c r="E46" s="9">
        <f>149-149</f>
        <v>0</v>
      </c>
      <c r="F46" s="9">
        <v>0</v>
      </c>
      <c r="G46" s="9">
        <f t="shared" si="69"/>
        <v>0</v>
      </c>
      <c r="H46" s="9">
        <v>0</v>
      </c>
      <c r="I46" s="9">
        <f t="shared" si="70"/>
        <v>0</v>
      </c>
      <c r="J46" s="9">
        <v>0</v>
      </c>
      <c r="K46" s="9">
        <f t="shared" si="71"/>
        <v>0</v>
      </c>
      <c r="L46" s="9">
        <v>0</v>
      </c>
      <c r="M46" s="9">
        <f t="shared" si="72"/>
        <v>0</v>
      </c>
      <c r="N46" s="9">
        <v>0</v>
      </c>
      <c r="O46" s="9">
        <f t="shared" si="73"/>
        <v>0</v>
      </c>
      <c r="P46" s="9">
        <v>0</v>
      </c>
      <c r="Q46" s="9">
        <f t="shared" si="74"/>
        <v>0</v>
      </c>
      <c r="R46" s="9"/>
      <c r="S46" s="216">
        <f t="shared" si="66"/>
        <v>0</v>
      </c>
      <c r="T46" s="44"/>
      <c r="U46" s="143"/>
      <c r="V46" s="144" t="s">
        <v>15</v>
      </c>
      <c r="W46" s="145"/>
      <c r="X46" s="145">
        <v>0</v>
      </c>
      <c r="Y46" s="145">
        <f t="shared" si="67"/>
        <v>0</v>
      </c>
      <c r="Z46" s="145">
        <v>0</v>
      </c>
      <c r="AA46" s="145">
        <f t="shared" si="68"/>
        <v>0</v>
      </c>
      <c r="AB46" s="145">
        <v>0</v>
      </c>
      <c r="AC46" s="145">
        <f t="shared" ref="AC46:AC51" si="79">+AA46+AB46</f>
        <v>0</v>
      </c>
      <c r="AD46" s="145">
        <v>0</v>
      </c>
      <c r="AE46" s="145">
        <f t="shared" ref="AE46:AE51" si="80">+AC46+AD46</f>
        <v>0</v>
      </c>
      <c r="AF46" s="145">
        <v>0</v>
      </c>
      <c r="AG46" s="145">
        <f t="shared" ref="AG46:AG51" si="81">+AE46+AF46</f>
        <v>0</v>
      </c>
      <c r="AH46" s="145">
        <v>0</v>
      </c>
      <c r="AI46" s="145">
        <f t="shared" ref="AI46:AI51" si="82">+AG46+AH46</f>
        <v>0</v>
      </c>
      <c r="AJ46" s="145"/>
      <c r="AK46" s="244">
        <f t="shared" si="65"/>
        <v>0</v>
      </c>
    </row>
    <row r="47" spans="1:47" ht="19.5" hidden="1" customHeight="1" outlineLevel="1" x14ac:dyDescent="0.2">
      <c r="A47" s="155"/>
      <c r="B47" s="134"/>
      <c r="C47" s="135" t="s">
        <v>23</v>
      </c>
      <c r="D47" s="8"/>
      <c r="E47" s="11"/>
      <c r="F47" s="11">
        <v>0</v>
      </c>
      <c r="G47" s="11">
        <f t="shared" si="69"/>
        <v>0</v>
      </c>
      <c r="H47" s="11">
        <v>0</v>
      </c>
      <c r="I47" s="11">
        <f t="shared" si="70"/>
        <v>0</v>
      </c>
      <c r="J47" s="11">
        <v>0</v>
      </c>
      <c r="K47" s="11">
        <f t="shared" si="71"/>
        <v>0</v>
      </c>
      <c r="L47" s="11">
        <v>0</v>
      </c>
      <c r="M47" s="11">
        <f t="shared" si="72"/>
        <v>0</v>
      </c>
      <c r="N47" s="11">
        <v>0</v>
      </c>
      <c r="O47" s="11">
        <f t="shared" si="73"/>
        <v>0</v>
      </c>
      <c r="P47" s="11">
        <v>0</v>
      </c>
      <c r="Q47" s="11">
        <f t="shared" si="74"/>
        <v>0</v>
      </c>
      <c r="R47" s="11"/>
      <c r="S47" s="217">
        <f t="shared" si="66"/>
        <v>0</v>
      </c>
      <c r="T47" s="45"/>
      <c r="U47" s="53"/>
      <c r="V47" s="20" t="s">
        <v>16</v>
      </c>
      <c r="W47" s="78"/>
      <c r="X47" s="78">
        <v>0</v>
      </c>
      <c r="Y47" s="78">
        <f t="shared" si="67"/>
        <v>0</v>
      </c>
      <c r="Z47" s="78">
        <v>0</v>
      </c>
      <c r="AA47" s="78">
        <f t="shared" si="68"/>
        <v>0</v>
      </c>
      <c r="AB47" s="78">
        <v>0</v>
      </c>
      <c r="AC47" s="78">
        <f t="shared" si="79"/>
        <v>0</v>
      </c>
      <c r="AD47" s="78">
        <v>0</v>
      </c>
      <c r="AE47" s="78">
        <f t="shared" si="80"/>
        <v>0</v>
      </c>
      <c r="AF47" s="78">
        <v>0</v>
      </c>
      <c r="AG47" s="78">
        <f t="shared" si="81"/>
        <v>0</v>
      </c>
      <c r="AH47" s="78">
        <v>0</v>
      </c>
      <c r="AI47" s="78">
        <f t="shared" si="82"/>
        <v>0</v>
      </c>
      <c r="AJ47" s="78"/>
      <c r="AK47" s="245">
        <f t="shared" si="65"/>
        <v>0</v>
      </c>
    </row>
    <row r="48" spans="1:47" ht="19.5" hidden="1" customHeight="1" outlineLevel="1" x14ac:dyDescent="0.2">
      <c r="A48" s="254"/>
      <c r="B48" s="134"/>
      <c r="C48" s="135" t="s">
        <v>22</v>
      </c>
      <c r="D48" s="8"/>
      <c r="E48" s="58"/>
      <c r="F48" s="58">
        <v>0</v>
      </c>
      <c r="G48" s="58">
        <f t="shared" si="69"/>
        <v>0</v>
      </c>
      <c r="H48" s="58">
        <v>0</v>
      </c>
      <c r="I48" s="58">
        <f t="shared" si="70"/>
        <v>0</v>
      </c>
      <c r="J48" s="58">
        <v>0</v>
      </c>
      <c r="K48" s="58">
        <f t="shared" si="71"/>
        <v>0</v>
      </c>
      <c r="L48" s="58">
        <v>0</v>
      </c>
      <c r="M48" s="58">
        <f t="shared" si="72"/>
        <v>0</v>
      </c>
      <c r="N48" s="58">
        <v>0</v>
      </c>
      <c r="O48" s="58">
        <f t="shared" si="73"/>
        <v>0</v>
      </c>
      <c r="P48" s="58">
        <v>0</v>
      </c>
      <c r="Q48" s="58">
        <f t="shared" si="74"/>
        <v>0</v>
      </c>
      <c r="R48" s="58"/>
      <c r="S48" s="218">
        <f t="shared" si="66"/>
        <v>0</v>
      </c>
      <c r="U48" s="103"/>
      <c r="V48" s="104" t="s">
        <v>17</v>
      </c>
      <c r="W48" s="80"/>
      <c r="X48" s="80">
        <v>0</v>
      </c>
      <c r="Y48" s="80">
        <f t="shared" si="67"/>
        <v>0</v>
      </c>
      <c r="Z48" s="80">
        <v>0</v>
      </c>
      <c r="AA48" s="80">
        <f t="shared" si="68"/>
        <v>0</v>
      </c>
      <c r="AB48" s="80">
        <v>0</v>
      </c>
      <c r="AC48" s="80">
        <f t="shared" si="79"/>
        <v>0</v>
      </c>
      <c r="AD48" s="80">
        <v>0</v>
      </c>
      <c r="AE48" s="80">
        <f t="shared" si="80"/>
        <v>0</v>
      </c>
      <c r="AF48" s="80">
        <v>0</v>
      </c>
      <c r="AG48" s="80">
        <f t="shared" si="81"/>
        <v>0</v>
      </c>
      <c r="AH48" s="80">
        <v>0</v>
      </c>
      <c r="AI48" s="80">
        <f t="shared" si="82"/>
        <v>0</v>
      </c>
      <c r="AJ48" s="80"/>
      <c r="AK48" s="247">
        <f t="shared" si="65"/>
        <v>0</v>
      </c>
    </row>
    <row r="49" spans="1:37" ht="19.5" hidden="1" customHeight="1" outlineLevel="1" x14ac:dyDescent="0.2">
      <c r="A49" s="155"/>
      <c r="B49" s="134"/>
      <c r="C49" s="135" t="s">
        <v>46</v>
      </c>
      <c r="D49" s="8"/>
      <c r="E49" s="11"/>
      <c r="F49" s="11">
        <v>0</v>
      </c>
      <c r="G49" s="11">
        <f t="shared" si="69"/>
        <v>0</v>
      </c>
      <c r="H49" s="11">
        <v>0</v>
      </c>
      <c r="I49" s="11">
        <f t="shared" si="70"/>
        <v>0</v>
      </c>
      <c r="J49" s="11">
        <v>0</v>
      </c>
      <c r="K49" s="11">
        <f t="shared" si="71"/>
        <v>0</v>
      </c>
      <c r="L49" s="11">
        <v>0</v>
      </c>
      <c r="M49" s="11">
        <f t="shared" si="72"/>
        <v>0</v>
      </c>
      <c r="N49" s="11">
        <v>0</v>
      </c>
      <c r="O49" s="11">
        <f t="shared" si="73"/>
        <v>0</v>
      </c>
      <c r="P49" s="11">
        <v>0</v>
      </c>
      <c r="Q49" s="11">
        <f t="shared" si="74"/>
        <v>0</v>
      </c>
      <c r="R49" s="11"/>
      <c r="S49" s="217">
        <f t="shared" si="66"/>
        <v>0</v>
      </c>
      <c r="T49" s="45"/>
      <c r="U49" s="147" t="s">
        <v>43</v>
      </c>
      <c r="V49" s="10"/>
      <c r="W49" s="60"/>
      <c r="X49" s="60">
        <v>0</v>
      </c>
      <c r="Y49" s="60">
        <f t="shared" si="67"/>
        <v>0</v>
      </c>
      <c r="Z49" s="60">
        <v>0</v>
      </c>
      <c r="AA49" s="60">
        <f t="shared" si="68"/>
        <v>0</v>
      </c>
      <c r="AB49" s="60">
        <v>0</v>
      </c>
      <c r="AC49" s="60">
        <f t="shared" si="79"/>
        <v>0</v>
      </c>
      <c r="AD49" s="60">
        <v>0</v>
      </c>
      <c r="AE49" s="60">
        <f t="shared" si="80"/>
        <v>0</v>
      </c>
      <c r="AF49" s="60">
        <v>0</v>
      </c>
      <c r="AG49" s="60">
        <f t="shared" si="81"/>
        <v>0</v>
      </c>
      <c r="AH49" s="60">
        <v>0</v>
      </c>
      <c r="AI49" s="60">
        <f t="shared" si="82"/>
        <v>0</v>
      </c>
      <c r="AJ49" s="60"/>
      <c r="AK49" s="230">
        <f t="shared" si="65"/>
        <v>0</v>
      </c>
    </row>
    <row r="50" spans="1:37" ht="19.5" hidden="1" customHeight="1" outlineLevel="1" x14ac:dyDescent="0.2">
      <c r="A50" s="155"/>
      <c r="B50" s="134"/>
      <c r="C50" s="135" t="s">
        <v>51</v>
      </c>
      <c r="D50" s="8"/>
      <c r="E50" s="58"/>
      <c r="F50" s="58">
        <v>0</v>
      </c>
      <c r="G50" s="58">
        <f t="shared" si="69"/>
        <v>0</v>
      </c>
      <c r="H50" s="58">
        <v>0</v>
      </c>
      <c r="I50" s="58">
        <f t="shared" si="70"/>
        <v>0</v>
      </c>
      <c r="J50" s="58">
        <v>0</v>
      </c>
      <c r="K50" s="58">
        <f t="shared" si="71"/>
        <v>0</v>
      </c>
      <c r="L50" s="58">
        <v>0</v>
      </c>
      <c r="M50" s="58">
        <f t="shared" si="72"/>
        <v>0</v>
      </c>
      <c r="N50" s="58">
        <v>0</v>
      </c>
      <c r="O50" s="58">
        <f t="shared" si="73"/>
        <v>0</v>
      </c>
      <c r="P50" s="58">
        <v>0</v>
      </c>
      <c r="Q50" s="58">
        <f t="shared" si="74"/>
        <v>0</v>
      </c>
      <c r="R50" s="58"/>
      <c r="S50" s="218">
        <f t="shared" si="66"/>
        <v>0</v>
      </c>
      <c r="T50" s="29"/>
      <c r="U50" s="55" t="s">
        <v>38</v>
      </c>
      <c r="V50" s="28"/>
      <c r="W50" s="60"/>
      <c r="X50" s="60">
        <v>0</v>
      </c>
      <c r="Y50" s="60">
        <f t="shared" si="67"/>
        <v>0</v>
      </c>
      <c r="Z50" s="60">
        <v>0</v>
      </c>
      <c r="AA50" s="60">
        <f t="shared" si="68"/>
        <v>0</v>
      </c>
      <c r="AB50" s="60">
        <v>0</v>
      </c>
      <c r="AC50" s="60">
        <f t="shared" si="79"/>
        <v>0</v>
      </c>
      <c r="AD50" s="60">
        <v>0</v>
      </c>
      <c r="AE50" s="60">
        <f t="shared" si="80"/>
        <v>0</v>
      </c>
      <c r="AF50" s="60">
        <v>0</v>
      </c>
      <c r="AG50" s="60">
        <f t="shared" si="81"/>
        <v>0</v>
      </c>
      <c r="AH50" s="60">
        <v>0</v>
      </c>
      <c r="AI50" s="60">
        <f t="shared" si="82"/>
        <v>0</v>
      </c>
      <c r="AJ50" s="60"/>
      <c r="AK50" s="230">
        <f t="shared" si="65"/>
        <v>0</v>
      </c>
    </row>
    <row r="51" spans="1:37" ht="19.5" hidden="1" customHeight="1" outlineLevel="1" thickBot="1" x14ac:dyDescent="0.25">
      <c r="A51" s="254"/>
      <c r="B51" s="105"/>
      <c r="C51" s="35" t="s">
        <v>127</v>
      </c>
      <c r="D51" s="35"/>
      <c r="E51" s="59"/>
      <c r="F51" s="59">
        <v>0</v>
      </c>
      <c r="G51" s="59">
        <f t="shared" si="69"/>
        <v>0</v>
      </c>
      <c r="H51" s="59">
        <v>0</v>
      </c>
      <c r="I51" s="59">
        <f t="shared" si="70"/>
        <v>0</v>
      </c>
      <c r="J51" s="59">
        <v>0</v>
      </c>
      <c r="K51" s="59">
        <f t="shared" si="71"/>
        <v>0</v>
      </c>
      <c r="L51" s="59">
        <v>0</v>
      </c>
      <c r="M51" s="59">
        <f t="shared" si="72"/>
        <v>0</v>
      </c>
      <c r="N51" s="59">
        <v>0</v>
      </c>
      <c r="O51" s="59">
        <f t="shared" si="73"/>
        <v>0</v>
      </c>
      <c r="P51" s="59">
        <v>0</v>
      </c>
      <c r="Q51" s="59">
        <f t="shared" si="74"/>
        <v>0</v>
      </c>
      <c r="R51" s="59"/>
      <c r="S51" s="219">
        <f t="shared" si="66"/>
        <v>0</v>
      </c>
      <c r="T51" s="29"/>
      <c r="U51" s="148" t="s">
        <v>127</v>
      </c>
      <c r="V51" s="132"/>
      <c r="W51" s="89"/>
      <c r="X51" s="89">
        <v>0</v>
      </c>
      <c r="Y51" s="89">
        <f t="shared" si="67"/>
        <v>0</v>
      </c>
      <c r="Z51" s="89">
        <v>0</v>
      </c>
      <c r="AA51" s="89">
        <f t="shared" si="68"/>
        <v>0</v>
      </c>
      <c r="AB51" s="89">
        <v>0</v>
      </c>
      <c r="AC51" s="89">
        <f t="shared" si="79"/>
        <v>0</v>
      </c>
      <c r="AD51" s="89">
        <v>0</v>
      </c>
      <c r="AE51" s="89">
        <f t="shared" si="80"/>
        <v>0</v>
      </c>
      <c r="AF51" s="89">
        <v>0</v>
      </c>
      <c r="AG51" s="89">
        <f t="shared" si="81"/>
        <v>0</v>
      </c>
      <c r="AH51" s="89">
        <v>0</v>
      </c>
      <c r="AI51" s="89">
        <f t="shared" si="82"/>
        <v>0</v>
      </c>
      <c r="AJ51" s="89"/>
      <c r="AK51" s="248">
        <f t="shared" si="65"/>
        <v>0</v>
      </c>
    </row>
    <row r="52" spans="1:37" ht="19.5" hidden="1" customHeight="1" outlineLevel="1" thickBot="1" x14ac:dyDescent="0.25">
      <c r="A52" s="155"/>
      <c r="B52" s="149" t="s">
        <v>14</v>
      </c>
      <c r="C52" s="135"/>
      <c r="D52" s="8"/>
      <c r="E52" s="11">
        <f>SUM(E46:E51)+E39</f>
        <v>0</v>
      </c>
      <c r="F52" s="11">
        <f t="shared" ref="F52" si="83">SUM(F46:F51)+F39</f>
        <v>0</v>
      </c>
      <c r="G52" s="11">
        <f t="shared" ref="G52" si="84">SUM(G46:G51)+G39</f>
        <v>0</v>
      </c>
      <c r="H52" s="11">
        <f t="shared" ref="H52" si="85">SUM(H46:H51)+H39</f>
        <v>0</v>
      </c>
      <c r="I52" s="11">
        <f t="shared" ref="I52" si="86">SUM(I46:I51)+I39</f>
        <v>0</v>
      </c>
      <c r="J52" s="11">
        <f t="shared" ref="J52" si="87">SUM(J46:J51)+J39</f>
        <v>0</v>
      </c>
      <c r="K52" s="11">
        <f t="shared" ref="K52" si="88">SUM(K46:K51)+K39</f>
        <v>0</v>
      </c>
      <c r="L52" s="11">
        <f t="shared" ref="L52" si="89">SUM(L46:L51)+L39</f>
        <v>0</v>
      </c>
      <c r="M52" s="11">
        <f t="shared" ref="M52" si="90">SUM(M46:M51)+M39</f>
        <v>0</v>
      </c>
      <c r="N52" s="11">
        <f t="shared" ref="N52" si="91">SUM(N46:N51)+N39</f>
        <v>0</v>
      </c>
      <c r="O52" s="11">
        <f t="shared" ref="O52" si="92">SUM(O46:O51)+O39</f>
        <v>0</v>
      </c>
      <c r="P52" s="11">
        <f t="shared" ref="P52" si="93">SUM(P46:P51)+P39</f>
        <v>0</v>
      </c>
      <c r="Q52" s="11">
        <f t="shared" ref="Q52" si="94">SUM(Q46:Q51)+Q39</f>
        <v>0</v>
      </c>
      <c r="R52" s="11">
        <f t="shared" ref="R52" si="95">SUM(R46:R51)+R39</f>
        <v>0</v>
      </c>
      <c r="S52" s="217">
        <f t="shared" si="66"/>
        <v>0</v>
      </c>
      <c r="T52" s="65"/>
      <c r="U52" s="150" t="s">
        <v>18</v>
      </c>
      <c r="V52" s="151"/>
      <c r="W52" s="60">
        <f t="shared" ref="W52:AJ52" si="96">+W50+W45+W39+W49+W51</f>
        <v>0</v>
      </c>
      <c r="X52" s="60">
        <f t="shared" si="96"/>
        <v>0</v>
      </c>
      <c r="Y52" s="60">
        <f t="shared" si="96"/>
        <v>0</v>
      </c>
      <c r="Z52" s="60">
        <f t="shared" si="96"/>
        <v>0</v>
      </c>
      <c r="AA52" s="60">
        <f t="shared" si="96"/>
        <v>0</v>
      </c>
      <c r="AB52" s="60">
        <f t="shared" si="96"/>
        <v>0</v>
      </c>
      <c r="AC52" s="60">
        <f t="shared" si="96"/>
        <v>0</v>
      </c>
      <c r="AD52" s="60">
        <f t="shared" si="96"/>
        <v>0</v>
      </c>
      <c r="AE52" s="60">
        <f t="shared" si="96"/>
        <v>0</v>
      </c>
      <c r="AF52" s="60">
        <f t="shared" si="96"/>
        <v>0</v>
      </c>
      <c r="AG52" s="60">
        <f t="shared" si="96"/>
        <v>0</v>
      </c>
      <c r="AH52" s="60">
        <f t="shared" si="96"/>
        <v>0</v>
      </c>
      <c r="AI52" s="60">
        <f t="shared" si="96"/>
        <v>0</v>
      </c>
      <c r="AJ52" s="60">
        <f t="shared" si="96"/>
        <v>0</v>
      </c>
      <c r="AK52" s="230">
        <f t="shared" si="65"/>
        <v>0</v>
      </c>
    </row>
    <row r="53" spans="1:37" s="3" customFormat="1" ht="25.5" hidden="1" customHeight="1" outlineLevel="1" x14ac:dyDescent="0.2">
      <c r="B53" s="255" t="s">
        <v>95</v>
      </c>
      <c r="C53" s="256" t="s">
        <v>77</v>
      </c>
      <c r="D53" s="257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8"/>
      <c r="T53" s="256"/>
      <c r="U53" s="259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</row>
    <row r="54" spans="1:37" ht="40.5" hidden="1" customHeight="1" outlineLevel="1" x14ac:dyDescent="0.2">
      <c r="B54" s="261" t="s">
        <v>0</v>
      </c>
      <c r="C54" s="262"/>
      <c r="D54" s="263"/>
      <c r="E54" s="264" t="str">
        <f t="shared" ref="E54:S54" si="97">+E$6</f>
        <v>Eredeti előirányzat
2024. év</v>
      </c>
      <c r="F54" s="264" t="str">
        <f t="shared" si="97"/>
        <v>1 Módosítás</v>
      </c>
      <c r="G54" s="264" t="str">
        <f t="shared" si="97"/>
        <v>Módosított előirányzat 1
2024. év</v>
      </c>
      <c r="H54" s="264" t="str">
        <f t="shared" si="97"/>
        <v>2 Módosítás</v>
      </c>
      <c r="I54" s="264" t="str">
        <f t="shared" si="97"/>
        <v>Módosított előirányzat</v>
      </c>
      <c r="J54" s="264" t="str">
        <f t="shared" si="97"/>
        <v>3 Módosítás</v>
      </c>
      <c r="K54" s="264" t="str">
        <f t="shared" si="97"/>
        <v>Módosított előirányzat</v>
      </c>
      <c r="L54" s="264" t="str">
        <f t="shared" si="97"/>
        <v>4 Módosítás</v>
      </c>
      <c r="M54" s="264" t="str">
        <f t="shared" si="97"/>
        <v>4. Módosított előirányzat</v>
      </c>
      <c r="N54" s="264" t="str">
        <f t="shared" si="97"/>
        <v>5 Módosítás</v>
      </c>
      <c r="O54" s="264" t="str">
        <f t="shared" si="97"/>
        <v>Módosított előirányzat 5.</v>
      </c>
      <c r="P54" s="264" t="str">
        <f t="shared" si="97"/>
        <v>6 Módosítás</v>
      </c>
      <c r="Q54" s="264" t="str">
        <f t="shared" si="97"/>
        <v>Módosított előirányzat
2024. év</v>
      </c>
      <c r="R54" s="264" t="str">
        <f t="shared" si="97"/>
        <v>Teljesítés
2024. év</v>
      </c>
      <c r="S54" s="264" t="str">
        <f t="shared" si="97"/>
        <v>%
Teljesítés
 Mód.előir.</v>
      </c>
      <c r="T54" s="265"/>
      <c r="U54" s="266" t="s">
        <v>1</v>
      </c>
      <c r="V54" s="267"/>
      <c r="W54" s="264" t="str">
        <f t="shared" ref="W54:AK54" si="98">+W$6</f>
        <v>Eredeti előirányzat
2024. év</v>
      </c>
      <c r="X54" s="264" t="str">
        <f t="shared" si="98"/>
        <v>1 Módosítás</v>
      </c>
      <c r="Y54" s="264" t="str">
        <f t="shared" si="98"/>
        <v>Módosított előirányzat 1
2024. év</v>
      </c>
      <c r="Z54" s="264" t="str">
        <f t="shared" si="98"/>
        <v>2 Módosítás</v>
      </c>
      <c r="AA54" s="264" t="str">
        <f t="shared" si="98"/>
        <v>Módosított előirányzat</v>
      </c>
      <c r="AB54" s="264" t="str">
        <f t="shared" si="98"/>
        <v>3 Módosítás</v>
      </c>
      <c r="AC54" s="264" t="str">
        <f t="shared" si="98"/>
        <v>Módosított előirányzat</v>
      </c>
      <c r="AD54" s="264" t="str">
        <f t="shared" si="98"/>
        <v>4 Módosítás</v>
      </c>
      <c r="AE54" s="264" t="str">
        <f t="shared" si="98"/>
        <v>4. Módosított előirányzat</v>
      </c>
      <c r="AF54" s="264" t="str">
        <f t="shared" si="98"/>
        <v>5 Módosítás</v>
      </c>
      <c r="AG54" s="264" t="str">
        <f t="shared" si="98"/>
        <v>Módosított előirányzat 5</v>
      </c>
      <c r="AH54" s="264" t="str">
        <f t="shared" si="98"/>
        <v>6 Módosítás</v>
      </c>
      <c r="AI54" s="264" t="str">
        <f t="shared" si="98"/>
        <v>Módosított 
előirányzat</v>
      </c>
      <c r="AJ54" s="264" t="str">
        <f t="shared" si="98"/>
        <v>Teljesítés
2024. év</v>
      </c>
      <c r="AK54" s="264" t="str">
        <f t="shared" si="98"/>
        <v>%
Teljesítés
 Mód.előir.</v>
      </c>
    </row>
    <row r="55" spans="1:37" ht="19.5" hidden="1" customHeight="1" outlineLevel="1" x14ac:dyDescent="0.2">
      <c r="B55" s="268" t="s">
        <v>2</v>
      </c>
      <c r="C55" s="269"/>
      <c r="D55" s="270"/>
      <c r="E55" s="271">
        <f t="shared" ref="E55:I55" si="99">+E56+E57+E58+E59</f>
        <v>0</v>
      </c>
      <c r="F55" s="271">
        <f t="shared" si="99"/>
        <v>0</v>
      </c>
      <c r="G55" s="271">
        <f t="shared" si="99"/>
        <v>0</v>
      </c>
      <c r="H55" s="271">
        <f t="shared" si="99"/>
        <v>0</v>
      </c>
      <c r="I55" s="271">
        <f t="shared" si="99"/>
        <v>0</v>
      </c>
      <c r="J55" s="271">
        <f t="shared" ref="J55:K55" si="100">+J56+J57+J58+J59</f>
        <v>0</v>
      </c>
      <c r="K55" s="271">
        <f t="shared" si="100"/>
        <v>0</v>
      </c>
      <c r="L55" s="271">
        <f t="shared" ref="L55:M55" si="101">+L56+L57+L58+L59</f>
        <v>0</v>
      </c>
      <c r="M55" s="271">
        <f t="shared" si="101"/>
        <v>0</v>
      </c>
      <c r="N55" s="271">
        <f t="shared" ref="N55:O55" si="102">+N56+N57+N58+N59</f>
        <v>0</v>
      </c>
      <c r="O55" s="271">
        <f t="shared" si="102"/>
        <v>0</v>
      </c>
      <c r="P55" s="271">
        <f t="shared" ref="P55:Q55" si="103">+P56+P57+P58+P59</f>
        <v>0</v>
      </c>
      <c r="Q55" s="271">
        <f t="shared" si="103"/>
        <v>0</v>
      </c>
      <c r="R55" s="271">
        <f>+R56+R57+R58+R59</f>
        <v>0</v>
      </c>
      <c r="S55" s="272">
        <f>IF(Q55=0,0,R55/Q55*100)</f>
        <v>0</v>
      </c>
      <c r="T55" s="273"/>
      <c r="U55" s="274" t="s">
        <v>3</v>
      </c>
      <c r="V55" s="275"/>
      <c r="W55" s="276">
        <f t="shared" ref="W55:AA55" si="104">SUM(W56:W60)</f>
        <v>0</v>
      </c>
      <c r="X55" s="276">
        <f t="shared" si="104"/>
        <v>0</v>
      </c>
      <c r="Y55" s="276">
        <f t="shared" si="104"/>
        <v>0</v>
      </c>
      <c r="Z55" s="276">
        <f t="shared" si="104"/>
        <v>0</v>
      </c>
      <c r="AA55" s="276">
        <f t="shared" si="104"/>
        <v>0</v>
      </c>
      <c r="AB55" s="276">
        <f t="shared" ref="AB55:AC55" si="105">SUM(AB56:AB60)</f>
        <v>0</v>
      </c>
      <c r="AC55" s="276">
        <f t="shared" si="105"/>
        <v>0</v>
      </c>
      <c r="AD55" s="276">
        <f t="shared" ref="AD55:AE55" si="106">SUM(AD56:AD60)</f>
        <v>0</v>
      </c>
      <c r="AE55" s="276">
        <f t="shared" si="106"/>
        <v>0</v>
      </c>
      <c r="AF55" s="276">
        <f t="shared" ref="AF55:AG55" si="107">SUM(AF56:AF60)</f>
        <v>0</v>
      </c>
      <c r="AG55" s="276">
        <f t="shared" si="107"/>
        <v>0</v>
      </c>
      <c r="AH55" s="276">
        <f t="shared" ref="AH55:AI55" si="108">SUM(AH56:AH60)</f>
        <v>0</v>
      </c>
      <c r="AI55" s="276">
        <f t="shared" si="108"/>
        <v>0</v>
      </c>
      <c r="AJ55" s="276"/>
      <c r="AK55" s="277">
        <f t="shared" ref="AK55:AK68" si="109">IF(AI55=0,0,AJ55/AI55*100)</f>
        <v>0</v>
      </c>
    </row>
    <row r="56" spans="1:37" ht="19.5" hidden="1" customHeight="1" outlineLevel="1" x14ac:dyDescent="0.2">
      <c r="B56" s="278" t="s">
        <v>4</v>
      </c>
      <c r="C56" s="279"/>
      <c r="D56" s="279"/>
      <c r="E56" s="280"/>
      <c r="F56" s="280"/>
      <c r="G56" s="280"/>
      <c r="H56" s="280"/>
      <c r="I56" s="280"/>
      <c r="J56" s="280"/>
      <c r="K56" s="280"/>
      <c r="L56" s="280"/>
      <c r="M56" s="280"/>
      <c r="N56" s="280"/>
      <c r="O56" s="280"/>
      <c r="P56" s="280"/>
      <c r="Q56" s="280"/>
      <c r="R56" s="280"/>
      <c r="S56" s="281">
        <f t="shared" ref="S56:S68" si="110">IF(Q56=0,0,R56/Q56*100)</f>
        <v>0</v>
      </c>
      <c r="T56" s="282"/>
      <c r="U56" s="283" t="s">
        <v>6</v>
      </c>
      <c r="V56" s="284"/>
      <c r="W56" s="285">
        <f t="shared" ref="W56:AA56" si="111">+W8+W24+W40</f>
        <v>0</v>
      </c>
      <c r="X56" s="285">
        <f t="shared" si="111"/>
        <v>0</v>
      </c>
      <c r="Y56" s="285">
        <f t="shared" si="111"/>
        <v>0</v>
      </c>
      <c r="Z56" s="285">
        <f t="shared" si="111"/>
        <v>0</v>
      </c>
      <c r="AA56" s="285">
        <f t="shared" si="111"/>
        <v>0</v>
      </c>
      <c r="AB56" s="285">
        <f t="shared" ref="AB56:AD56" si="112">+AB8+AB24+AB40</f>
        <v>0</v>
      </c>
      <c r="AC56" s="285">
        <f>+AC8+AC24+AC40</f>
        <v>0</v>
      </c>
      <c r="AD56" s="285">
        <f t="shared" si="112"/>
        <v>0</v>
      </c>
      <c r="AE56" s="285">
        <f>+AE8+AE24+AE40</f>
        <v>0</v>
      </c>
      <c r="AF56" s="285">
        <f t="shared" ref="AF56:AH56" si="113">+AF8+AF24+AF40</f>
        <v>0</v>
      </c>
      <c r="AG56" s="285">
        <f>+AG8+AG24+AG40</f>
        <v>0</v>
      </c>
      <c r="AH56" s="285">
        <f t="shared" si="113"/>
        <v>0</v>
      </c>
      <c r="AI56" s="285">
        <f>+AI8+AI24+AI40</f>
        <v>0</v>
      </c>
      <c r="AJ56" s="285"/>
      <c r="AK56" s="286">
        <f t="shared" si="109"/>
        <v>0</v>
      </c>
    </row>
    <row r="57" spans="1:37" ht="23.25" hidden="1" customHeight="1" outlineLevel="1" x14ac:dyDescent="0.2">
      <c r="A57" s="253"/>
      <c r="B57" s="287" t="s">
        <v>5</v>
      </c>
      <c r="C57" s="288"/>
      <c r="D57" s="289"/>
      <c r="E57" s="290">
        <f t="shared" ref="E57:I57" si="114">+E9+E25+E41</f>
        <v>0</v>
      </c>
      <c r="F57" s="290">
        <f t="shared" si="114"/>
        <v>0</v>
      </c>
      <c r="G57" s="290">
        <f t="shared" si="114"/>
        <v>0</v>
      </c>
      <c r="H57" s="290">
        <f t="shared" si="114"/>
        <v>0</v>
      </c>
      <c r="I57" s="290">
        <f t="shared" si="114"/>
        <v>0</v>
      </c>
      <c r="J57" s="290">
        <f t="shared" ref="J57:K57" si="115">+J9+J25+J41</f>
        <v>0</v>
      </c>
      <c r="K57" s="290">
        <f t="shared" si="115"/>
        <v>0</v>
      </c>
      <c r="L57" s="290">
        <f t="shared" ref="L57:M57" si="116">+L9+L25+L41</f>
        <v>0</v>
      </c>
      <c r="M57" s="290">
        <f t="shared" si="116"/>
        <v>0</v>
      </c>
      <c r="N57" s="290">
        <f t="shared" ref="N57:O57" si="117">+N9+N25+N41</f>
        <v>0</v>
      </c>
      <c r="O57" s="290">
        <f t="shared" si="117"/>
        <v>0</v>
      </c>
      <c r="P57" s="290">
        <f t="shared" ref="P57:Q57" si="118">+P9+P25+P41</f>
        <v>0</v>
      </c>
      <c r="Q57" s="290">
        <f t="shared" si="118"/>
        <v>0</v>
      </c>
      <c r="R57" s="290"/>
      <c r="S57" s="291">
        <f t="shared" si="110"/>
        <v>0</v>
      </c>
      <c r="T57" s="282"/>
      <c r="U57" s="292" t="s">
        <v>8</v>
      </c>
      <c r="V57" s="293"/>
      <c r="W57" s="294">
        <f t="shared" ref="W57:AA67" si="119">+W9+W25+W41</f>
        <v>0</v>
      </c>
      <c r="X57" s="294">
        <f t="shared" si="119"/>
        <v>0</v>
      </c>
      <c r="Y57" s="294">
        <f t="shared" si="119"/>
        <v>0</v>
      </c>
      <c r="Z57" s="294">
        <f t="shared" si="119"/>
        <v>0</v>
      </c>
      <c r="AA57" s="294">
        <f t="shared" si="119"/>
        <v>0</v>
      </c>
      <c r="AB57" s="294">
        <f t="shared" ref="AB57:AC57" si="120">+AB9+AB25+AB41</f>
        <v>0</v>
      </c>
      <c r="AC57" s="294">
        <f t="shared" si="120"/>
        <v>0</v>
      </c>
      <c r="AD57" s="294">
        <f t="shared" ref="AD57:AE57" si="121">+AD9+AD25+AD41</f>
        <v>0</v>
      </c>
      <c r="AE57" s="294">
        <f t="shared" si="121"/>
        <v>0</v>
      </c>
      <c r="AF57" s="294">
        <f t="shared" ref="AF57:AG57" si="122">+AF9+AF25+AF41</f>
        <v>0</v>
      </c>
      <c r="AG57" s="294">
        <f t="shared" si="122"/>
        <v>0</v>
      </c>
      <c r="AH57" s="294">
        <f t="shared" ref="AH57:AI57" si="123">+AH9+AH25+AH41</f>
        <v>0</v>
      </c>
      <c r="AI57" s="294">
        <f t="shared" si="123"/>
        <v>0</v>
      </c>
      <c r="AJ57" s="294"/>
      <c r="AK57" s="295">
        <f t="shared" si="109"/>
        <v>0</v>
      </c>
    </row>
    <row r="58" spans="1:37" ht="19.5" hidden="1" customHeight="1" outlineLevel="1" x14ac:dyDescent="0.2">
      <c r="A58" s="253"/>
      <c r="B58" s="287" t="s">
        <v>7</v>
      </c>
      <c r="C58" s="288"/>
      <c r="D58" s="289"/>
      <c r="E58" s="290">
        <f t="shared" ref="E58:I58" si="124">+E10+E26+E42</f>
        <v>0</v>
      </c>
      <c r="F58" s="290">
        <f t="shared" si="124"/>
        <v>0</v>
      </c>
      <c r="G58" s="290">
        <f t="shared" si="124"/>
        <v>0</v>
      </c>
      <c r="H58" s="290">
        <f t="shared" si="124"/>
        <v>0</v>
      </c>
      <c r="I58" s="290">
        <f t="shared" si="124"/>
        <v>0</v>
      </c>
      <c r="J58" s="290">
        <f t="shared" ref="J58:K58" si="125">+J10+J26+J42</f>
        <v>0</v>
      </c>
      <c r="K58" s="290">
        <f t="shared" si="125"/>
        <v>0</v>
      </c>
      <c r="L58" s="290">
        <f t="shared" ref="L58:M58" si="126">+L10+L26+L42</f>
        <v>0</v>
      </c>
      <c r="M58" s="290">
        <f t="shared" si="126"/>
        <v>0</v>
      </c>
      <c r="N58" s="290">
        <f t="shared" ref="N58:O58" si="127">+N10+N26+N42</f>
        <v>0</v>
      </c>
      <c r="O58" s="290">
        <f t="shared" si="127"/>
        <v>0</v>
      </c>
      <c r="P58" s="290">
        <f t="shared" ref="P58:Q58" si="128">+P10+P26+P42</f>
        <v>0</v>
      </c>
      <c r="Q58" s="290">
        <f t="shared" si="128"/>
        <v>0</v>
      </c>
      <c r="R58" s="290"/>
      <c r="S58" s="291">
        <f t="shared" si="110"/>
        <v>0</v>
      </c>
      <c r="T58" s="282"/>
      <c r="U58" s="292" t="s">
        <v>9</v>
      </c>
      <c r="V58" s="296"/>
      <c r="W58" s="294">
        <f t="shared" si="119"/>
        <v>0</v>
      </c>
      <c r="X58" s="294">
        <f t="shared" si="119"/>
        <v>0</v>
      </c>
      <c r="Y58" s="294">
        <f t="shared" si="119"/>
        <v>0</v>
      </c>
      <c r="Z58" s="294">
        <f t="shared" si="119"/>
        <v>0</v>
      </c>
      <c r="AA58" s="294">
        <f t="shared" si="119"/>
        <v>0</v>
      </c>
      <c r="AB58" s="294">
        <f t="shared" ref="AB58:AC58" si="129">+AB10+AB26+AB42</f>
        <v>0</v>
      </c>
      <c r="AC58" s="294">
        <f t="shared" si="129"/>
        <v>0</v>
      </c>
      <c r="AD58" s="294">
        <f t="shared" ref="AD58:AE58" si="130">+AD10+AD26+AD42</f>
        <v>0</v>
      </c>
      <c r="AE58" s="294">
        <f t="shared" si="130"/>
        <v>0</v>
      </c>
      <c r="AF58" s="294">
        <f t="shared" ref="AF58:AG58" si="131">+AF10+AF26+AF42</f>
        <v>0</v>
      </c>
      <c r="AG58" s="294">
        <f t="shared" si="131"/>
        <v>0</v>
      </c>
      <c r="AH58" s="294">
        <f t="shared" ref="AH58:AI58" si="132">+AH10+AH26+AH42</f>
        <v>0</v>
      </c>
      <c r="AI58" s="294">
        <f t="shared" si="132"/>
        <v>0</v>
      </c>
      <c r="AJ58" s="294"/>
      <c r="AK58" s="295">
        <f t="shared" si="109"/>
        <v>0</v>
      </c>
    </row>
    <row r="59" spans="1:37" ht="19.5" hidden="1" customHeight="1" outlineLevel="1" x14ac:dyDescent="0.2">
      <c r="A59" s="253"/>
      <c r="B59" s="287" t="s">
        <v>21</v>
      </c>
      <c r="C59" s="288"/>
      <c r="D59" s="289"/>
      <c r="E59" s="290">
        <f t="shared" ref="E59:I59" si="133">+E11+E27+E43</f>
        <v>0</v>
      </c>
      <c r="F59" s="290">
        <f t="shared" si="133"/>
        <v>0</v>
      </c>
      <c r="G59" s="290">
        <f t="shared" si="133"/>
        <v>0</v>
      </c>
      <c r="H59" s="290">
        <f t="shared" si="133"/>
        <v>0</v>
      </c>
      <c r="I59" s="290">
        <f t="shared" si="133"/>
        <v>0</v>
      </c>
      <c r="J59" s="290">
        <f t="shared" ref="J59:K59" si="134">+J11+J27+J43</f>
        <v>0</v>
      </c>
      <c r="K59" s="290">
        <f t="shared" si="134"/>
        <v>0</v>
      </c>
      <c r="L59" s="290">
        <f t="shared" ref="L59:M59" si="135">+L11+L27+L43</f>
        <v>0</v>
      </c>
      <c r="M59" s="290">
        <f t="shared" si="135"/>
        <v>0</v>
      </c>
      <c r="N59" s="290">
        <f t="shared" ref="N59:O59" si="136">+N11+N27+N43</f>
        <v>0</v>
      </c>
      <c r="O59" s="290">
        <f t="shared" si="136"/>
        <v>0</v>
      </c>
      <c r="P59" s="290">
        <f t="shared" ref="P59:Q59" si="137">+P11+P27+P43</f>
        <v>0</v>
      </c>
      <c r="Q59" s="290">
        <f t="shared" si="137"/>
        <v>0</v>
      </c>
      <c r="R59" s="290"/>
      <c r="S59" s="291">
        <f t="shared" si="110"/>
        <v>0</v>
      </c>
      <c r="T59" s="282"/>
      <c r="U59" s="292" t="s">
        <v>11</v>
      </c>
      <c r="V59" s="293"/>
      <c r="W59" s="294">
        <f t="shared" si="119"/>
        <v>0</v>
      </c>
      <c r="X59" s="294">
        <f t="shared" si="119"/>
        <v>0</v>
      </c>
      <c r="Y59" s="294">
        <f t="shared" si="119"/>
        <v>0</v>
      </c>
      <c r="Z59" s="294">
        <f t="shared" si="119"/>
        <v>0</v>
      </c>
      <c r="AA59" s="294">
        <f t="shared" si="119"/>
        <v>0</v>
      </c>
      <c r="AB59" s="294">
        <f t="shared" ref="AB59:AC59" si="138">+AB11+AB27+AB43</f>
        <v>0</v>
      </c>
      <c r="AC59" s="294">
        <f t="shared" si="138"/>
        <v>0</v>
      </c>
      <c r="AD59" s="294">
        <f t="shared" ref="AD59:AE59" si="139">+AD11+AD27+AD43</f>
        <v>0</v>
      </c>
      <c r="AE59" s="294">
        <f t="shared" si="139"/>
        <v>0</v>
      </c>
      <c r="AF59" s="294">
        <f t="shared" ref="AF59:AG59" si="140">+AF11+AF27+AF43</f>
        <v>0</v>
      </c>
      <c r="AG59" s="294">
        <f t="shared" si="140"/>
        <v>0</v>
      </c>
      <c r="AH59" s="294">
        <f t="shared" ref="AH59:AI59" si="141">+AH11+AH27+AH43</f>
        <v>0</v>
      </c>
      <c r="AI59" s="294">
        <f t="shared" si="141"/>
        <v>0</v>
      </c>
      <c r="AJ59" s="294"/>
      <c r="AK59" s="295">
        <f t="shared" si="109"/>
        <v>0</v>
      </c>
    </row>
    <row r="60" spans="1:37" ht="19.5" hidden="1" customHeight="1" outlineLevel="1" x14ac:dyDescent="0.2">
      <c r="A60" s="253"/>
      <c r="B60" s="297"/>
      <c r="C60" s="298"/>
      <c r="D60" s="298"/>
      <c r="E60" s="299">
        <f t="shared" ref="E60:I60" si="142">+E12+E28+E44</f>
        <v>0</v>
      </c>
      <c r="F60" s="299">
        <f t="shared" si="142"/>
        <v>0</v>
      </c>
      <c r="G60" s="299">
        <f t="shared" si="142"/>
        <v>0</v>
      </c>
      <c r="H60" s="299">
        <f t="shared" si="142"/>
        <v>0</v>
      </c>
      <c r="I60" s="299">
        <f t="shared" si="142"/>
        <v>0</v>
      </c>
      <c r="J60" s="299">
        <f t="shared" ref="J60:K60" si="143">+J12+J28+J44</f>
        <v>0</v>
      </c>
      <c r="K60" s="299">
        <f t="shared" si="143"/>
        <v>0</v>
      </c>
      <c r="L60" s="299">
        <f t="shared" ref="L60:M60" si="144">+L12+L28+L44</f>
        <v>0</v>
      </c>
      <c r="M60" s="299">
        <f t="shared" si="144"/>
        <v>0</v>
      </c>
      <c r="N60" s="299">
        <f t="shared" ref="N60:O60" si="145">+N12+N28+N44</f>
        <v>0</v>
      </c>
      <c r="O60" s="299">
        <f t="shared" si="145"/>
        <v>0</v>
      </c>
      <c r="P60" s="299">
        <f t="shared" ref="P60:Q60" si="146">+P12+P28+P44</f>
        <v>0</v>
      </c>
      <c r="Q60" s="299">
        <f t="shared" si="146"/>
        <v>0</v>
      </c>
      <c r="R60" s="299"/>
      <c r="S60" s="300">
        <f t="shared" si="110"/>
        <v>0</v>
      </c>
      <c r="T60" s="282"/>
      <c r="U60" s="301" t="s">
        <v>12</v>
      </c>
      <c r="V60" s="302"/>
      <c r="W60" s="303">
        <f t="shared" si="119"/>
        <v>0</v>
      </c>
      <c r="X60" s="303">
        <f t="shared" si="119"/>
        <v>0</v>
      </c>
      <c r="Y60" s="303">
        <f t="shared" si="119"/>
        <v>0</v>
      </c>
      <c r="Z60" s="303">
        <f t="shared" si="119"/>
        <v>0</v>
      </c>
      <c r="AA60" s="303">
        <f t="shared" si="119"/>
        <v>0</v>
      </c>
      <c r="AB60" s="303">
        <f t="shared" ref="AB60:AC60" si="147">+AB12+AB28+AB44</f>
        <v>0</v>
      </c>
      <c r="AC60" s="303">
        <f t="shared" si="147"/>
        <v>0</v>
      </c>
      <c r="AD60" s="303">
        <f t="shared" ref="AD60:AE60" si="148">+AD12+AD28+AD44</f>
        <v>0</v>
      </c>
      <c r="AE60" s="303">
        <f t="shared" si="148"/>
        <v>0</v>
      </c>
      <c r="AF60" s="303">
        <f t="shared" ref="AF60:AG60" si="149">+AF12+AF28+AF44</f>
        <v>0</v>
      </c>
      <c r="AG60" s="303">
        <f t="shared" si="149"/>
        <v>0</v>
      </c>
      <c r="AH60" s="303">
        <f t="shared" ref="AH60:AI60" si="150">+AH12+AH28+AH44</f>
        <v>0</v>
      </c>
      <c r="AI60" s="303">
        <f t="shared" si="150"/>
        <v>0</v>
      </c>
      <c r="AJ60" s="303"/>
      <c r="AK60" s="304">
        <f t="shared" si="109"/>
        <v>0</v>
      </c>
    </row>
    <row r="61" spans="1:37" ht="19.5" hidden="1" customHeight="1" outlineLevel="1" x14ac:dyDescent="0.2">
      <c r="A61" s="253"/>
      <c r="B61" s="297"/>
      <c r="C61" s="298"/>
      <c r="D61" s="298"/>
      <c r="E61" s="299">
        <f t="shared" ref="E61:I61" si="151">+E13+E29+E45</f>
        <v>0</v>
      </c>
      <c r="F61" s="299">
        <f t="shared" si="151"/>
        <v>0</v>
      </c>
      <c r="G61" s="299">
        <f t="shared" si="151"/>
        <v>0</v>
      </c>
      <c r="H61" s="299">
        <f t="shared" si="151"/>
        <v>0</v>
      </c>
      <c r="I61" s="299">
        <f t="shared" si="151"/>
        <v>0</v>
      </c>
      <c r="J61" s="299">
        <f t="shared" ref="J61:K61" si="152">+J13+J29+J45</f>
        <v>0</v>
      </c>
      <c r="K61" s="299">
        <f t="shared" si="152"/>
        <v>0</v>
      </c>
      <c r="L61" s="299">
        <f t="shared" ref="L61:M61" si="153">+L13+L29+L45</f>
        <v>0</v>
      </c>
      <c r="M61" s="299">
        <f t="shared" si="153"/>
        <v>0</v>
      </c>
      <c r="N61" s="299">
        <f t="shared" ref="N61:O61" si="154">+N13+N29+N45</f>
        <v>0</v>
      </c>
      <c r="O61" s="299">
        <f t="shared" si="154"/>
        <v>0</v>
      </c>
      <c r="P61" s="299">
        <f t="shared" ref="P61:Q61" si="155">+P13+P29+P45</f>
        <v>0</v>
      </c>
      <c r="Q61" s="299">
        <f t="shared" si="155"/>
        <v>0</v>
      </c>
      <c r="R61" s="299"/>
      <c r="S61" s="300">
        <f t="shared" si="110"/>
        <v>0</v>
      </c>
      <c r="T61" s="305"/>
      <c r="U61" s="274" t="s">
        <v>13</v>
      </c>
      <c r="V61" s="275"/>
      <c r="W61" s="306">
        <f t="shared" ref="W61:AA61" si="156">SUM(W62:W64)</f>
        <v>0</v>
      </c>
      <c r="X61" s="306">
        <f t="shared" si="156"/>
        <v>0</v>
      </c>
      <c r="Y61" s="306">
        <f t="shared" si="156"/>
        <v>0</v>
      </c>
      <c r="Z61" s="306">
        <f t="shared" si="156"/>
        <v>0</v>
      </c>
      <c r="AA61" s="306">
        <f t="shared" si="156"/>
        <v>0</v>
      </c>
      <c r="AB61" s="306">
        <f t="shared" ref="AB61:AC61" si="157">SUM(AB62:AB64)</f>
        <v>0</v>
      </c>
      <c r="AC61" s="306">
        <f t="shared" si="157"/>
        <v>0</v>
      </c>
      <c r="AD61" s="306">
        <f t="shared" ref="AD61:AE61" si="158">SUM(AD62:AD64)</f>
        <v>0</v>
      </c>
      <c r="AE61" s="306">
        <f t="shared" si="158"/>
        <v>0</v>
      </c>
      <c r="AF61" s="306">
        <f t="shared" ref="AF61:AG61" si="159">SUM(AF62:AF64)</f>
        <v>0</v>
      </c>
      <c r="AG61" s="306">
        <f t="shared" si="159"/>
        <v>0</v>
      </c>
      <c r="AH61" s="306">
        <f t="shared" ref="AH61:AI61" si="160">SUM(AH62:AH64)</f>
        <v>0</v>
      </c>
      <c r="AI61" s="306">
        <f t="shared" si="160"/>
        <v>0</v>
      </c>
      <c r="AJ61" s="306"/>
      <c r="AK61" s="307">
        <f t="shared" si="109"/>
        <v>0</v>
      </c>
    </row>
    <row r="62" spans="1:37" ht="19.5" hidden="1" customHeight="1" outlineLevel="1" x14ac:dyDescent="0.2">
      <c r="A62" s="253"/>
      <c r="B62" s="308" t="s">
        <v>10</v>
      </c>
      <c r="C62" s="269"/>
      <c r="D62" s="309"/>
      <c r="E62" s="310">
        <f t="shared" ref="E62:I67" si="161">+E14+E30+E46</f>
        <v>0</v>
      </c>
      <c r="F62" s="310">
        <f t="shared" si="161"/>
        <v>0</v>
      </c>
      <c r="G62" s="310">
        <f t="shared" si="161"/>
        <v>0</v>
      </c>
      <c r="H62" s="310">
        <f t="shared" si="161"/>
        <v>0</v>
      </c>
      <c r="I62" s="310">
        <f t="shared" si="161"/>
        <v>0</v>
      </c>
      <c r="J62" s="310">
        <f t="shared" ref="J62:K62" si="162">+J14+J30+J46</f>
        <v>0</v>
      </c>
      <c r="K62" s="310">
        <f t="shared" si="162"/>
        <v>0</v>
      </c>
      <c r="L62" s="310">
        <f t="shared" ref="L62:M62" si="163">+L14+L30+L46</f>
        <v>0</v>
      </c>
      <c r="M62" s="310">
        <f t="shared" si="163"/>
        <v>0</v>
      </c>
      <c r="N62" s="310">
        <f t="shared" ref="N62:O62" si="164">+N14+N30+N46</f>
        <v>0</v>
      </c>
      <c r="O62" s="310">
        <f t="shared" si="164"/>
        <v>0</v>
      </c>
      <c r="P62" s="310">
        <f t="shared" ref="P62:Q62" si="165">+P14+P30+P46</f>
        <v>0</v>
      </c>
      <c r="Q62" s="310">
        <f t="shared" si="165"/>
        <v>0</v>
      </c>
      <c r="R62" s="310"/>
      <c r="S62" s="311">
        <f t="shared" si="110"/>
        <v>0</v>
      </c>
      <c r="T62" s="273"/>
      <c r="U62" s="283" t="s">
        <v>15</v>
      </c>
      <c r="V62" s="284"/>
      <c r="W62" s="285">
        <f t="shared" si="119"/>
        <v>0</v>
      </c>
      <c r="X62" s="285">
        <f t="shared" si="119"/>
        <v>0</v>
      </c>
      <c r="Y62" s="285">
        <f t="shared" si="119"/>
        <v>0</v>
      </c>
      <c r="Z62" s="285">
        <f t="shared" si="119"/>
        <v>0</v>
      </c>
      <c r="AA62" s="285">
        <f t="shared" si="119"/>
        <v>0</v>
      </c>
      <c r="AB62" s="285">
        <f t="shared" ref="AB62:AC62" si="166">+AB14+AB30+AB46</f>
        <v>0</v>
      </c>
      <c r="AC62" s="285">
        <f t="shared" si="166"/>
        <v>0</v>
      </c>
      <c r="AD62" s="285">
        <f t="shared" ref="AD62:AE62" si="167">+AD14+AD30+AD46</f>
        <v>0</v>
      </c>
      <c r="AE62" s="285">
        <f t="shared" si="167"/>
        <v>0</v>
      </c>
      <c r="AF62" s="285">
        <f t="shared" ref="AF62:AG62" si="168">+AF14+AF30+AF46</f>
        <v>0</v>
      </c>
      <c r="AG62" s="285">
        <f t="shared" si="168"/>
        <v>0</v>
      </c>
      <c r="AH62" s="285">
        <f t="shared" ref="AH62:AI62" si="169">+AH14+AH30+AH46</f>
        <v>0</v>
      </c>
      <c r="AI62" s="285">
        <f t="shared" si="169"/>
        <v>0</v>
      </c>
      <c r="AJ62" s="285"/>
      <c r="AK62" s="286">
        <f t="shared" si="109"/>
        <v>0</v>
      </c>
    </row>
    <row r="63" spans="1:37" ht="19.5" hidden="1" customHeight="1" outlineLevel="1" x14ac:dyDescent="0.2">
      <c r="A63" s="253"/>
      <c r="B63" s="308" t="s">
        <v>23</v>
      </c>
      <c r="C63" s="269"/>
      <c r="D63" s="309"/>
      <c r="E63" s="312">
        <f t="shared" si="161"/>
        <v>0</v>
      </c>
      <c r="F63" s="312">
        <f t="shared" si="161"/>
        <v>0</v>
      </c>
      <c r="G63" s="312">
        <f t="shared" si="161"/>
        <v>0</v>
      </c>
      <c r="H63" s="312">
        <f t="shared" si="161"/>
        <v>0</v>
      </c>
      <c r="I63" s="312">
        <f t="shared" si="161"/>
        <v>0</v>
      </c>
      <c r="J63" s="312">
        <f t="shared" ref="J63:K63" si="170">+J15+J31+J47</f>
        <v>0</v>
      </c>
      <c r="K63" s="312">
        <f t="shared" si="170"/>
        <v>0</v>
      </c>
      <c r="L63" s="312">
        <f t="shared" ref="L63:M63" si="171">+L15+L31+L47</f>
        <v>0</v>
      </c>
      <c r="M63" s="312">
        <f t="shared" si="171"/>
        <v>0</v>
      </c>
      <c r="N63" s="312">
        <f t="shared" ref="N63:O63" si="172">+N15+N31+N47</f>
        <v>0</v>
      </c>
      <c r="O63" s="312">
        <f t="shared" si="172"/>
        <v>0</v>
      </c>
      <c r="P63" s="312">
        <f t="shared" ref="P63:Q63" si="173">+P15+P31+P47</f>
        <v>0</v>
      </c>
      <c r="Q63" s="312">
        <f t="shared" si="173"/>
        <v>0</v>
      </c>
      <c r="R63" s="312"/>
      <c r="S63" s="313">
        <f t="shared" si="110"/>
        <v>0</v>
      </c>
      <c r="T63" s="273"/>
      <c r="U63" s="292" t="s">
        <v>16</v>
      </c>
      <c r="V63" s="293"/>
      <c r="W63" s="294">
        <f t="shared" si="119"/>
        <v>0</v>
      </c>
      <c r="X63" s="294">
        <f t="shared" si="119"/>
        <v>0</v>
      </c>
      <c r="Y63" s="294">
        <f t="shared" si="119"/>
        <v>0</v>
      </c>
      <c r="Z63" s="294">
        <f t="shared" si="119"/>
        <v>0</v>
      </c>
      <c r="AA63" s="294">
        <f t="shared" si="119"/>
        <v>0</v>
      </c>
      <c r="AB63" s="294">
        <f t="shared" ref="AB63:AC63" si="174">+AB15+AB31+AB47</f>
        <v>0</v>
      </c>
      <c r="AC63" s="294">
        <f t="shared" si="174"/>
        <v>0</v>
      </c>
      <c r="AD63" s="294">
        <f t="shared" ref="AD63:AE63" si="175">+AD15+AD31+AD47</f>
        <v>0</v>
      </c>
      <c r="AE63" s="294">
        <f t="shared" si="175"/>
        <v>0</v>
      </c>
      <c r="AF63" s="294">
        <f t="shared" ref="AF63:AG63" si="176">+AF15+AF31+AF47</f>
        <v>0</v>
      </c>
      <c r="AG63" s="294">
        <f t="shared" si="176"/>
        <v>0</v>
      </c>
      <c r="AH63" s="294">
        <f t="shared" ref="AH63:AI63" si="177">+AH15+AH31+AH47</f>
        <v>0</v>
      </c>
      <c r="AI63" s="294">
        <f t="shared" si="177"/>
        <v>0</v>
      </c>
      <c r="AJ63" s="294"/>
      <c r="AK63" s="295">
        <f t="shared" si="109"/>
        <v>0</v>
      </c>
    </row>
    <row r="64" spans="1:37" ht="19.5" hidden="1" customHeight="1" outlineLevel="1" x14ac:dyDescent="0.2">
      <c r="A64" s="253"/>
      <c r="B64" s="308" t="s">
        <v>22</v>
      </c>
      <c r="C64" s="269"/>
      <c r="D64" s="309"/>
      <c r="E64" s="314">
        <f t="shared" si="161"/>
        <v>0</v>
      </c>
      <c r="F64" s="314">
        <f t="shared" si="161"/>
        <v>0</v>
      </c>
      <c r="G64" s="314">
        <f t="shared" si="161"/>
        <v>0</v>
      </c>
      <c r="H64" s="314">
        <f t="shared" si="161"/>
        <v>0</v>
      </c>
      <c r="I64" s="314">
        <f t="shared" si="161"/>
        <v>0</v>
      </c>
      <c r="J64" s="314">
        <f t="shared" ref="J64:K64" si="178">+J16+J32+J48</f>
        <v>0</v>
      </c>
      <c r="K64" s="314">
        <f t="shared" si="178"/>
        <v>0</v>
      </c>
      <c r="L64" s="314">
        <f t="shared" ref="L64:M64" si="179">+L16+L32+L48</f>
        <v>0</v>
      </c>
      <c r="M64" s="314">
        <f t="shared" si="179"/>
        <v>0</v>
      </c>
      <c r="N64" s="314">
        <f t="shared" ref="N64:O64" si="180">+N16+N32+N48</f>
        <v>0</v>
      </c>
      <c r="O64" s="314">
        <f t="shared" si="180"/>
        <v>0</v>
      </c>
      <c r="P64" s="314">
        <f t="shared" ref="P64:Q64" si="181">+P16+P32+P48</f>
        <v>0</v>
      </c>
      <c r="Q64" s="314">
        <f t="shared" si="181"/>
        <v>0</v>
      </c>
      <c r="R64" s="314"/>
      <c r="S64" s="315">
        <f t="shared" si="110"/>
        <v>0</v>
      </c>
      <c r="T64" s="305"/>
      <c r="U64" s="316" t="s">
        <v>17</v>
      </c>
      <c r="V64" s="317"/>
      <c r="W64" s="318">
        <f t="shared" si="119"/>
        <v>0</v>
      </c>
      <c r="X64" s="318">
        <f t="shared" si="119"/>
        <v>0</v>
      </c>
      <c r="Y64" s="318">
        <f t="shared" si="119"/>
        <v>0</v>
      </c>
      <c r="Z64" s="318">
        <f t="shared" si="119"/>
        <v>0</v>
      </c>
      <c r="AA64" s="318">
        <f t="shared" si="119"/>
        <v>0</v>
      </c>
      <c r="AB64" s="318">
        <f t="shared" ref="AB64:AC64" si="182">+AB16+AB32+AB48</f>
        <v>0</v>
      </c>
      <c r="AC64" s="318">
        <f t="shared" si="182"/>
        <v>0</v>
      </c>
      <c r="AD64" s="318">
        <f t="shared" ref="AD64:AE64" si="183">+AD16+AD32+AD48</f>
        <v>0</v>
      </c>
      <c r="AE64" s="318">
        <f t="shared" si="183"/>
        <v>0</v>
      </c>
      <c r="AF64" s="318">
        <f t="shared" ref="AF64:AG64" si="184">+AF16+AF32+AF48</f>
        <v>0</v>
      </c>
      <c r="AG64" s="318">
        <f t="shared" si="184"/>
        <v>0</v>
      </c>
      <c r="AH64" s="318">
        <f t="shared" ref="AH64:AI64" si="185">+AH16+AH32+AH48</f>
        <v>0</v>
      </c>
      <c r="AI64" s="318">
        <f t="shared" si="185"/>
        <v>0</v>
      </c>
      <c r="AJ64" s="318"/>
      <c r="AK64" s="319">
        <f t="shared" si="109"/>
        <v>0</v>
      </c>
    </row>
    <row r="65" spans="1:47" ht="19.5" hidden="1" customHeight="1" outlineLevel="1" x14ac:dyDescent="0.2">
      <c r="A65" s="253"/>
      <c r="B65" s="308" t="s">
        <v>46</v>
      </c>
      <c r="C65" s="269"/>
      <c r="D65" s="309"/>
      <c r="E65" s="312">
        <f t="shared" si="161"/>
        <v>0</v>
      </c>
      <c r="F65" s="312">
        <f t="shared" si="161"/>
        <v>0</v>
      </c>
      <c r="G65" s="312">
        <f t="shared" si="161"/>
        <v>0</v>
      </c>
      <c r="H65" s="312">
        <f t="shared" si="161"/>
        <v>0</v>
      </c>
      <c r="I65" s="312">
        <f t="shared" si="161"/>
        <v>0</v>
      </c>
      <c r="J65" s="312">
        <f t="shared" ref="J65:K65" si="186">+J17+J33+J49</f>
        <v>0</v>
      </c>
      <c r="K65" s="312">
        <f t="shared" si="186"/>
        <v>0</v>
      </c>
      <c r="L65" s="312">
        <f t="shared" ref="L65:M65" si="187">+L17+L33+L49</f>
        <v>0</v>
      </c>
      <c r="M65" s="312">
        <f t="shared" si="187"/>
        <v>0</v>
      </c>
      <c r="N65" s="312">
        <f t="shared" ref="N65:O65" si="188">+N17+N33+N49</f>
        <v>0</v>
      </c>
      <c r="O65" s="312">
        <f t="shared" si="188"/>
        <v>0</v>
      </c>
      <c r="P65" s="312">
        <f t="shared" ref="P65:Q65" si="189">+P17+P33+P49</f>
        <v>0</v>
      </c>
      <c r="Q65" s="312">
        <f t="shared" si="189"/>
        <v>0</v>
      </c>
      <c r="R65" s="312"/>
      <c r="S65" s="313">
        <f t="shared" si="110"/>
        <v>0</v>
      </c>
      <c r="T65" s="273"/>
      <c r="U65" s="320"/>
      <c r="V65" s="321" t="s">
        <v>43</v>
      </c>
      <c r="W65" s="306">
        <f t="shared" si="119"/>
        <v>0</v>
      </c>
      <c r="X65" s="306">
        <f t="shared" si="119"/>
        <v>0</v>
      </c>
      <c r="Y65" s="306">
        <f t="shared" si="119"/>
        <v>0</v>
      </c>
      <c r="Z65" s="306">
        <f t="shared" si="119"/>
        <v>0</v>
      </c>
      <c r="AA65" s="306">
        <f t="shared" si="119"/>
        <v>0</v>
      </c>
      <c r="AB65" s="306">
        <f t="shared" ref="AB65:AC65" si="190">+AB17+AB33+AB49</f>
        <v>0</v>
      </c>
      <c r="AC65" s="306">
        <f t="shared" si="190"/>
        <v>0</v>
      </c>
      <c r="AD65" s="306">
        <f t="shared" ref="AD65:AE65" si="191">+AD17+AD33+AD49</f>
        <v>0</v>
      </c>
      <c r="AE65" s="306">
        <f t="shared" si="191"/>
        <v>0</v>
      </c>
      <c r="AF65" s="306">
        <f t="shared" ref="AF65:AG65" si="192">+AF17+AF33+AF49</f>
        <v>0</v>
      </c>
      <c r="AG65" s="306">
        <f t="shared" si="192"/>
        <v>0</v>
      </c>
      <c r="AH65" s="306">
        <f t="shared" ref="AH65:AI65" si="193">+AH17+AH33+AH49</f>
        <v>0</v>
      </c>
      <c r="AI65" s="306">
        <f t="shared" si="193"/>
        <v>0</v>
      </c>
      <c r="AJ65" s="306"/>
      <c r="AK65" s="307">
        <f t="shared" si="109"/>
        <v>0</v>
      </c>
    </row>
    <row r="66" spans="1:47" ht="19.5" hidden="1" customHeight="1" outlineLevel="1" x14ac:dyDescent="0.2">
      <c r="B66" s="308" t="s">
        <v>51</v>
      </c>
      <c r="C66" s="269"/>
      <c r="D66" s="309"/>
      <c r="E66" s="314">
        <f t="shared" si="161"/>
        <v>0</v>
      </c>
      <c r="F66" s="314">
        <f t="shared" si="161"/>
        <v>0</v>
      </c>
      <c r="G66" s="314">
        <f t="shared" si="161"/>
        <v>0</v>
      </c>
      <c r="H66" s="314">
        <f t="shared" si="161"/>
        <v>0</v>
      </c>
      <c r="I66" s="314">
        <f t="shared" si="161"/>
        <v>0</v>
      </c>
      <c r="J66" s="314">
        <f t="shared" ref="J66:K66" si="194">+J18+J34+J50</f>
        <v>0</v>
      </c>
      <c r="K66" s="314">
        <f t="shared" si="194"/>
        <v>0</v>
      </c>
      <c r="L66" s="314">
        <f t="shared" ref="L66:M66" si="195">+L18+L34+L50</f>
        <v>0</v>
      </c>
      <c r="M66" s="314">
        <f t="shared" si="195"/>
        <v>0</v>
      </c>
      <c r="N66" s="314">
        <f t="shared" ref="N66:O66" si="196">+N18+N34+N50</f>
        <v>0</v>
      </c>
      <c r="O66" s="314">
        <f t="shared" si="196"/>
        <v>0</v>
      </c>
      <c r="P66" s="314">
        <f t="shared" ref="P66:Q66" si="197">+P18+P34+P50</f>
        <v>0</v>
      </c>
      <c r="Q66" s="314">
        <f t="shared" si="197"/>
        <v>0</v>
      </c>
      <c r="R66" s="314"/>
      <c r="S66" s="315">
        <f t="shared" si="110"/>
        <v>0</v>
      </c>
      <c r="T66" s="305"/>
      <c r="U66" s="266"/>
      <c r="V66" s="322" t="s">
        <v>38</v>
      </c>
      <c r="W66" s="306">
        <f t="shared" si="119"/>
        <v>0</v>
      </c>
      <c r="X66" s="306">
        <f t="shared" si="119"/>
        <v>0</v>
      </c>
      <c r="Y66" s="306">
        <f t="shared" si="119"/>
        <v>0</v>
      </c>
      <c r="Z66" s="306">
        <f t="shared" si="119"/>
        <v>0</v>
      </c>
      <c r="AA66" s="306">
        <f t="shared" si="119"/>
        <v>0</v>
      </c>
      <c r="AB66" s="306">
        <f t="shared" ref="AB66:AC66" si="198">+AB18+AB34+AB50</f>
        <v>0</v>
      </c>
      <c r="AC66" s="306">
        <f t="shared" si="198"/>
        <v>0</v>
      </c>
      <c r="AD66" s="306">
        <f t="shared" ref="AD66:AE66" si="199">+AD18+AD34+AD50</f>
        <v>0</v>
      </c>
      <c r="AE66" s="306">
        <f t="shared" si="199"/>
        <v>0</v>
      </c>
      <c r="AF66" s="306">
        <f t="shared" ref="AF66:AG66" si="200">+AF18+AF34+AF50</f>
        <v>0</v>
      </c>
      <c r="AG66" s="306">
        <f t="shared" si="200"/>
        <v>0</v>
      </c>
      <c r="AH66" s="306">
        <f t="shared" ref="AH66:AI66" si="201">+AH18+AH34+AH50</f>
        <v>0</v>
      </c>
      <c r="AI66" s="306">
        <f t="shared" si="201"/>
        <v>0</v>
      </c>
      <c r="AJ66" s="306"/>
      <c r="AK66" s="307">
        <f t="shared" si="109"/>
        <v>0</v>
      </c>
    </row>
    <row r="67" spans="1:47" ht="19.5" hidden="1" customHeight="1" outlineLevel="1" x14ac:dyDescent="0.2">
      <c r="B67" s="323" t="s">
        <v>127</v>
      </c>
      <c r="C67" s="324"/>
      <c r="D67" s="324"/>
      <c r="E67" s="325">
        <f t="shared" si="161"/>
        <v>0</v>
      </c>
      <c r="F67" s="325">
        <f t="shared" si="161"/>
        <v>0</v>
      </c>
      <c r="G67" s="325">
        <f t="shared" si="161"/>
        <v>0</v>
      </c>
      <c r="H67" s="325">
        <f t="shared" si="161"/>
        <v>0</v>
      </c>
      <c r="I67" s="325">
        <f t="shared" si="161"/>
        <v>0</v>
      </c>
      <c r="J67" s="325">
        <f t="shared" ref="J67:K67" si="202">+J19+J35+J51</f>
        <v>0</v>
      </c>
      <c r="K67" s="325">
        <f t="shared" si="202"/>
        <v>0</v>
      </c>
      <c r="L67" s="325">
        <f t="shared" ref="L67:M67" si="203">+L19+L35+L51</f>
        <v>0</v>
      </c>
      <c r="M67" s="325">
        <f t="shared" si="203"/>
        <v>0</v>
      </c>
      <c r="N67" s="325">
        <f t="shared" ref="N67:O67" si="204">+N19+N35+N51</f>
        <v>0</v>
      </c>
      <c r="O67" s="325">
        <f t="shared" si="204"/>
        <v>0</v>
      </c>
      <c r="P67" s="325">
        <f t="shared" ref="P67:Q67" si="205">+P19+P35+P51</f>
        <v>0</v>
      </c>
      <c r="Q67" s="325">
        <f t="shared" si="205"/>
        <v>0</v>
      </c>
      <c r="R67" s="325"/>
      <c r="S67" s="326">
        <f t="shared" si="110"/>
        <v>0</v>
      </c>
      <c r="T67" s="305"/>
      <c r="U67" s="327"/>
      <c r="V67" s="328" t="s">
        <v>127</v>
      </c>
      <c r="W67" s="306">
        <f t="shared" si="119"/>
        <v>0</v>
      </c>
      <c r="X67" s="306">
        <f t="shared" si="119"/>
        <v>0</v>
      </c>
      <c r="Y67" s="306">
        <f t="shared" si="119"/>
        <v>0</v>
      </c>
      <c r="Z67" s="306">
        <f t="shared" si="119"/>
        <v>0</v>
      </c>
      <c r="AA67" s="306">
        <f t="shared" si="119"/>
        <v>0</v>
      </c>
      <c r="AB67" s="306">
        <f t="shared" ref="AB67:AC67" si="206">+AB19+AB35+AB51</f>
        <v>0</v>
      </c>
      <c r="AC67" s="306">
        <f t="shared" si="206"/>
        <v>0</v>
      </c>
      <c r="AD67" s="306">
        <f t="shared" ref="AD67:AE67" si="207">+AD19+AD35+AD51</f>
        <v>0</v>
      </c>
      <c r="AE67" s="306">
        <f t="shared" si="207"/>
        <v>0</v>
      </c>
      <c r="AF67" s="306">
        <f t="shared" ref="AF67:AG67" si="208">+AF19+AF35+AF51</f>
        <v>0</v>
      </c>
      <c r="AG67" s="306">
        <f t="shared" si="208"/>
        <v>0</v>
      </c>
      <c r="AH67" s="306">
        <f t="shared" ref="AH67:AI67" si="209">+AH19+AH35+AH51</f>
        <v>0</v>
      </c>
      <c r="AI67" s="306">
        <f t="shared" si="209"/>
        <v>0</v>
      </c>
      <c r="AJ67" s="306"/>
      <c r="AK67" s="307">
        <f t="shared" si="109"/>
        <v>0</v>
      </c>
    </row>
    <row r="68" spans="1:47" s="3" customFormat="1" ht="19.5" hidden="1" customHeight="1" outlineLevel="1" x14ac:dyDescent="0.2">
      <c r="B68" s="329" t="s">
        <v>14</v>
      </c>
      <c r="C68" s="269"/>
      <c r="D68" s="309"/>
      <c r="E68" s="312">
        <f>SUM(E62:E67)+E55</f>
        <v>0</v>
      </c>
      <c r="F68" s="312">
        <f t="shared" ref="F68" si="210">SUM(F62:F67)+F55</f>
        <v>0</v>
      </c>
      <c r="G68" s="312">
        <f t="shared" ref="G68" si="211">SUM(G62:G67)+G55</f>
        <v>0</v>
      </c>
      <c r="H68" s="312">
        <f t="shared" ref="H68" si="212">SUM(H62:H67)+H55</f>
        <v>0</v>
      </c>
      <c r="I68" s="312">
        <f t="shared" ref="I68" si="213">SUM(I62:I67)+I55</f>
        <v>0</v>
      </c>
      <c r="J68" s="312">
        <f t="shared" ref="J68" si="214">SUM(J62:J67)+J55</f>
        <v>0</v>
      </c>
      <c r="K68" s="312">
        <f t="shared" ref="K68" si="215">SUM(K62:K67)+K55</f>
        <v>0</v>
      </c>
      <c r="L68" s="312">
        <f t="shared" ref="L68" si="216">SUM(L62:L67)+L55</f>
        <v>0</v>
      </c>
      <c r="M68" s="312">
        <f t="shared" ref="M68" si="217">SUM(M62:M67)+M55</f>
        <v>0</v>
      </c>
      <c r="N68" s="312">
        <f t="shared" ref="N68" si="218">SUM(N62:N67)+N55</f>
        <v>0</v>
      </c>
      <c r="O68" s="312">
        <f t="shared" ref="O68" si="219">SUM(O62:O67)+O55</f>
        <v>0</v>
      </c>
      <c r="P68" s="312">
        <f t="shared" ref="P68" si="220">SUM(P62:P67)+P55</f>
        <v>0</v>
      </c>
      <c r="Q68" s="312">
        <f t="shared" ref="Q68" si="221">SUM(Q62:Q67)+Q55</f>
        <v>0</v>
      </c>
      <c r="R68" s="312">
        <f t="shared" ref="R68" si="222">SUM(R62:R67)+R55</f>
        <v>0</v>
      </c>
      <c r="S68" s="313">
        <f t="shared" si="110"/>
        <v>0</v>
      </c>
      <c r="T68" s="330"/>
      <c r="U68" s="331" t="s">
        <v>18</v>
      </c>
      <c r="V68" s="332"/>
      <c r="W68" s="306">
        <f t="shared" ref="W68:AJ68" si="223">+W66+W61+W55+W65+W67</f>
        <v>0</v>
      </c>
      <c r="X68" s="306">
        <f t="shared" si="223"/>
        <v>0</v>
      </c>
      <c r="Y68" s="306">
        <f t="shared" si="223"/>
        <v>0</v>
      </c>
      <c r="Z68" s="306">
        <f t="shared" si="223"/>
        <v>0</v>
      </c>
      <c r="AA68" s="306">
        <f t="shared" si="223"/>
        <v>0</v>
      </c>
      <c r="AB68" s="306">
        <f t="shared" si="223"/>
        <v>0</v>
      </c>
      <c r="AC68" s="306">
        <f t="shared" si="223"/>
        <v>0</v>
      </c>
      <c r="AD68" s="306">
        <f t="shared" si="223"/>
        <v>0</v>
      </c>
      <c r="AE68" s="306">
        <f t="shared" si="223"/>
        <v>0</v>
      </c>
      <c r="AF68" s="306">
        <f t="shared" si="223"/>
        <v>0</v>
      </c>
      <c r="AG68" s="306">
        <f t="shared" si="223"/>
        <v>0</v>
      </c>
      <c r="AH68" s="306">
        <f t="shared" si="223"/>
        <v>0</v>
      </c>
      <c r="AI68" s="306">
        <f t="shared" si="223"/>
        <v>0</v>
      </c>
      <c r="AJ68" s="306">
        <f t="shared" si="223"/>
        <v>0</v>
      </c>
      <c r="AK68" s="307">
        <f t="shared" si="109"/>
        <v>0</v>
      </c>
      <c r="AL68" s="14"/>
      <c r="AM68" s="14"/>
      <c r="AN68" s="14"/>
      <c r="AO68" s="14"/>
      <c r="AP68" s="14"/>
      <c r="AQ68" s="14"/>
      <c r="AR68" s="14"/>
      <c r="AS68" s="14"/>
      <c r="AT68" s="14"/>
      <c r="AU68" s="14"/>
    </row>
    <row r="69" spans="1:47" s="3" customFormat="1" ht="19.5" hidden="1" customHeight="1" outlineLevel="1" thickBot="1" x14ac:dyDescent="0.25">
      <c r="B69" s="329"/>
      <c r="C69" s="269"/>
      <c r="D69" s="269"/>
      <c r="E69" s="333"/>
      <c r="F69" s="333"/>
      <c r="G69" s="333"/>
      <c r="H69" s="333"/>
      <c r="I69" s="333"/>
      <c r="J69" s="333"/>
      <c r="K69" s="333"/>
      <c r="L69" s="333"/>
      <c r="M69" s="333"/>
      <c r="N69" s="333"/>
      <c r="O69" s="333"/>
      <c r="P69" s="333"/>
      <c r="Q69" s="333"/>
      <c r="R69" s="333"/>
      <c r="S69" s="334"/>
      <c r="T69" s="330"/>
      <c r="U69" s="335"/>
      <c r="V69" s="336" t="s">
        <v>78</v>
      </c>
      <c r="W69" s="333"/>
      <c r="X69" s="333"/>
      <c r="Y69" s="333"/>
      <c r="Z69" s="333"/>
      <c r="AA69" s="333"/>
      <c r="AB69" s="333"/>
      <c r="AC69" s="333"/>
      <c r="AD69" s="333"/>
      <c r="AE69" s="333"/>
      <c r="AF69" s="333"/>
      <c r="AG69" s="333"/>
      <c r="AH69" s="333"/>
      <c r="AI69" s="333"/>
      <c r="AJ69" s="333"/>
      <c r="AK69" s="333"/>
      <c r="AL69" s="14"/>
      <c r="AM69" s="14"/>
      <c r="AN69" s="14"/>
      <c r="AO69" s="14"/>
      <c r="AP69" s="14"/>
      <c r="AQ69" s="14"/>
      <c r="AR69" s="14"/>
      <c r="AS69" s="14"/>
      <c r="AT69" s="14"/>
      <c r="AU69" s="14"/>
    </row>
    <row r="70" spans="1:47" s="3" customFormat="1" ht="19.5" hidden="1" customHeight="1" outlineLevel="1" thickBot="1" x14ac:dyDescent="0.25">
      <c r="B70" s="329"/>
      <c r="C70" s="269"/>
      <c r="D70" s="269"/>
      <c r="E70" s="333"/>
      <c r="F70" s="333"/>
      <c r="G70" s="333"/>
      <c r="H70" s="333"/>
      <c r="I70" s="333"/>
      <c r="J70" s="333"/>
      <c r="K70" s="333"/>
      <c r="L70" s="333"/>
      <c r="M70" s="333"/>
      <c r="N70" s="333"/>
      <c r="O70" s="333"/>
      <c r="P70" s="333"/>
      <c r="Q70" s="333"/>
      <c r="R70" s="333"/>
      <c r="S70" s="334"/>
      <c r="T70" s="330"/>
      <c r="U70" s="335"/>
      <c r="V70" s="336" t="s">
        <v>50</v>
      </c>
      <c r="W70" s="333"/>
      <c r="X70" s="333"/>
      <c r="Y70" s="333"/>
      <c r="Z70" s="333"/>
      <c r="AA70" s="333"/>
      <c r="AB70" s="333"/>
      <c r="AC70" s="333"/>
      <c r="AD70" s="333"/>
      <c r="AE70" s="333"/>
      <c r="AF70" s="333"/>
      <c r="AG70" s="333"/>
      <c r="AH70" s="333"/>
      <c r="AI70" s="333"/>
      <c r="AJ70" s="333"/>
      <c r="AK70" s="333"/>
      <c r="AL70" s="14"/>
      <c r="AM70" s="14"/>
      <c r="AN70" s="14"/>
      <c r="AO70" s="14"/>
      <c r="AP70" s="14"/>
      <c r="AQ70" s="14"/>
      <c r="AR70" s="14"/>
      <c r="AS70" s="14"/>
      <c r="AT70" s="14"/>
      <c r="AU70" s="14"/>
    </row>
    <row r="71" spans="1:47" s="3" customFormat="1" ht="25.5" hidden="1" customHeight="1" outlineLevel="1" x14ac:dyDescent="0.2">
      <c r="B71" s="152" t="s">
        <v>76</v>
      </c>
      <c r="C71" s="122" t="s">
        <v>19</v>
      </c>
      <c r="D71" s="123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220"/>
      <c r="T71" s="122"/>
      <c r="U71" s="123"/>
      <c r="V71" s="167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</row>
    <row r="72" spans="1:47" ht="40.5" hidden="1" customHeight="1" outlineLevel="1" x14ac:dyDescent="0.2">
      <c r="B72" s="96" t="s">
        <v>0</v>
      </c>
      <c r="C72" s="26"/>
      <c r="D72" s="97"/>
      <c r="E72" s="34" t="str">
        <f t="shared" ref="E72:S72" si="224">+E$6</f>
        <v>Eredeti előirányzat
2024. év</v>
      </c>
      <c r="F72" s="34" t="str">
        <f t="shared" si="224"/>
        <v>1 Módosítás</v>
      </c>
      <c r="G72" s="34" t="str">
        <f t="shared" si="224"/>
        <v>Módosított előirányzat 1
2024. év</v>
      </c>
      <c r="H72" s="34" t="str">
        <f t="shared" si="224"/>
        <v>2 Módosítás</v>
      </c>
      <c r="I72" s="34" t="str">
        <f t="shared" si="224"/>
        <v>Módosított előirányzat</v>
      </c>
      <c r="J72" s="34" t="str">
        <f t="shared" si="224"/>
        <v>3 Módosítás</v>
      </c>
      <c r="K72" s="34" t="str">
        <f t="shared" si="224"/>
        <v>Módosított előirányzat</v>
      </c>
      <c r="L72" s="34" t="str">
        <f t="shared" si="224"/>
        <v>4 Módosítás</v>
      </c>
      <c r="M72" s="34" t="str">
        <f t="shared" si="224"/>
        <v>4. Módosított előirányzat</v>
      </c>
      <c r="N72" s="34" t="str">
        <f t="shared" si="224"/>
        <v>5 Módosítás</v>
      </c>
      <c r="O72" s="34" t="str">
        <f t="shared" si="224"/>
        <v>Módosított előirányzat 5.</v>
      </c>
      <c r="P72" s="34" t="str">
        <f t="shared" si="224"/>
        <v>6 Módosítás</v>
      </c>
      <c r="Q72" s="34" t="str">
        <f t="shared" si="224"/>
        <v>Módosított előirányzat
2024. év</v>
      </c>
      <c r="R72" s="34" t="str">
        <f t="shared" si="224"/>
        <v>Teljesítés
2024. év</v>
      </c>
      <c r="S72" s="34" t="str">
        <f t="shared" si="224"/>
        <v>%
Teljesítés
 Mód.előir.</v>
      </c>
      <c r="T72" s="49"/>
      <c r="U72" s="55" t="s">
        <v>1</v>
      </c>
      <c r="V72" s="98"/>
      <c r="W72" s="34" t="str">
        <f t="shared" ref="W72:AK72" si="225">+W$6</f>
        <v>Eredeti előirányzat
2024. év</v>
      </c>
      <c r="X72" s="34" t="str">
        <f t="shared" si="225"/>
        <v>1 Módosítás</v>
      </c>
      <c r="Y72" s="34" t="str">
        <f t="shared" si="225"/>
        <v>Módosított előirányzat 1
2024. év</v>
      </c>
      <c r="Z72" s="34" t="str">
        <f t="shared" si="225"/>
        <v>2 Módosítás</v>
      </c>
      <c r="AA72" s="34" t="str">
        <f t="shared" si="225"/>
        <v>Módosított előirányzat</v>
      </c>
      <c r="AB72" s="34" t="str">
        <f t="shared" si="225"/>
        <v>3 Módosítás</v>
      </c>
      <c r="AC72" s="34" t="str">
        <f t="shared" si="225"/>
        <v>Módosított előirányzat</v>
      </c>
      <c r="AD72" s="34" t="str">
        <f t="shared" si="225"/>
        <v>4 Módosítás</v>
      </c>
      <c r="AE72" s="34" t="str">
        <f t="shared" si="225"/>
        <v>4. Módosított előirányzat</v>
      </c>
      <c r="AF72" s="34" t="str">
        <f t="shared" si="225"/>
        <v>5 Módosítás</v>
      </c>
      <c r="AG72" s="34" t="str">
        <f t="shared" si="225"/>
        <v>Módosított előirányzat 5</v>
      </c>
      <c r="AH72" s="34" t="str">
        <f t="shared" si="225"/>
        <v>6 Módosítás</v>
      </c>
      <c r="AI72" s="34" t="str">
        <f t="shared" si="225"/>
        <v>Módosított 
előirányzat</v>
      </c>
      <c r="AJ72" s="34" t="str">
        <f t="shared" si="225"/>
        <v>Teljesítés
2024. év</v>
      </c>
      <c r="AK72" s="34" t="str">
        <f t="shared" si="225"/>
        <v>%
Teljesítés
 Mód.előir.</v>
      </c>
    </row>
    <row r="73" spans="1:47" ht="19.5" hidden="1" customHeight="1" outlineLevel="1" x14ac:dyDescent="0.2">
      <c r="B73" s="134"/>
      <c r="C73" s="135" t="s">
        <v>2</v>
      </c>
      <c r="D73" s="136"/>
      <c r="E73" s="137">
        <f t="shared" ref="E73:I73" si="226">+E74+E75+E76+E77</f>
        <v>0</v>
      </c>
      <c r="F73" s="137">
        <f t="shared" si="226"/>
        <v>0</v>
      </c>
      <c r="G73" s="137">
        <f t="shared" si="226"/>
        <v>0</v>
      </c>
      <c r="H73" s="137">
        <f t="shared" si="226"/>
        <v>0</v>
      </c>
      <c r="I73" s="137">
        <f t="shared" si="226"/>
        <v>0</v>
      </c>
      <c r="J73" s="137">
        <f t="shared" ref="J73:K73" si="227">+J74+J75+J76+J77</f>
        <v>0</v>
      </c>
      <c r="K73" s="137">
        <f t="shared" si="227"/>
        <v>0</v>
      </c>
      <c r="L73" s="137">
        <f t="shared" ref="L73:M73" si="228">+L74+L75+L76+L77</f>
        <v>0</v>
      </c>
      <c r="M73" s="137">
        <f t="shared" si="228"/>
        <v>0</v>
      </c>
      <c r="N73" s="137">
        <f t="shared" ref="N73:O73" si="229">+N74+N75+N76+N77</f>
        <v>0</v>
      </c>
      <c r="O73" s="137">
        <f t="shared" si="229"/>
        <v>0</v>
      </c>
      <c r="P73" s="137">
        <f t="shared" ref="P73:Q73" si="230">+P74+P75+P76+P77</f>
        <v>0</v>
      </c>
      <c r="Q73" s="137">
        <f t="shared" si="230"/>
        <v>0</v>
      </c>
      <c r="R73" s="137">
        <f>+R74+R75+R76+R77</f>
        <v>0</v>
      </c>
      <c r="S73" s="213">
        <f>IF(Q73=0,0,R73/Q73*100)</f>
        <v>0</v>
      </c>
      <c r="T73" s="44"/>
      <c r="U73" s="138" t="s">
        <v>3</v>
      </c>
      <c r="V73" s="139"/>
      <c r="W73" s="72">
        <f t="shared" ref="W73:X73" si="231">SUM(W74:W78)</f>
        <v>0</v>
      </c>
      <c r="X73" s="72">
        <f t="shared" si="231"/>
        <v>0</v>
      </c>
      <c r="Y73" s="72">
        <f>+W73+X73</f>
        <v>0</v>
      </c>
      <c r="Z73" s="72">
        <f t="shared" ref="Z73" si="232">SUM(Z74:Z78)</f>
        <v>0</v>
      </c>
      <c r="AA73" s="72">
        <f>+Y73+Z73</f>
        <v>0</v>
      </c>
      <c r="AB73" s="72">
        <f t="shared" ref="AB73:AD73" si="233">SUM(AB74:AB78)</f>
        <v>0</v>
      </c>
      <c r="AC73" s="72">
        <f>SUM(AC74:AC78)</f>
        <v>0</v>
      </c>
      <c r="AD73" s="72">
        <f t="shared" si="233"/>
        <v>0</v>
      </c>
      <c r="AE73" s="72">
        <f>SUM(AE74:AE78)</f>
        <v>0</v>
      </c>
      <c r="AF73" s="72">
        <f t="shared" ref="AF73:AH73" si="234">SUM(AF74:AF78)</f>
        <v>0</v>
      </c>
      <c r="AG73" s="72">
        <f>SUM(AG74:AG78)</f>
        <v>0</v>
      </c>
      <c r="AH73" s="72">
        <f t="shared" si="234"/>
        <v>0</v>
      </c>
      <c r="AI73" s="72">
        <f>SUM(AI74:AI78)</f>
        <v>0</v>
      </c>
      <c r="AJ73" s="72"/>
      <c r="AK73" s="243">
        <f t="shared" ref="AK73:AK86" si="235">IF(AI73=0,0,AJ73/AI73*100)</f>
        <v>0</v>
      </c>
    </row>
    <row r="74" spans="1:47" ht="19.5" hidden="1" customHeight="1" outlineLevel="1" x14ac:dyDescent="0.2">
      <c r="B74" s="140"/>
      <c r="C74" s="141" t="s">
        <v>4</v>
      </c>
      <c r="D74" s="141"/>
      <c r="E74" s="142"/>
      <c r="F74" s="142">
        <v>0</v>
      </c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214">
        <f t="shared" ref="S74:S86" si="236">IF(Q74=0,0,R74/Q74*100)</f>
        <v>0</v>
      </c>
      <c r="T74" s="46"/>
      <c r="U74" s="143"/>
      <c r="V74" s="144" t="s">
        <v>6</v>
      </c>
      <c r="W74" s="145">
        <v>0</v>
      </c>
      <c r="X74" s="145">
        <v>0</v>
      </c>
      <c r="Y74" s="145">
        <f t="shared" ref="Y74:Y85" si="237">+W74+X74</f>
        <v>0</v>
      </c>
      <c r="Z74" s="145">
        <v>0</v>
      </c>
      <c r="AA74" s="145">
        <f t="shared" ref="AA74:AA85" si="238">+Y74+Z74</f>
        <v>0</v>
      </c>
      <c r="AB74" s="145">
        <v>0</v>
      </c>
      <c r="AC74" s="145">
        <f>+AA74+AB74</f>
        <v>0</v>
      </c>
      <c r="AD74" s="145">
        <v>0</v>
      </c>
      <c r="AE74" s="145">
        <f>+AC74+AD74</f>
        <v>0</v>
      </c>
      <c r="AF74" s="145">
        <v>0</v>
      </c>
      <c r="AG74" s="145">
        <f>+AE74+AF74</f>
        <v>0</v>
      </c>
      <c r="AH74" s="145">
        <v>0</v>
      </c>
      <c r="AI74" s="145">
        <f>+AG74+AH74</f>
        <v>0</v>
      </c>
      <c r="AJ74" s="145"/>
      <c r="AK74" s="244">
        <f t="shared" si="235"/>
        <v>0</v>
      </c>
    </row>
    <row r="75" spans="1:47" ht="23.25" hidden="1" customHeight="1" outlineLevel="1" x14ac:dyDescent="0.2">
      <c r="A75" s="253"/>
      <c r="B75" s="100"/>
      <c r="C75" s="17" t="s">
        <v>5</v>
      </c>
      <c r="D75" s="18"/>
      <c r="E75" s="5">
        <v>0</v>
      </c>
      <c r="F75" s="5">
        <v>0</v>
      </c>
      <c r="G75" s="5">
        <f>+E75+F75</f>
        <v>0</v>
      </c>
      <c r="H75" s="5">
        <v>0</v>
      </c>
      <c r="I75" s="5">
        <f>+G75+H75</f>
        <v>0</v>
      </c>
      <c r="J75" s="5">
        <v>0</v>
      </c>
      <c r="K75" s="5">
        <f>+I75+J75</f>
        <v>0</v>
      </c>
      <c r="L75" s="5">
        <v>0</v>
      </c>
      <c r="M75" s="5">
        <f>+K75+L75</f>
        <v>0</v>
      </c>
      <c r="N75" s="5">
        <v>0</v>
      </c>
      <c r="O75" s="5">
        <f>+M75+N75</f>
        <v>0</v>
      </c>
      <c r="P75" s="5">
        <v>0</v>
      </c>
      <c r="Q75" s="5">
        <f>+O75+P75</f>
        <v>0</v>
      </c>
      <c r="R75" s="5"/>
      <c r="S75" s="215">
        <f t="shared" si="236"/>
        <v>0</v>
      </c>
      <c r="T75" s="46"/>
      <c r="U75" s="53"/>
      <c r="V75" s="19" t="s">
        <v>8</v>
      </c>
      <c r="W75" s="78">
        <v>0</v>
      </c>
      <c r="X75" s="78">
        <v>0</v>
      </c>
      <c r="Y75" s="78">
        <f t="shared" si="237"/>
        <v>0</v>
      </c>
      <c r="Z75" s="78">
        <v>0</v>
      </c>
      <c r="AA75" s="78">
        <f t="shared" si="238"/>
        <v>0</v>
      </c>
      <c r="AB75" s="78">
        <v>0</v>
      </c>
      <c r="AC75" s="78">
        <f>+AA75+AB75</f>
        <v>0</v>
      </c>
      <c r="AD75" s="78">
        <v>0</v>
      </c>
      <c r="AE75" s="78">
        <f>+AC75+AD75</f>
        <v>0</v>
      </c>
      <c r="AF75" s="78">
        <v>0</v>
      </c>
      <c r="AG75" s="78">
        <f>+AE75+AF75</f>
        <v>0</v>
      </c>
      <c r="AH75" s="78">
        <v>0</v>
      </c>
      <c r="AI75" s="78">
        <f>+AG75+AH75</f>
        <v>0</v>
      </c>
      <c r="AJ75" s="78"/>
      <c r="AK75" s="245">
        <f t="shared" si="235"/>
        <v>0</v>
      </c>
    </row>
    <row r="76" spans="1:47" ht="19.5" hidden="1" customHeight="1" outlineLevel="1" x14ac:dyDescent="0.2">
      <c r="A76" s="253"/>
      <c r="B76" s="100"/>
      <c r="C76" s="17" t="s">
        <v>7</v>
      </c>
      <c r="D76" s="18"/>
      <c r="E76" s="5"/>
      <c r="F76" s="5">
        <v>0</v>
      </c>
      <c r="G76" s="5">
        <f t="shared" ref="G76:G85" si="239">+E76+F76</f>
        <v>0</v>
      </c>
      <c r="H76" s="5">
        <v>0</v>
      </c>
      <c r="I76" s="5">
        <f t="shared" ref="I76:I85" si="240">+G76+H76</f>
        <v>0</v>
      </c>
      <c r="J76" s="5">
        <v>0</v>
      </c>
      <c r="K76" s="5">
        <f t="shared" ref="K76:K85" si="241">+I76+J76</f>
        <v>0</v>
      </c>
      <c r="L76" s="5">
        <v>0</v>
      </c>
      <c r="M76" s="5">
        <f t="shared" ref="M76:M85" si="242">+K76+L76</f>
        <v>0</v>
      </c>
      <c r="N76" s="5">
        <v>0</v>
      </c>
      <c r="O76" s="5">
        <f t="shared" ref="O76:O85" si="243">+M76+N76</f>
        <v>0</v>
      </c>
      <c r="P76" s="5">
        <v>0</v>
      </c>
      <c r="Q76" s="5">
        <f t="shared" ref="Q76:Q85" si="244">+O76+P76</f>
        <v>0</v>
      </c>
      <c r="R76" s="5"/>
      <c r="S76" s="215">
        <f t="shared" si="236"/>
        <v>0</v>
      </c>
      <c r="T76" s="46"/>
      <c r="U76" s="53"/>
      <c r="V76" s="20" t="s">
        <v>9</v>
      </c>
      <c r="W76" s="78">
        <v>0</v>
      </c>
      <c r="X76" s="78">
        <v>0</v>
      </c>
      <c r="Y76" s="78">
        <f t="shared" si="237"/>
        <v>0</v>
      </c>
      <c r="Z76" s="78">
        <v>0</v>
      </c>
      <c r="AA76" s="78">
        <f t="shared" si="238"/>
        <v>0</v>
      </c>
      <c r="AB76" s="78">
        <v>0</v>
      </c>
      <c r="AC76" s="78">
        <f>+AA76+AB76</f>
        <v>0</v>
      </c>
      <c r="AD76" s="78">
        <v>0</v>
      </c>
      <c r="AE76" s="78">
        <f>+AC76+AD76</f>
        <v>0</v>
      </c>
      <c r="AF76" s="78">
        <v>0</v>
      </c>
      <c r="AG76" s="78">
        <f>+AE76+AF76</f>
        <v>0</v>
      </c>
      <c r="AH76" s="78">
        <v>0</v>
      </c>
      <c r="AI76" s="78">
        <f>+AG76+AH76</f>
        <v>0</v>
      </c>
      <c r="AJ76" s="78"/>
      <c r="AK76" s="245">
        <f t="shared" si="235"/>
        <v>0</v>
      </c>
    </row>
    <row r="77" spans="1:47" ht="19.5" hidden="1" customHeight="1" outlineLevel="1" x14ac:dyDescent="0.2">
      <c r="A77" s="253"/>
      <c r="B77" s="100"/>
      <c r="C77" s="17" t="s">
        <v>21</v>
      </c>
      <c r="D77" s="18"/>
      <c r="E77" s="5"/>
      <c r="F77" s="5">
        <v>0</v>
      </c>
      <c r="G77" s="5">
        <f t="shared" si="239"/>
        <v>0</v>
      </c>
      <c r="H77" s="5">
        <v>0</v>
      </c>
      <c r="I77" s="5">
        <f t="shared" si="240"/>
        <v>0</v>
      </c>
      <c r="J77" s="5">
        <v>0</v>
      </c>
      <c r="K77" s="5">
        <f t="shared" si="241"/>
        <v>0</v>
      </c>
      <c r="L77" s="5">
        <v>0</v>
      </c>
      <c r="M77" s="5">
        <f t="shared" si="242"/>
        <v>0</v>
      </c>
      <c r="N77" s="5">
        <v>0</v>
      </c>
      <c r="O77" s="5">
        <f t="shared" si="243"/>
        <v>0</v>
      </c>
      <c r="P77" s="5">
        <v>0</v>
      </c>
      <c r="Q77" s="5">
        <f t="shared" si="244"/>
        <v>0</v>
      </c>
      <c r="R77" s="5"/>
      <c r="S77" s="215">
        <f t="shared" si="236"/>
        <v>0</v>
      </c>
      <c r="T77" s="46"/>
      <c r="U77" s="53"/>
      <c r="V77" s="20" t="s">
        <v>11</v>
      </c>
      <c r="W77" s="78"/>
      <c r="X77" s="78">
        <v>0</v>
      </c>
      <c r="Y77" s="78">
        <f t="shared" si="237"/>
        <v>0</v>
      </c>
      <c r="Z77" s="78">
        <v>0</v>
      </c>
      <c r="AA77" s="78">
        <f t="shared" si="238"/>
        <v>0</v>
      </c>
      <c r="AB77" s="78">
        <v>0</v>
      </c>
      <c r="AC77" s="78">
        <f>+AA77+AB77</f>
        <v>0</v>
      </c>
      <c r="AD77" s="78">
        <v>0</v>
      </c>
      <c r="AE77" s="78">
        <f>+AC77+AD77</f>
        <v>0</v>
      </c>
      <c r="AF77" s="78">
        <v>0</v>
      </c>
      <c r="AG77" s="78">
        <f>+AE77+AF77</f>
        <v>0</v>
      </c>
      <c r="AH77" s="78">
        <v>0</v>
      </c>
      <c r="AI77" s="78">
        <f>+AG77+AH77</f>
        <v>0</v>
      </c>
      <c r="AJ77" s="78"/>
      <c r="AK77" s="245">
        <f t="shared" si="235"/>
        <v>0</v>
      </c>
    </row>
    <row r="78" spans="1:47" ht="19.5" hidden="1" customHeight="1" outlineLevel="1" x14ac:dyDescent="0.2">
      <c r="A78" s="253"/>
      <c r="B78" s="101"/>
      <c r="C78" s="21"/>
      <c r="D78" s="21"/>
      <c r="E78" s="102"/>
      <c r="F78" s="102">
        <v>0</v>
      </c>
      <c r="G78" s="5">
        <f t="shared" si="239"/>
        <v>0</v>
      </c>
      <c r="H78" s="102">
        <v>0</v>
      </c>
      <c r="I78" s="5">
        <f t="shared" si="240"/>
        <v>0</v>
      </c>
      <c r="J78" s="102">
        <v>0</v>
      </c>
      <c r="K78" s="5">
        <f t="shared" si="241"/>
        <v>0</v>
      </c>
      <c r="L78" s="102">
        <v>0</v>
      </c>
      <c r="M78" s="5">
        <f t="shared" si="242"/>
        <v>0</v>
      </c>
      <c r="N78" s="102">
        <v>0</v>
      </c>
      <c r="O78" s="5">
        <f t="shared" si="243"/>
        <v>0</v>
      </c>
      <c r="P78" s="102">
        <v>0</v>
      </c>
      <c r="Q78" s="5">
        <f t="shared" si="244"/>
        <v>0</v>
      </c>
      <c r="R78" s="5"/>
      <c r="S78" s="215">
        <f t="shared" si="236"/>
        <v>0</v>
      </c>
      <c r="T78" s="50"/>
      <c r="U78" s="54"/>
      <c r="V78" s="23" t="s">
        <v>12</v>
      </c>
      <c r="W78" s="79"/>
      <c r="X78" s="79">
        <v>0</v>
      </c>
      <c r="Y78" s="79">
        <f t="shared" si="237"/>
        <v>0</v>
      </c>
      <c r="Z78" s="79">
        <v>0</v>
      </c>
      <c r="AA78" s="79">
        <f t="shared" si="238"/>
        <v>0</v>
      </c>
      <c r="AB78" s="79">
        <v>0</v>
      </c>
      <c r="AC78" s="79">
        <f>+AA78+AB78</f>
        <v>0</v>
      </c>
      <c r="AD78" s="79">
        <v>0</v>
      </c>
      <c r="AE78" s="79">
        <f>+AC78+AD78</f>
        <v>0</v>
      </c>
      <c r="AF78" s="79">
        <v>0</v>
      </c>
      <c r="AG78" s="79">
        <f>+AE78+AF78</f>
        <v>0</v>
      </c>
      <c r="AH78" s="79">
        <v>0</v>
      </c>
      <c r="AI78" s="79">
        <f>+AG78+AH78</f>
        <v>0</v>
      </c>
      <c r="AJ78" s="79"/>
      <c r="AK78" s="246">
        <f t="shared" si="235"/>
        <v>0</v>
      </c>
    </row>
    <row r="79" spans="1:47" ht="19.5" hidden="1" customHeight="1" outlineLevel="1" x14ac:dyDescent="0.2">
      <c r="A79" s="253"/>
      <c r="B79" s="101"/>
      <c r="C79" s="21"/>
      <c r="D79" s="21"/>
      <c r="E79" s="102"/>
      <c r="F79" s="102">
        <v>0</v>
      </c>
      <c r="G79" s="5">
        <f t="shared" si="239"/>
        <v>0</v>
      </c>
      <c r="H79" s="102">
        <v>0</v>
      </c>
      <c r="I79" s="5">
        <f t="shared" si="240"/>
        <v>0</v>
      </c>
      <c r="J79" s="102">
        <v>0</v>
      </c>
      <c r="K79" s="5">
        <f t="shared" si="241"/>
        <v>0</v>
      </c>
      <c r="L79" s="102">
        <v>0</v>
      </c>
      <c r="M79" s="5">
        <f t="shared" si="242"/>
        <v>0</v>
      </c>
      <c r="N79" s="102">
        <v>0</v>
      </c>
      <c r="O79" s="5">
        <f t="shared" si="243"/>
        <v>0</v>
      </c>
      <c r="P79" s="102">
        <v>0</v>
      </c>
      <c r="Q79" s="5">
        <f t="shared" si="244"/>
        <v>0</v>
      </c>
      <c r="R79" s="5"/>
      <c r="S79" s="215">
        <f t="shared" si="236"/>
        <v>0</v>
      </c>
      <c r="T79" s="29"/>
      <c r="U79" s="138" t="s">
        <v>13</v>
      </c>
      <c r="V79" s="139"/>
      <c r="W79" s="60">
        <f t="shared" ref="W79:X79" si="245">SUM(W80:W82)</f>
        <v>0</v>
      </c>
      <c r="X79" s="60">
        <f t="shared" si="245"/>
        <v>0</v>
      </c>
      <c r="Y79" s="60">
        <f t="shared" si="237"/>
        <v>0</v>
      </c>
      <c r="Z79" s="60">
        <f t="shared" ref="Z79" si="246">SUM(Z80:Z82)</f>
        <v>0</v>
      </c>
      <c r="AA79" s="60">
        <f t="shared" si="238"/>
        <v>0</v>
      </c>
      <c r="AB79" s="60">
        <f t="shared" ref="AB79:AD79" si="247">SUM(AB80:AB82)</f>
        <v>0</v>
      </c>
      <c r="AC79" s="72">
        <f>SUM(AC80:AC82)</f>
        <v>0</v>
      </c>
      <c r="AD79" s="60">
        <f t="shared" si="247"/>
        <v>0</v>
      </c>
      <c r="AE79" s="72">
        <f>SUM(AE80:AE82)</f>
        <v>0</v>
      </c>
      <c r="AF79" s="60">
        <f t="shared" ref="AF79:AH79" si="248">SUM(AF80:AF82)</f>
        <v>0</v>
      </c>
      <c r="AG79" s="72">
        <f>SUM(AG80:AG82)</f>
        <v>0</v>
      </c>
      <c r="AH79" s="60">
        <f t="shared" si="248"/>
        <v>0</v>
      </c>
      <c r="AI79" s="72">
        <f>SUM(AI80:AI82)</f>
        <v>0</v>
      </c>
      <c r="AJ79" s="72"/>
      <c r="AK79" s="243">
        <f t="shared" si="235"/>
        <v>0</v>
      </c>
    </row>
    <row r="80" spans="1:47" ht="19.5" hidden="1" customHeight="1" outlineLevel="1" x14ac:dyDescent="0.2">
      <c r="A80" s="253"/>
      <c r="B80" s="134"/>
      <c r="C80" s="135" t="s">
        <v>10</v>
      </c>
      <c r="D80" s="8"/>
      <c r="E80" s="9">
        <f>149-149</f>
        <v>0</v>
      </c>
      <c r="F80" s="9">
        <v>0</v>
      </c>
      <c r="G80" s="9">
        <f t="shared" si="239"/>
        <v>0</v>
      </c>
      <c r="H80" s="9">
        <v>0</v>
      </c>
      <c r="I80" s="9">
        <f t="shared" si="240"/>
        <v>0</v>
      </c>
      <c r="J80" s="9">
        <v>0</v>
      </c>
      <c r="K80" s="9">
        <f t="shared" si="241"/>
        <v>0</v>
      </c>
      <c r="L80" s="9">
        <v>0</v>
      </c>
      <c r="M80" s="9">
        <f t="shared" si="242"/>
        <v>0</v>
      </c>
      <c r="N80" s="9">
        <v>0</v>
      </c>
      <c r="O80" s="9">
        <f t="shared" si="243"/>
        <v>0</v>
      </c>
      <c r="P80" s="9">
        <v>0</v>
      </c>
      <c r="Q80" s="9">
        <f t="shared" si="244"/>
        <v>0</v>
      </c>
      <c r="R80" s="9"/>
      <c r="S80" s="216">
        <f t="shared" si="236"/>
        <v>0</v>
      </c>
      <c r="T80" s="44"/>
      <c r="U80" s="143"/>
      <c r="V80" s="144" t="s">
        <v>15</v>
      </c>
      <c r="W80" s="145"/>
      <c r="X80" s="145">
        <v>0</v>
      </c>
      <c r="Y80" s="145">
        <f t="shared" si="237"/>
        <v>0</v>
      </c>
      <c r="Z80" s="145">
        <v>0</v>
      </c>
      <c r="AA80" s="145">
        <f t="shared" si="238"/>
        <v>0</v>
      </c>
      <c r="AB80" s="145">
        <v>0</v>
      </c>
      <c r="AC80" s="145">
        <f t="shared" ref="AC80:AC85" si="249">+AA80+AB80</f>
        <v>0</v>
      </c>
      <c r="AD80" s="145">
        <v>0</v>
      </c>
      <c r="AE80" s="145">
        <f t="shared" ref="AE80:AE85" si="250">+AC80+AD80</f>
        <v>0</v>
      </c>
      <c r="AF80" s="145">
        <v>0</v>
      </c>
      <c r="AG80" s="145">
        <f t="shared" ref="AG80:AG85" si="251">+AE80+AF80</f>
        <v>0</v>
      </c>
      <c r="AH80" s="145">
        <v>0</v>
      </c>
      <c r="AI80" s="145">
        <f t="shared" ref="AI80:AI85" si="252">+AG80+AH80</f>
        <v>0</v>
      </c>
      <c r="AJ80" s="145"/>
      <c r="AK80" s="244">
        <f t="shared" si="235"/>
        <v>0</v>
      </c>
    </row>
    <row r="81" spans="1:47" ht="19.5" hidden="1" customHeight="1" outlineLevel="1" x14ac:dyDescent="0.2">
      <c r="A81" s="253"/>
      <c r="B81" s="134"/>
      <c r="C81" s="135" t="s">
        <v>23</v>
      </c>
      <c r="D81" s="8"/>
      <c r="E81" s="11">
        <v>0</v>
      </c>
      <c r="F81" s="11">
        <v>0</v>
      </c>
      <c r="G81" s="11">
        <f t="shared" si="239"/>
        <v>0</v>
      </c>
      <c r="H81" s="11">
        <v>0</v>
      </c>
      <c r="I81" s="11">
        <f t="shared" si="240"/>
        <v>0</v>
      </c>
      <c r="J81" s="11">
        <v>0</v>
      </c>
      <c r="K81" s="11">
        <f t="shared" si="241"/>
        <v>0</v>
      </c>
      <c r="L81" s="11">
        <v>0</v>
      </c>
      <c r="M81" s="11">
        <f t="shared" si="242"/>
        <v>0</v>
      </c>
      <c r="N81" s="11">
        <v>0</v>
      </c>
      <c r="O81" s="11">
        <f t="shared" si="243"/>
        <v>0</v>
      </c>
      <c r="P81" s="11">
        <v>0</v>
      </c>
      <c r="Q81" s="11">
        <f t="shared" si="244"/>
        <v>0</v>
      </c>
      <c r="R81" s="11"/>
      <c r="S81" s="217">
        <f t="shared" si="236"/>
        <v>0</v>
      </c>
      <c r="T81" s="45"/>
      <c r="U81" s="53"/>
      <c r="V81" s="20" t="s">
        <v>16</v>
      </c>
      <c r="W81" s="78"/>
      <c r="X81" s="78">
        <v>0</v>
      </c>
      <c r="Y81" s="78">
        <f t="shared" si="237"/>
        <v>0</v>
      </c>
      <c r="Z81" s="78">
        <v>0</v>
      </c>
      <c r="AA81" s="78">
        <f t="shared" si="238"/>
        <v>0</v>
      </c>
      <c r="AB81" s="78">
        <v>0</v>
      </c>
      <c r="AC81" s="78">
        <f t="shared" si="249"/>
        <v>0</v>
      </c>
      <c r="AD81" s="78">
        <v>0</v>
      </c>
      <c r="AE81" s="78">
        <f t="shared" si="250"/>
        <v>0</v>
      </c>
      <c r="AF81" s="78">
        <v>0</v>
      </c>
      <c r="AG81" s="78">
        <f t="shared" si="251"/>
        <v>0</v>
      </c>
      <c r="AH81" s="78">
        <v>0</v>
      </c>
      <c r="AI81" s="78">
        <f t="shared" si="252"/>
        <v>0</v>
      </c>
      <c r="AJ81" s="78"/>
      <c r="AK81" s="245">
        <f t="shared" si="235"/>
        <v>0</v>
      </c>
    </row>
    <row r="82" spans="1:47" ht="19.5" hidden="1" customHeight="1" outlineLevel="1" x14ac:dyDescent="0.2">
      <c r="A82" s="253"/>
      <c r="B82" s="134"/>
      <c r="C82" s="135" t="s">
        <v>22</v>
      </c>
      <c r="D82" s="8"/>
      <c r="E82" s="58"/>
      <c r="F82" s="58">
        <v>0</v>
      </c>
      <c r="G82" s="58">
        <f t="shared" si="239"/>
        <v>0</v>
      </c>
      <c r="H82" s="58">
        <v>0</v>
      </c>
      <c r="I82" s="58">
        <f t="shared" si="240"/>
        <v>0</v>
      </c>
      <c r="J82" s="58">
        <v>0</v>
      </c>
      <c r="K82" s="58">
        <f t="shared" si="241"/>
        <v>0</v>
      </c>
      <c r="L82" s="58">
        <v>0</v>
      </c>
      <c r="M82" s="58">
        <f t="shared" si="242"/>
        <v>0</v>
      </c>
      <c r="N82" s="58">
        <v>0</v>
      </c>
      <c r="O82" s="58">
        <f t="shared" si="243"/>
        <v>0</v>
      </c>
      <c r="P82" s="58">
        <v>0</v>
      </c>
      <c r="Q82" s="58">
        <f t="shared" si="244"/>
        <v>0</v>
      </c>
      <c r="R82" s="58"/>
      <c r="S82" s="218">
        <f t="shared" si="236"/>
        <v>0</v>
      </c>
      <c r="U82" s="103"/>
      <c r="V82" s="104" t="s">
        <v>17</v>
      </c>
      <c r="W82" s="80"/>
      <c r="X82" s="80">
        <v>0</v>
      </c>
      <c r="Y82" s="80">
        <f t="shared" si="237"/>
        <v>0</v>
      </c>
      <c r="Z82" s="80">
        <v>0</v>
      </c>
      <c r="AA82" s="80">
        <f t="shared" si="238"/>
        <v>0</v>
      </c>
      <c r="AB82" s="80">
        <v>0</v>
      </c>
      <c r="AC82" s="80">
        <f t="shared" si="249"/>
        <v>0</v>
      </c>
      <c r="AD82" s="80">
        <v>0</v>
      </c>
      <c r="AE82" s="80">
        <f t="shared" si="250"/>
        <v>0</v>
      </c>
      <c r="AF82" s="80">
        <v>0</v>
      </c>
      <c r="AG82" s="80">
        <f t="shared" si="251"/>
        <v>0</v>
      </c>
      <c r="AH82" s="80">
        <v>0</v>
      </c>
      <c r="AI82" s="80">
        <f t="shared" si="252"/>
        <v>0</v>
      </c>
      <c r="AJ82" s="80"/>
      <c r="AK82" s="247">
        <f t="shared" si="235"/>
        <v>0</v>
      </c>
    </row>
    <row r="83" spans="1:47" ht="19.5" hidden="1" customHeight="1" outlineLevel="1" x14ac:dyDescent="0.2">
      <c r="A83" s="253"/>
      <c r="B83" s="134"/>
      <c r="C83" s="135" t="s">
        <v>46</v>
      </c>
      <c r="D83" s="8"/>
      <c r="E83" s="11"/>
      <c r="F83" s="11">
        <v>0</v>
      </c>
      <c r="G83" s="11">
        <f t="shared" si="239"/>
        <v>0</v>
      </c>
      <c r="H83" s="11">
        <v>0</v>
      </c>
      <c r="I83" s="11">
        <f t="shared" si="240"/>
        <v>0</v>
      </c>
      <c r="J83" s="11">
        <v>0</v>
      </c>
      <c r="K83" s="11">
        <f t="shared" si="241"/>
        <v>0</v>
      </c>
      <c r="L83" s="11">
        <v>0</v>
      </c>
      <c r="M83" s="11">
        <f t="shared" si="242"/>
        <v>0</v>
      </c>
      <c r="N83" s="11">
        <v>0</v>
      </c>
      <c r="O83" s="11">
        <f t="shared" si="243"/>
        <v>0</v>
      </c>
      <c r="P83" s="11">
        <v>0</v>
      </c>
      <c r="Q83" s="11">
        <f t="shared" si="244"/>
        <v>0</v>
      </c>
      <c r="R83" s="11"/>
      <c r="S83" s="217">
        <f t="shared" si="236"/>
        <v>0</v>
      </c>
      <c r="T83" s="45"/>
      <c r="U83" s="147" t="s">
        <v>43</v>
      </c>
      <c r="V83" s="10"/>
      <c r="W83" s="60"/>
      <c r="X83" s="60">
        <v>0</v>
      </c>
      <c r="Y83" s="60">
        <f t="shared" si="237"/>
        <v>0</v>
      </c>
      <c r="Z83" s="60">
        <v>0</v>
      </c>
      <c r="AA83" s="60">
        <f t="shared" si="238"/>
        <v>0</v>
      </c>
      <c r="AB83" s="60">
        <v>0</v>
      </c>
      <c r="AC83" s="60">
        <f t="shared" si="249"/>
        <v>0</v>
      </c>
      <c r="AD83" s="60">
        <v>0</v>
      </c>
      <c r="AE83" s="60">
        <f t="shared" si="250"/>
        <v>0</v>
      </c>
      <c r="AF83" s="60">
        <v>0</v>
      </c>
      <c r="AG83" s="60">
        <f t="shared" si="251"/>
        <v>0</v>
      </c>
      <c r="AH83" s="60">
        <v>0</v>
      </c>
      <c r="AI83" s="60">
        <f t="shared" si="252"/>
        <v>0</v>
      </c>
      <c r="AJ83" s="60"/>
      <c r="AK83" s="230">
        <f t="shared" si="235"/>
        <v>0</v>
      </c>
    </row>
    <row r="84" spans="1:47" ht="19.5" hidden="1" customHeight="1" outlineLevel="1" x14ac:dyDescent="0.2">
      <c r="B84" s="134"/>
      <c r="C84" s="135" t="s">
        <v>51</v>
      </c>
      <c r="D84" s="8"/>
      <c r="E84" s="58"/>
      <c r="F84" s="58">
        <v>0</v>
      </c>
      <c r="G84" s="58">
        <f t="shared" si="239"/>
        <v>0</v>
      </c>
      <c r="H84" s="58">
        <v>0</v>
      </c>
      <c r="I84" s="58">
        <f t="shared" si="240"/>
        <v>0</v>
      </c>
      <c r="J84" s="58">
        <v>0</v>
      </c>
      <c r="K84" s="58">
        <f t="shared" si="241"/>
        <v>0</v>
      </c>
      <c r="L84" s="58">
        <v>0</v>
      </c>
      <c r="M84" s="58">
        <f t="shared" si="242"/>
        <v>0</v>
      </c>
      <c r="N84" s="58">
        <v>0</v>
      </c>
      <c r="O84" s="58">
        <f t="shared" si="243"/>
        <v>0</v>
      </c>
      <c r="P84" s="58">
        <v>0</v>
      </c>
      <c r="Q84" s="58">
        <f t="shared" si="244"/>
        <v>0</v>
      </c>
      <c r="R84" s="58"/>
      <c r="S84" s="218">
        <f t="shared" si="236"/>
        <v>0</v>
      </c>
      <c r="T84" s="29"/>
      <c r="U84" s="55" t="s">
        <v>38</v>
      </c>
      <c r="V84" s="28"/>
      <c r="W84" s="60"/>
      <c r="X84" s="60">
        <v>0</v>
      </c>
      <c r="Y84" s="60">
        <f t="shared" si="237"/>
        <v>0</v>
      </c>
      <c r="Z84" s="60">
        <v>0</v>
      </c>
      <c r="AA84" s="60">
        <f t="shared" si="238"/>
        <v>0</v>
      </c>
      <c r="AB84" s="60">
        <v>0</v>
      </c>
      <c r="AC84" s="60">
        <f t="shared" si="249"/>
        <v>0</v>
      </c>
      <c r="AD84" s="60">
        <v>0</v>
      </c>
      <c r="AE84" s="60">
        <f t="shared" si="250"/>
        <v>0</v>
      </c>
      <c r="AF84" s="60">
        <v>0</v>
      </c>
      <c r="AG84" s="60">
        <f t="shared" si="251"/>
        <v>0</v>
      </c>
      <c r="AH84" s="60">
        <v>0</v>
      </c>
      <c r="AI84" s="60">
        <f t="shared" si="252"/>
        <v>0</v>
      </c>
      <c r="AJ84" s="60"/>
      <c r="AK84" s="230">
        <f t="shared" si="235"/>
        <v>0</v>
      </c>
    </row>
    <row r="85" spans="1:47" ht="19.5" hidden="1" customHeight="1" outlineLevel="1" thickBot="1" x14ac:dyDescent="0.25">
      <c r="B85" s="105"/>
      <c r="C85" s="35" t="s">
        <v>127</v>
      </c>
      <c r="D85" s="35"/>
      <c r="E85" s="59"/>
      <c r="F85" s="59">
        <v>0</v>
      </c>
      <c r="G85" s="59">
        <f t="shared" si="239"/>
        <v>0</v>
      </c>
      <c r="H85" s="59">
        <v>0</v>
      </c>
      <c r="I85" s="59">
        <f t="shared" si="240"/>
        <v>0</v>
      </c>
      <c r="J85" s="59">
        <v>0</v>
      </c>
      <c r="K85" s="59">
        <f t="shared" si="241"/>
        <v>0</v>
      </c>
      <c r="L85" s="59">
        <v>0</v>
      </c>
      <c r="M85" s="59">
        <f t="shared" si="242"/>
        <v>0</v>
      </c>
      <c r="N85" s="59">
        <v>0</v>
      </c>
      <c r="O85" s="59">
        <f t="shared" si="243"/>
        <v>0</v>
      </c>
      <c r="P85" s="59">
        <v>0</v>
      </c>
      <c r="Q85" s="59">
        <f t="shared" si="244"/>
        <v>0</v>
      </c>
      <c r="R85" s="59"/>
      <c r="S85" s="219">
        <f t="shared" si="236"/>
        <v>0</v>
      </c>
      <c r="T85" s="29"/>
      <c r="U85" s="148" t="s">
        <v>127</v>
      </c>
      <c r="V85" s="132"/>
      <c r="W85" s="89"/>
      <c r="X85" s="89">
        <v>0</v>
      </c>
      <c r="Y85" s="89">
        <f t="shared" si="237"/>
        <v>0</v>
      </c>
      <c r="Z85" s="89">
        <v>0</v>
      </c>
      <c r="AA85" s="89">
        <f t="shared" si="238"/>
        <v>0</v>
      </c>
      <c r="AB85" s="89">
        <v>0</v>
      </c>
      <c r="AC85" s="89">
        <f t="shared" si="249"/>
        <v>0</v>
      </c>
      <c r="AD85" s="89">
        <v>0</v>
      </c>
      <c r="AE85" s="89">
        <f t="shared" si="250"/>
        <v>0</v>
      </c>
      <c r="AF85" s="89">
        <v>0</v>
      </c>
      <c r="AG85" s="89">
        <f t="shared" si="251"/>
        <v>0</v>
      </c>
      <c r="AH85" s="89">
        <v>0</v>
      </c>
      <c r="AI85" s="89">
        <f t="shared" si="252"/>
        <v>0</v>
      </c>
      <c r="AJ85" s="89"/>
      <c r="AK85" s="248">
        <f t="shared" si="235"/>
        <v>0</v>
      </c>
    </row>
    <row r="86" spans="1:47" s="3" customFormat="1" ht="19.5" hidden="1" customHeight="1" outlineLevel="1" thickBot="1" x14ac:dyDescent="0.25">
      <c r="B86" s="149" t="s">
        <v>14</v>
      </c>
      <c r="C86" s="135"/>
      <c r="D86" s="8"/>
      <c r="E86" s="11">
        <f>SUM(E80:E85)+E73</f>
        <v>0</v>
      </c>
      <c r="F86" s="11">
        <f t="shared" ref="F86" si="253">SUM(F80:F85)+F73</f>
        <v>0</v>
      </c>
      <c r="G86" s="11">
        <f t="shared" ref="G86" si="254">SUM(G80:G85)+G73</f>
        <v>0</v>
      </c>
      <c r="H86" s="11">
        <f t="shared" ref="H86" si="255">SUM(H80:H85)+H73</f>
        <v>0</v>
      </c>
      <c r="I86" s="11">
        <f t="shared" ref="I86" si="256">SUM(I80:I85)+I73</f>
        <v>0</v>
      </c>
      <c r="J86" s="11">
        <f t="shared" ref="J86" si="257">SUM(J80:J85)+J73</f>
        <v>0</v>
      </c>
      <c r="K86" s="11">
        <f t="shared" ref="K86" si="258">SUM(K80:K85)+K73</f>
        <v>0</v>
      </c>
      <c r="L86" s="11">
        <f t="shared" ref="L86" si="259">SUM(L80:L85)+L73</f>
        <v>0</v>
      </c>
      <c r="M86" s="11">
        <f t="shared" ref="M86" si="260">SUM(M80:M85)+M73</f>
        <v>0</v>
      </c>
      <c r="N86" s="11">
        <f t="shared" ref="N86" si="261">SUM(N80:N85)+N73</f>
        <v>0</v>
      </c>
      <c r="O86" s="11">
        <f t="shared" ref="O86" si="262">SUM(O80:O85)+O73</f>
        <v>0</v>
      </c>
      <c r="P86" s="11">
        <f t="shared" ref="P86" si="263">SUM(P80:P85)+P73</f>
        <v>0</v>
      </c>
      <c r="Q86" s="11">
        <f t="shared" ref="Q86" si="264">SUM(Q80:Q85)+Q73</f>
        <v>0</v>
      </c>
      <c r="R86" s="11">
        <f t="shared" ref="R86" si="265">SUM(R80:R85)+R73</f>
        <v>0</v>
      </c>
      <c r="S86" s="217">
        <f t="shared" si="236"/>
        <v>0</v>
      </c>
      <c r="T86" s="65"/>
      <c r="U86" s="150" t="s">
        <v>18</v>
      </c>
      <c r="V86" s="151"/>
      <c r="W86" s="60">
        <f t="shared" ref="W86:AJ86" si="266">+W84+W79+W73+W83+W85</f>
        <v>0</v>
      </c>
      <c r="X86" s="60">
        <f t="shared" si="266"/>
        <v>0</v>
      </c>
      <c r="Y86" s="60">
        <f t="shared" si="266"/>
        <v>0</v>
      </c>
      <c r="Z86" s="60">
        <f t="shared" si="266"/>
        <v>0</v>
      </c>
      <c r="AA86" s="60">
        <f t="shared" si="266"/>
        <v>0</v>
      </c>
      <c r="AB86" s="60">
        <f t="shared" si="266"/>
        <v>0</v>
      </c>
      <c r="AC86" s="60">
        <f t="shared" si="266"/>
        <v>0</v>
      </c>
      <c r="AD86" s="60">
        <f t="shared" si="266"/>
        <v>0</v>
      </c>
      <c r="AE86" s="60">
        <f t="shared" si="266"/>
        <v>0</v>
      </c>
      <c r="AF86" s="60">
        <f t="shared" si="266"/>
        <v>0</v>
      </c>
      <c r="AG86" s="60">
        <f t="shared" si="266"/>
        <v>0</v>
      </c>
      <c r="AH86" s="60">
        <f t="shared" si="266"/>
        <v>0</v>
      </c>
      <c r="AI86" s="60">
        <f t="shared" si="266"/>
        <v>0</v>
      </c>
      <c r="AJ86" s="60">
        <f t="shared" si="266"/>
        <v>0</v>
      </c>
      <c r="AK86" s="230">
        <f t="shared" si="235"/>
        <v>0</v>
      </c>
      <c r="AL86" s="14"/>
      <c r="AM86" s="14"/>
      <c r="AN86" s="14"/>
      <c r="AO86" s="14"/>
      <c r="AP86" s="14"/>
      <c r="AQ86" s="14"/>
      <c r="AR86" s="14"/>
      <c r="AS86" s="14"/>
      <c r="AT86" s="14"/>
      <c r="AU86" s="14"/>
    </row>
    <row r="87" spans="1:47" s="3" customFormat="1" ht="25.5" hidden="1" customHeight="1" outlineLevel="1" x14ac:dyDescent="0.2">
      <c r="B87" s="121" t="s">
        <v>65</v>
      </c>
      <c r="C87" s="122" t="s">
        <v>30</v>
      </c>
      <c r="D87" s="123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  <c r="S87" s="220"/>
      <c r="T87" s="122"/>
      <c r="U87" s="123"/>
      <c r="V87" s="123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</row>
    <row r="88" spans="1:47" ht="40.5" hidden="1" customHeight="1" outlineLevel="1" x14ac:dyDescent="0.2">
      <c r="B88" s="96" t="s">
        <v>0</v>
      </c>
      <c r="C88" s="26"/>
      <c r="D88" s="97"/>
      <c r="E88" s="34" t="str">
        <f t="shared" ref="E88:S88" si="267">+E$6</f>
        <v>Eredeti előirányzat
2024. év</v>
      </c>
      <c r="F88" s="34" t="str">
        <f t="shared" si="267"/>
        <v>1 Módosítás</v>
      </c>
      <c r="G88" s="34" t="str">
        <f t="shared" si="267"/>
        <v>Módosított előirányzat 1
2024. év</v>
      </c>
      <c r="H88" s="34" t="str">
        <f t="shared" si="267"/>
        <v>2 Módosítás</v>
      </c>
      <c r="I88" s="34" t="str">
        <f t="shared" si="267"/>
        <v>Módosított előirányzat</v>
      </c>
      <c r="J88" s="34" t="str">
        <f t="shared" si="267"/>
        <v>3 Módosítás</v>
      </c>
      <c r="K88" s="34" t="str">
        <f t="shared" si="267"/>
        <v>Módosított előirányzat</v>
      </c>
      <c r="L88" s="34" t="str">
        <f t="shared" si="267"/>
        <v>4 Módosítás</v>
      </c>
      <c r="M88" s="34" t="str">
        <f t="shared" si="267"/>
        <v>4. Módosított előirányzat</v>
      </c>
      <c r="N88" s="34" t="str">
        <f t="shared" si="267"/>
        <v>5 Módosítás</v>
      </c>
      <c r="O88" s="34" t="str">
        <f t="shared" si="267"/>
        <v>Módosított előirányzat 5.</v>
      </c>
      <c r="P88" s="34" t="str">
        <f t="shared" si="267"/>
        <v>6 Módosítás</v>
      </c>
      <c r="Q88" s="34" t="str">
        <f t="shared" si="267"/>
        <v>Módosított előirányzat
2024. év</v>
      </c>
      <c r="R88" s="34" t="str">
        <f t="shared" si="267"/>
        <v>Teljesítés
2024. év</v>
      </c>
      <c r="S88" s="34" t="str">
        <f t="shared" si="267"/>
        <v>%
Teljesítés
 Mód.előir.</v>
      </c>
      <c r="T88" s="49"/>
      <c r="U88" s="55" t="s">
        <v>1</v>
      </c>
      <c r="V88" s="98"/>
      <c r="W88" s="34" t="str">
        <f t="shared" ref="W88:AK88" si="268">+W$6</f>
        <v>Eredeti előirányzat
2024. év</v>
      </c>
      <c r="X88" s="34" t="str">
        <f t="shared" si="268"/>
        <v>1 Módosítás</v>
      </c>
      <c r="Y88" s="34" t="str">
        <f t="shared" si="268"/>
        <v>Módosított előirányzat 1
2024. év</v>
      </c>
      <c r="Z88" s="34" t="str">
        <f t="shared" si="268"/>
        <v>2 Módosítás</v>
      </c>
      <c r="AA88" s="34" t="str">
        <f t="shared" si="268"/>
        <v>Módosított előirányzat</v>
      </c>
      <c r="AB88" s="34" t="str">
        <f t="shared" si="268"/>
        <v>3 Módosítás</v>
      </c>
      <c r="AC88" s="34" t="str">
        <f t="shared" si="268"/>
        <v>Módosított előirányzat</v>
      </c>
      <c r="AD88" s="34" t="str">
        <f t="shared" si="268"/>
        <v>4 Módosítás</v>
      </c>
      <c r="AE88" s="34" t="str">
        <f t="shared" si="268"/>
        <v>4. Módosított előirányzat</v>
      </c>
      <c r="AF88" s="34" t="str">
        <f t="shared" si="268"/>
        <v>5 Módosítás</v>
      </c>
      <c r="AG88" s="34" t="str">
        <f t="shared" si="268"/>
        <v>Módosított előirányzat 5</v>
      </c>
      <c r="AH88" s="34" t="str">
        <f t="shared" si="268"/>
        <v>6 Módosítás</v>
      </c>
      <c r="AI88" s="34" t="str">
        <f t="shared" si="268"/>
        <v>Módosított 
előirányzat</v>
      </c>
      <c r="AJ88" s="34" t="str">
        <f t="shared" si="268"/>
        <v>Teljesítés
2024. év</v>
      </c>
      <c r="AK88" s="34" t="str">
        <f t="shared" si="268"/>
        <v>%
Teljesítés
 Mód.előir.</v>
      </c>
    </row>
    <row r="89" spans="1:47" ht="19.5" hidden="1" customHeight="1" outlineLevel="1" x14ac:dyDescent="0.2">
      <c r="B89" s="134"/>
      <c r="C89" s="135" t="s">
        <v>2</v>
      </c>
      <c r="D89" s="136"/>
      <c r="E89" s="137">
        <f t="shared" ref="E89:I89" si="269">+E90+E91+E92+E93</f>
        <v>0</v>
      </c>
      <c r="F89" s="137">
        <f t="shared" si="269"/>
        <v>0</v>
      </c>
      <c r="G89" s="137">
        <f t="shared" si="269"/>
        <v>0</v>
      </c>
      <c r="H89" s="137">
        <f t="shared" si="269"/>
        <v>0</v>
      </c>
      <c r="I89" s="137">
        <f t="shared" si="269"/>
        <v>0</v>
      </c>
      <c r="J89" s="137">
        <f t="shared" ref="J89:K89" si="270">+J90+J91+J92+J93</f>
        <v>0</v>
      </c>
      <c r="K89" s="137">
        <f t="shared" si="270"/>
        <v>0</v>
      </c>
      <c r="L89" s="137">
        <f t="shared" ref="L89:M89" si="271">+L90+L91+L92+L93</f>
        <v>0</v>
      </c>
      <c r="M89" s="137">
        <f t="shared" si="271"/>
        <v>0</v>
      </c>
      <c r="N89" s="137">
        <f t="shared" ref="N89:O89" si="272">+N90+N91+N92+N93</f>
        <v>0</v>
      </c>
      <c r="O89" s="137">
        <f t="shared" si="272"/>
        <v>0</v>
      </c>
      <c r="P89" s="137">
        <f t="shared" ref="P89:Q89" si="273">+P90+P91+P92+P93</f>
        <v>0</v>
      </c>
      <c r="Q89" s="137">
        <f t="shared" si="273"/>
        <v>0</v>
      </c>
      <c r="R89" s="137">
        <f>+R90+R91+R92+R93</f>
        <v>0</v>
      </c>
      <c r="S89" s="213">
        <f>IF(Q89=0,0,R89/Q89*100)</f>
        <v>0</v>
      </c>
      <c r="T89" s="44"/>
      <c r="U89" s="138" t="s">
        <v>3</v>
      </c>
      <c r="V89" s="139"/>
      <c r="W89" s="72">
        <f t="shared" ref="W89:X89" si="274">SUM(W90:W94)</f>
        <v>0</v>
      </c>
      <c r="X89" s="72">
        <f t="shared" si="274"/>
        <v>0</v>
      </c>
      <c r="Y89" s="72">
        <f>+W89+X89</f>
        <v>0</v>
      </c>
      <c r="Z89" s="72">
        <f t="shared" ref="Z89" si="275">SUM(Z90:Z94)</f>
        <v>0</v>
      </c>
      <c r="AA89" s="72">
        <f>+Y89+Z89</f>
        <v>0</v>
      </c>
      <c r="AB89" s="72">
        <f t="shared" ref="AB89:AD89" si="276">SUM(AB90:AB94)</f>
        <v>0</v>
      </c>
      <c r="AC89" s="72">
        <f>SUM(AC90:AC94)</f>
        <v>0</v>
      </c>
      <c r="AD89" s="72">
        <f t="shared" si="276"/>
        <v>0</v>
      </c>
      <c r="AE89" s="72">
        <f>SUM(AE90:AE94)</f>
        <v>0</v>
      </c>
      <c r="AF89" s="72">
        <f t="shared" ref="AF89:AH89" si="277">SUM(AF90:AF94)</f>
        <v>0</v>
      </c>
      <c r="AG89" s="72">
        <f>SUM(AG90:AG94)</f>
        <v>0</v>
      </c>
      <c r="AH89" s="72">
        <f t="shared" si="277"/>
        <v>0</v>
      </c>
      <c r="AI89" s="72">
        <f>SUM(AI90:AI94)</f>
        <v>0</v>
      </c>
      <c r="AJ89" s="72"/>
      <c r="AK89" s="243">
        <f t="shared" ref="AK89:AK102" si="278">IF(AI89=0,0,AJ89/AI89*100)</f>
        <v>0</v>
      </c>
    </row>
    <row r="90" spans="1:47" ht="19.5" hidden="1" customHeight="1" outlineLevel="1" x14ac:dyDescent="0.2">
      <c r="B90" s="140"/>
      <c r="C90" s="141" t="s">
        <v>4</v>
      </c>
      <c r="D90" s="141"/>
      <c r="E90" s="142"/>
      <c r="F90" s="142">
        <v>0</v>
      </c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214">
        <f t="shared" ref="S90:S102" si="279">IF(Q90=0,0,R90/Q90*100)</f>
        <v>0</v>
      </c>
      <c r="T90" s="46"/>
      <c r="U90" s="143"/>
      <c r="V90" s="144" t="s">
        <v>6</v>
      </c>
      <c r="W90" s="145"/>
      <c r="X90" s="145">
        <v>0</v>
      </c>
      <c r="Y90" s="145">
        <f t="shared" ref="Y90:Y101" si="280">+W90+X90</f>
        <v>0</v>
      </c>
      <c r="Z90" s="145">
        <v>0</v>
      </c>
      <c r="AA90" s="145">
        <f t="shared" ref="AA90:AA101" si="281">+Y90+Z90</f>
        <v>0</v>
      </c>
      <c r="AB90" s="145">
        <v>0</v>
      </c>
      <c r="AC90" s="145">
        <f>+AA90+AB90</f>
        <v>0</v>
      </c>
      <c r="AD90" s="145">
        <v>0</v>
      </c>
      <c r="AE90" s="145">
        <f>+AC90+AD90</f>
        <v>0</v>
      </c>
      <c r="AF90" s="145">
        <v>0</v>
      </c>
      <c r="AG90" s="145">
        <f>+AE90+AF90</f>
        <v>0</v>
      </c>
      <c r="AH90" s="145">
        <v>0</v>
      </c>
      <c r="AI90" s="145">
        <f>+AG90+AH90</f>
        <v>0</v>
      </c>
      <c r="AJ90" s="145"/>
      <c r="AK90" s="244">
        <f t="shared" si="278"/>
        <v>0</v>
      </c>
    </row>
    <row r="91" spans="1:47" ht="23.25" hidden="1" customHeight="1" outlineLevel="1" x14ac:dyDescent="0.2">
      <c r="A91" s="253"/>
      <c r="B91" s="100"/>
      <c r="C91" s="17" t="s">
        <v>5</v>
      </c>
      <c r="D91" s="18"/>
      <c r="E91" s="5"/>
      <c r="F91" s="5">
        <v>0</v>
      </c>
      <c r="G91" s="5">
        <f>+E91+F91</f>
        <v>0</v>
      </c>
      <c r="H91" s="5">
        <v>0</v>
      </c>
      <c r="I91" s="5">
        <f>+G91+H91</f>
        <v>0</v>
      </c>
      <c r="J91" s="5">
        <v>0</v>
      </c>
      <c r="K91" s="5">
        <f>+I91+J91</f>
        <v>0</v>
      </c>
      <c r="L91" s="5">
        <v>0</v>
      </c>
      <c r="M91" s="5">
        <f>+K91+L91</f>
        <v>0</v>
      </c>
      <c r="N91" s="5">
        <v>0</v>
      </c>
      <c r="O91" s="5">
        <f>+M91+N91</f>
        <v>0</v>
      </c>
      <c r="P91" s="5">
        <v>0</v>
      </c>
      <c r="Q91" s="5">
        <f>+O91+P91</f>
        <v>0</v>
      </c>
      <c r="R91" s="5"/>
      <c r="S91" s="215">
        <f t="shared" si="279"/>
        <v>0</v>
      </c>
      <c r="T91" s="46"/>
      <c r="U91" s="53"/>
      <c r="V91" s="19" t="s">
        <v>8</v>
      </c>
      <c r="W91" s="78"/>
      <c r="X91" s="78">
        <v>0</v>
      </c>
      <c r="Y91" s="78">
        <f t="shared" si="280"/>
        <v>0</v>
      </c>
      <c r="Z91" s="78">
        <v>0</v>
      </c>
      <c r="AA91" s="78">
        <f t="shared" si="281"/>
        <v>0</v>
      </c>
      <c r="AB91" s="78">
        <v>0</v>
      </c>
      <c r="AC91" s="78">
        <f>+AA91+AB91</f>
        <v>0</v>
      </c>
      <c r="AD91" s="78">
        <v>0</v>
      </c>
      <c r="AE91" s="78">
        <f>+AC91+AD91</f>
        <v>0</v>
      </c>
      <c r="AF91" s="78">
        <v>0</v>
      </c>
      <c r="AG91" s="78">
        <f>+AE91+AF91</f>
        <v>0</v>
      </c>
      <c r="AH91" s="78">
        <v>0</v>
      </c>
      <c r="AI91" s="78">
        <f>+AG91+AH91</f>
        <v>0</v>
      </c>
      <c r="AJ91" s="78"/>
      <c r="AK91" s="245">
        <f t="shared" si="278"/>
        <v>0</v>
      </c>
    </row>
    <row r="92" spans="1:47" ht="19.5" hidden="1" customHeight="1" outlineLevel="1" x14ac:dyDescent="0.2">
      <c r="A92" s="253"/>
      <c r="B92" s="100"/>
      <c r="C92" s="17" t="s">
        <v>7</v>
      </c>
      <c r="D92" s="18"/>
      <c r="E92" s="5"/>
      <c r="F92" s="5">
        <v>0</v>
      </c>
      <c r="G92" s="5">
        <f t="shared" ref="G92:G101" si="282">+E92+F92</f>
        <v>0</v>
      </c>
      <c r="H92" s="5">
        <v>0</v>
      </c>
      <c r="I92" s="5">
        <f t="shared" ref="I92:I101" si="283">+G92+H92</f>
        <v>0</v>
      </c>
      <c r="J92" s="5">
        <v>0</v>
      </c>
      <c r="K92" s="5">
        <f t="shared" ref="K92:K101" si="284">+I92+J92</f>
        <v>0</v>
      </c>
      <c r="L92" s="5">
        <v>0</v>
      </c>
      <c r="M92" s="5">
        <f t="shared" ref="M92:M101" si="285">+K92+L92</f>
        <v>0</v>
      </c>
      <c r="N92" s="5">
        <v>0</v>
      </c>
      <c r="O92" s="5">
        <f t="shared" ref="O92:O101" si="286">+M92+N92</f>
        <v>0</v>
      </c>
      <c r="P92" s="5">
        <v>0</v>
      </c>
      <c r="Q92" s="5">
        <f t="shared" ref="Q92:Q101" si="287">+O92+P92</f>
        <v>0</v>
      </c>
      <c r="R92" s="5"/>
      <c r="S92" s="215">
        <f t="shared" si="279"/>
        <v>0</v>
      </c>
      <c r="T92" s="46"/>
      <c r="U92" s="53"/>
      <c r="V92" s="20" t="s">
        <v>9</v>
      </c>
      <c r="W92" s="78"/>
      <c r="X92" s="78">
        <v>0</v>
      </c>
      <c r="Y92" s="78">
        <f t="shared" si="280"/>
        <v>0</v>
      </c>
      <c r="Z92" s="78">
        <v>0</v>
      </c>
      <c r="AA92" s="78">
        <f t="shared" si="281"/>
        <v>0</v>
      </c>
      <c r="AB92" s="78">
        <v>0</v>
      </c>
      <c r="AC92" s="78">
        <f>+AA92+AB92</f>
        <v>0</v>
      </c>
      <c r="AD92" s="78">
        <v>0</v>
      </c>
      <c r="AE92" s="78">
        <f>+AC92+AD92</f>
        <v>0</v>
      </c>
      <c r="AF92" s="78">
        <v>0</v>
      </c>
      <c r="AG92" s="78">
        <f>+AE92+AF92</f>
        <v>0</v>
      </c>
      <c r="AH92" s="78">
        <v>0</v>
      </c>
      <c r="AI92" s="78">
        <f>+AG92+AH92</f>
        <v>0</v>
      </c>
      <c r="AJ92" s="78"/>
      <c r="AK92" s="245">
        <f t="shared" si="278"/>
        <v>0</v>
      </c>
    </row>
    <row r="93" spans="1:47" ht="19.5" hidden="1" customHeight="1" outlineLevel="1" x14ac:dyDescent="0.2">
      <c r="A93" s="253"/>
      <c r="B93" s="100"/>
      <c r="C93" s="17" t="s">
        <v>21</v>
      </c>
      <c r="D93" s="18"/>
      <c r="E93" s="5"/>
      <c r="F93" s="5">
        <v>0</v>
      </c>
      <c r="G93" s="5">
        <f t="shared" si="282"/>
        <v>0</v>
      </c>
      <c r="H93" s="5">
        <v>0</v>
      </c>
      <c r="I93" s="5">
        <f t="shared" si="283"/>
        <v>0</v>
      </c>
      <c r="J93" s="5">
        <v>0</v>
      </c>
      <c r="K93" s="5">
        <f t="shared" si="284"/>
        <v>0</v>
      </c>
      <c r="L93" s="5">
        <v>0</v>
      </c>
      <c r="M93" s="5">
        <f t="shared" si="285"/>
        <v>0</v>
      </c>
      <c r="N93" s="5">
        <v>0</v>
      </c>
      <c r="O93" s="5">
        <f t="shared" si="286"/>
        <v>0</v>
      </c>
      <c r="P93" s="5">
        <v>0</v>
      </c>
      <c r="Q93" s="5">
        <f t="shared" si="287"/>
        <v>0</v>
      </c>
      <c r="R93" s="5"/>
      <c r="S93" s="215">
        <f t="shared" si="279"/>
        <v>0</v>
      </c>
      <c r="T93" s="46"/>
      <c r="U93" s="53"/>
      <c r="V93" s="20" t="s">
        <v>11</v>
      </c>
      <c r="W93" s="78"/>
      <c r="X93" s="78">
        <v>0</v>
      </c>
      <c r="Y93" s="78">
        <f t="shared" si="280"/>
        <v>0</v>
      </c>
      <c r="Z93" s="78">
        <v>0</v>
      </c>
      <c r="AA93" s="78">
        <f t="shared" si="281"/>
        <v>0</v>
      </c>
      <c r="AB93" s="78">
        <v>0</v>
      </c>
      <c r="AC93" s="78">
        <f>+AA93+AB93</f>
        <v>0</v>
      </c>
      <c r="AD93" s="78">
        <v>0</v>
      </c>
      <c r="AE93" s="78">
        <f>+AC93+AD93</f>
        <v>0</v>
      </c>
      <c r="AF93" s="78">
        <v>0</v>
      </c>
      <c r="AG93" s="78">
        <f>+AE93+AF93</f>
        <v>0</v>
      </c>
      <c r="AH93" s="78">
        <v>0</v>
      </c>
      <c r="AI93" s="78">
        <f>+AG93+AH93</f>
        <v>0</v>
      </c>
      <c r="AJ93" s="78"/>
      <c r="AK93" s="245">
        <f t="shared" si="278"/>
        <v>0</v>
      </c>
    </row>
    <row r="94" spans="1:47" ht="19.5" hidden="1" customHeight="1" outlineLevel="1" x14ac:dyDescent="0.2">
      <c r="A94" s="253"/>
      <c r="B94" s="101"/>
      <c r="C94" s="21"/>
      <c r="D94" s="21"/>
      <c r="E94" s="102"/>
      <c r="F94" s="102">
        <v>0</v>
      </c>
      <c r="G94" s="5">
        <f t="shared" si="282"/>
        <v>0</v>
      </c>
      <c r="H94" s="102">
        <v>0</v>
      </c>
      <c r="I94" s="5">
        <f t="shared" si="283"/>
        <v>0</v>
      </c>
      <c r="J94" s="102">
        <v>0</v>
      </c>
      <c r="K94" s="5">
        <f t="shared" si="284"/>
        <v>0</v>
      </c>
      <c r="L94" s="102">
        <v>0</v>
      </c>
      <c r="M94" s="5">
        <f t="shared" si="285"/>
        <v>0</v>
      </c>
      <c r="N94" s="102">
        <v>0</v>
      </c>
      <c r="O94" s="5">
        <f t="shared" si="286"/>
        <v>0</v>
      </c>
      <c r="P94" s="102">
        <v>0</v>
      </c>
      <c r="Q94" s="5">
        <f t="shared" si="287"/>
        <v>0</v>
      </c>
      <c r="R94" s="5"/>
      <c r="S94" s="215">
        <f t="shared" si="279"/>
        <v>0</v>
      </c>
      <c r="T94" s="50"/>
      <c r="U94" s="54"/>
      <c r="V94" s="23" t="s">
        <v>12</v>
      </c>
      <c r="W94" s="79"/>
      <c r="X94" s="79">
        <v>0</v>
      </c>
      <c r="Y94" s="79">
        <f t="shared" si="280"/>
        <v>0</v>
      </c>
      <c r="Z94" s="79">
        <v>0</v>
      </c>
      <c r="AA94" s="79">
        <f t="shared" si="281"/>
        <v>0</v>
      </c>
      <c r="AB94" s="79">
        <v>0</v>
      </c>
      <c r="AC94" s="79">
        <f>+AA94+AB94</f>
        <v>0</v>
      </c>
      <c r="AD94" s="79">
        <v>0</v>
      </c>
      <c r="AE94" s="79">
        <f>+AC94+AD94</f>
        <v>0</v>
      </c>
      <c r="AF94" s="79">
        <v>0</v>
      </c>
      <c r="AG94" s="79">
        <f>+AE94+AF94</f>
        <v>0</v>
      </c>
      <c r="AH94" s="79">
        <v>0</v>
      </c>
      <c r="AI94" s="79">
        <f>+AG94+AH94</f>
        <v>0</v>
      </c>
      <c r="AJ94" s="79"/>
      <c r="AK94" s="246">
        <f t="shared" si="278"/>
        <v>0</v>
      </c>
    </row>
    <row r="95" spans="1:47" ht="19.5" hidden="1" customHeight="1" outlineLevel="1" x14ac:dyDescent="0.2">
      <c r="A95" s="253"/>
      <c r="B95" s="101"/>
      <c r="C95" s="21"/>
      <c r="D95" s="21"/>
      <c r="E95" s="102"/>
      <c r="F95" s="102">
        <v>0</v>
      </c>
      <c r="G95" s="5">
        <f t="shared" si="282"/>
        <v>0</v>
      </c>
      <c r="H95" s="102">
        <v>0</v>
      </c>
      <c r="I95" s="5">
        <f t="shared" si="283"/>
        <v>0</v>
      </c>
      <c r="J95" s="102">
        <v>0</v>
      </c>
      <c r="K95" s="5">
        <f t="shared" si="284"/>
        <v>0</v>
      </c>
      <c r="L95" s="102">
        <v>0</v>
      </c>
      <c r="M95" s="5">
        <f t="shared" si="285"/>
        <v>0</v>
      </c>
      <c r="N95" s="102">
        <v>0</v>
      </c>
      <c r="O95" s="5">
        <f t="shared" si="286"/>
        <v>0</v>
      </c>
      <c r="P95" s="102">
        <v>0</v>
      </c>
      <c r="Q95" s="5">
        <f t="shared" si="287"/>
        <v>0</v>
      </c>
      <c r="R95" s="5"/>
      <c r="S95" s="215">
        <f t="shared" si="279"/>
        <v>0</v>
      </c>
      <c r="T95" s="29"/>
      <c r="U95" s="138" t="s">
        <v>13</v>
      </c>
      <c r="V95" s="139"/>
      <c r="W95" s="146">
        <f t="shared" ref="W95:X95" si="288">SUM(W96:W98)</f>
        <v>0</v>
      </c>
      <c r="X95" s="60">
        <f t="shared" si="288"/>
        <v>0</v>
      </c>
      <c r="Y95" s="60">
        <f t="shared" si="280"/>
        <v>0</v>
      </c>
      <c r="Z95" s="60">
        <f t="shared" ref="Z95" si="289">SUM(Z96:Z98)</f>
        <v>0</v>
      </c>
      <c r="AA95" s="60">
        <f t="shared" si="281"/>
        <v>0</v>
      </c>
      <c r="AB95" s="60">
        <f t="shared" ref="AB95:AD95" si="290">SUM(AB96:AB98)</f>
        <v>0</v>
      </c>
      <c r="AC95" s="72">
        <f>SUM(AC96:AC98)</f>
        <v>0</v>
      </c>
      <c r="AD95" s="60">
        <f t="shared" si="290"/>
        <v>0</v>
      </c>
      <c r="AE95" s="72">
        <f>SUM(AE96:AE98)</f>
        <v>0</v>
      </c>
      <c r="AF95" s="60">
        <f t="shared" ref="AF95:AH95" si="291">SUM(AF96:AF98)</f>
        <v>0</v>
      </c>
      <c r="AG95" s="72">
        <f>SUM(AG96:AG98)</f>
        <v>0</v>
      </c>
      <c r="AH95" s="60">
        <f t="shared" si="291"/>
        <v>0</v>
      </c>
      <c r="AI95" s="72">
        <f>SUM(AI96:AI98)</f>
        <v>0</v>
      </c>
      <c r="AJ95" s="72"/>
      <c r="AK95" s="243">
        <f t="shared" si="278"/>
        <v>0</v>
      </c>
    </row>
    <row r="96" spans="1:47" ht="19.5" hidden="1" customHeight="1" outlineLevel="1" x14ac:dyDescent="0.2">
      <c r="A96" s="253"/>
      <c r="B96" s="134"/>
      <c r="C96" s="135" t="s">
        <v>10</v>
      </c>
      <c r="D96" s="8"/>
      <c r="E96" s="9"/>
      <c r="F96" s="9">
        <v>0</v>
      </c>
      <c r="G96" s="9">
        <f t="shared" si="282"/>
        <v>0</v>
      </c>
      <c r="H96" s="9">
        <v>0</v>
      </c>
      <c r="I96" s="9">
        <f t="shared" si="283"/>
        <v>0</v>
      </c>
      <c r="J96" s="9">
        <v>0</v>
      </c>
      <c r="K96" s="9">
        <f t="shared" si="284"/>
        <v>0</v>
      </c>
      <c r="L96" s="9">
        <v>0</v>
      </c>
      <c r="M96" s="9">
        <f t="shared" si="285"/>
        <v>0</v>
      </c>
      <c r="N96" s="9">
        <v>0</v>
      </c>
      <c r="O96" s="9">
        <f t="shared" si="286"/>
        <v>0</v>
      </c>
      <c r="P96" s="9">
        <v>0</v>
      </c>
      <c r="Q96" s="9">
        <f t="shared" si="287"/>
        <v>0</v>
      </c>
      <c r="R96" s="9"/>
      <c r="S96" s="216">
        <f t="shared" si="279"/>
        <v>0</v>
      </c>
      <c r="T96" s="44"/>
      <c r="U96" s="143"/>
      <c r="V96" s="144" t="s">
        <v>15</v>
      </c>
      <c r="W96" s="145"/>
      <c r="X96" s="145">
        <v>0</v>
      </c>
      <c r="Y96" s="145">
        <f t="shared" si="280"/>
        <v>0</v>
      </c>
      <c r="Z96" s="145">
        <v>0</v>
      </c>
      <c r="AA96" s="145">
        <f t="shared" si="281"/>
        <v>0</v>
      </c>
      <c r="AB96" s="145">
        <v>0</v>
      </c>
      <c r="AC96" s="145">
        <f t="shared" ref="AC96:AC101" si="292">+AA96+AB96</f>
        <v>0</v>
      </c>
      <c r="AD96" s="145">
        <v>0</v>
      </c>
      <c r="AE96" s="145">
        <f t="shared" ref="AE96:AE101" si="293">+AC96+AD96</f>
        <v>0</v>
      </c>
      <c r="AF96" s="145">
        <v>0</v>
      </c>
      <c r="AG96" s="145">
        <f t="shared" ref="AG96:AG101" si="294">+AE96+AF96</f>
        <v>0</v>
      </c>
      <c r="AH96" s="145">
        <v>0</v>
      </c>
      <c r="AI96" s="145">
        <f t="shared" ref="AI96:AI101" si="295">+AG96+AH96</f>
        <v>0</v>
      </c>
      <c r="AJ96" s="145"/>
      <c r="AK96" s="244">
        <f t="shared" si="278"/>
        <v>0</v>
      </c>
    </row>
    <row r="97" spans="1:47" ht="19.5" hidden="1" customHeight="1" outlineLevel="1" x14ac:dyDescent="0.2">
      <c r="A97" s="253"/>
      <c r="B97" s="134"/>
      <c r="C97" s="135" t="s">
        <v>23</v>
      </c>
      <c r="D97" s="8"/>
      <c r="E97" s="11"/>
      <c r="F97" s="11">
        <v>0</v>
      </c>
      <c r="G97" s="11">
        <f t="shared" si="282"/>
        <v>0</v>
      </c>
      <c r="H97" s="11">
        <v>0</v>
      </c>
      <c r="I97" s="11">
        <f t="shared" si="283"/>
        <v>0</v>
      </c>
      <c r="J97" s="11">
        <v>0</v>
      </c>
      <c r="K97" s="11">
        <f t="shared" si="284"/>
        <v>0</v>
      </c>
      <c r="L97" s="11">
        <v>0</v>
      </c>
      <c r="M97" s="11">
        <f t="shared" si="285"/>
        <v>0</v>
      </c>
      <c r="N97" s="11">
        <v>0</v>
      </c>
      <c r="O97" s="11">
        <f t="shared" si="286"/>
        <v>0</v>
      </c>
      <c r="P97" s="11">
        <v>0</v>
      </c>
      <c r="Q97" s="11">
        <f t="shared" si="287"/>
        <v>0</v>
      </c>
      <c r="R97" s="11"/>
      <c r="S97" s="217">
        <f t="shared" si="279"/>
        <v>0</v>
      </c>
      <c r="T97" s="45"/>
      <c r="U97" s="53"/>
      <c r="V97" s="20" t="s">
        <v>16</v>
      </c>
      <c r="W97" s="78"/>
      <c r="X97" s="78">
        <v>0</v>
      </c>
      <c r="Y97" s="78">
        <f t="shared" si="280"/>
        <v>0</v>
      </c>
      <c r="Z97" s="78">
        <v>0</v>
      </c>
      <c r="AA97" s="78">
        <f t="shared" si="281"/>
        <v>0</v>
      </c>
      <c r="AB97" s="78">
        <v>0</v>
      </c>
      <c r="AC97" s="78">
        <f t="shared" si="292"/>
        <v>0</v>
      </c>
      <c r="AD97" s="78">
        <v>0</v>
      </c>
      <c r="AE97" s="78">
        <f t="shared" si="293"/>
        <v>0</v>
      </c>
      <c r="AF97" s="78">
        <v>0</v>
      </c>
      <c r="AG97" s="78">
        <f t="shared" si="294"/>
        <v>0</v>
      </c>
      <c r="AH97" s="78">
        <v>0</v>
      </c>
      <c r="AI97" s="78">
        <f t="shared" si="295"/>
        <v>0</v>
      </c>
      <c r="AJ97" s="78"/>
      <c r="AK97" s="245">
        <f t="shared" si="278"/>
        <v>0</v>
      </c>
    </row>
    <row r="98" spans="1:47" ht="19.5" hidden="1" customHeight="1" outlineLevel="1" x14ac:dyDescent="0.2">
      <c r="A98" s="253"/>
      <c r="B98" s="134"/>
      <c r="C98" s="135" t="s">
        <v>22</v>
      </c>
      <c r="D98" s="8"/>
      <c r="E98" s="58"/>
      <c r="F98" s="58">
        <v>0</v>
      </c>
      <c r="G98" s="58">
        <f t="shared" si="282"/>
        <v>0</v>
      </c>
      <c r="H98" s="58">
        <v>0</v>
      </c>
      <c r="I98" s="58">
        <f t="shared" si="283"/>
        <v>0</v>
      </c>
      <c r="J98" s="58">
        <v>0</v>
      </c>
      <c r="K98" s="58">
        <f t="shared" si="284"/>
        <v>0</v>
      </c>
      <c r="L98" s="58">
        <v>0</v>
      </c>
      <c r="M98" s="58">
        <f t="shared" si="285"/>
        <v>0</v>
      </c>
      <c r="N98" s="58">
        <v>0</v>
      </c>
      <c r="O98" s="58">
        <f t="shared" si="286"/>
        <v>0</v>
      </c>
      <c r="P98" s="58">
        <v>0</v>
      </c>
      <c r="Q98" s="58">
        <f t="shared" si="287"/>
        <v>0</v>
      </c>
      <c r="R98" s="58"/>
      <c r="S98" s="218">
        <f t="shared" si="279"/>
        <v>0</v>
      </c>
      <c r="U98" s="103"/>
      <c r="V98" s="104" t="s">
        <v>17</v>
      </c>
      <c r="W98" s="80"/>
      <c r="X98" s="80">
        <v>0</v>
      </c>
      <c r="Y98" s="80">
        <f t="shared" si="280"/>
        <v>0</v>
      </c>
      <c r="Z98" s="80">
        <v>0</v>
      </c>
      <c r="AA98" s="80">
        <f t="shared" si="281"/>
        <v>0</v>
      </c>
      <c r="AB98" s="80">
        <v>0</v>
      </c>
      <c r="AC98" s="80">
        <f t="shared" si="292"/>
        <v>0</v>
      </c>
      <c r="AD98" s="80">
        <v>0</v>
      </c>
      <c r="AE98" s="80">
        <f t="shared" si="293"/>
        <v>0</v>
      </c>
      <c r="AF98" s="80">
        <v>0</v>
      </c>
      <c r="AG98" s="80">
        <f t="shared" si="294"/>
        <v>0</v>
      </c>
      <c r="AH98" s="80">
        <v>0</v>
      </c>
      <c r="AI98" s="80">
        <f t="shared" si="295"/>
        <v>0</v>
      </c>
      <c r="AJ98" s="80"/>
      <c r="AK98" s="247">
        <f t="shared" si="278"/>
        <v>0</v>
      </c>
    </row>
    <row r="99" spans="1:47" ht="19.5" hidden="1" customHeight="1" outlineLevel="1" x14ac:dyDescent="0.2">
      <c r="A99" s="253"/>
      <c r="B99" s="134"/>
      <c r="C99" s="135" t="s">
        <v>46</v>
      </c>
      <c r="D99" s="8"/>
      <c r="E99" s="11"/>
      <c r="F99" s="11">
        <v>0</v>
      </c>
      <c r="G99" s="11">
        <f t="shared" si="282"/>
        <v>0</v>
      </c>
      <c r="H99" s="11">
        <v>0</v>
      </c>
      <c r="I99" s="11">
        <f t="shared" si="283"/>
        <v>0</v>
      </c>
      <c r="J99" s="11">
        <v>0</v>
      </c>
      <c r="K99" s="11">
        <f t="shared" si="284"/>
        <v>0</v>
      </c>
      <c r="L99" s="11">
        <v>0</v>
      </c>
      <c r="M99" s="11">
        <f t="shared" si="285"/>
        <v>0</v>
      </c>
      <c r="N99" s="11">
        <v>0</v>
      </c>
      <c r="O99" s="11">
        <f t="shared" si="286"/>
        <v>0</v>
      </c>
      <c r="P99" s="11">
        <v>0</v>
      </c>
      <c r="Q99" s="11">
        <f t="shared" si="287"/>
        <v>0</v>
      </c>
      <c r="R99" s="11"/>
      <c r="S99" s="217">
        <f t="shared" si="279"/>
        <v>0</v>
      </c>
      <c r="T99" s="45"/>
      <c r="U99" s="147" t="s">
        <v>43</v>
      </c>
      <c r="V99" s="10"/>
      <c r="W99" s="60"/>
      <c r="X99" s="60">
        <v>0</v>
      </c>
      <c r="Y99" s="60">
        <f t="shared" si="280"/>
        <v>0</v>
      </c>
      <c r="Z99" s="60">
        <v>0</v>
      </c>
      <c r="AA99" s="60">
        <f t="shared" si="281"/>
        <v>0</v>
      </c>
      <c r="AB99" s="60">
        <v>0</v>
      </c>
      <c r="AC99" s="60">
        <f t="shared" si="292"/>
        <v>0</v>
      </c>
      <c r="AD99" s="60">
        <v>0</v>
      </c>
      <c r="AE99" s="60">
        <f t="shared" si="293"/>
        <v>0</v>
      </c>
      <c r="AF99" s="60">
        <v>0</v>
      </c>
      <c r="AG99" s="60">
        <f t="shared" si="294"/>
        <v>0</v>
      </c>
      <c r="AH99" s="60">
        <v>0</v>
      </c>
      <c r="AI99" s="60">
        <f t="shared" si="295"/>
        <v>0</v>
      </c>
      <c r="AJ99" s="60"/>
      <c r="AK99" s="230">
        <f t="shared" si="278"/>
        <v>0</v>
      </c>
    </row>
    <row r="100" spans="1:47" ht="19.5" hidden="1" customHeight="1" outlineLevel="1" x14ac:dyDescent="0.2">
      <c r="B100" s="134"/>
      <c r="C100" s="135" t="s">
        <v>51</v>
      </c>
      <c r="D100" s="8"/>
      <c r="E100" s="58"/>
      <c r="F100" s="58">
        <v>0</v>
      </c>
      <c r="G100" s="58">
        <f t="shared" si="282"/>
        <v>0</v>
      </c>
      <c r="H100" s="58">
        <v>0</v>
      </c>
      <c r="I100" s="58">
        <f t="shared" si="283"/>
        <v>0</v>
      </c>
      <c r="J100" s="58">
        <v>0</v>
      </c>
      <c r="K100" s="58">
        <f t="shared" si="284"/>
        <v>0</v>
      </c>
      <c r="L100" s="58">
        <v>0</v>
      </c>
      <c r="M100" s="58">
        <f t="shared" si="285"/>
        <v>0</v>
      </c>
      <c r="N100" s="58">
        <v>0</v>
      </c>
      <c r="O100" s="58">
        <f t="shared" si="286"/>
        <v>0</v>
      </c>
      <c r="P100" s="58">
        <v>0</v>
      </c>
      <c r="Q100" s="58">
        <f t="shared" si="287"/>
        <v>0</v>
      </c>
      <c r="R100" s="58"/>
      <c r="S100" s="218">
        <f t="shared" si="279"/>
        <v>0</v>
      </c>
      <c r="T100" s="29"/>
      <c r="U100" s="55" t="s">
        <v>38</v>
      </c>
      <c r="V100" s="28"/>
      <c r="W100" s="60"/>
      <c r="X100" s="60">
        <v>0</v>
      </c>
      <c r="Y100" s="60">
        <f t="shared" si="280"/>
        <v>0</v>
      </c>
      <c r="Z100" s="60">
        <v>0</v>
      </c>
      <c r="AA100" s="60">
        <f t="shared" si="281"/>
        <v>0</v>
      </c>
      <c r="AB100" s="60">
        <v>0</v>
      </c>
      <c r="AC100" s="60">
        <f t="shared" si="292"/>
        <v>0</v>
      </c>
      <c r="AD100" s="60">
        <v>0</v>
      </c>
      <c r="AE100" s="60">
        <f t="shared" si="293"/>
        <v>0</v>
      </c>
      <c r="AF100" s="60">
        <v>0</v>
      </c>
      <c r="AG100" s="60">
        <f t="shared" si="294"/>
        <v>0</v>
      </c>
      <c r="AH100" s="60">
        <v>0</v>
      </c>
      <c r="AI100" s="60">
        <f t="shared" si="295"/>
        <v>0</v>
      </c>
      <c r="AJ100" s="60"/>
      <c r="AK100" s="230">
        <f t="shared" si="278"/>
        <v>0</v>
      </c>
    </row>
    <row r="101" spans="1:47" ht="19.5" hidden="1" customHeight="1" outlineLevel="1" thickBot="1" x14ac:dyDescent="0.25">
      <c r="B101" s="105"/>
      <c r="C101" s="35" t="s">
        <v>127</v>
      </c>
      <c r="D101" s="35"/>
      <c r="E101" s="59"/>
      <c r="F101" s="59">
        <v>0</v>
      </c>
      <c r="G101" s="59">
        <f t="shared" si="282"/>
        <v>0</v>
      </c>
      <c r="H101" s="59">
        <v>0</v>
      </c>
      <c r="I101" s="59">
        <f t="shared" si="283"/>
        <v>0</v>
      </c>
      <c r="J101" s="59">
        <v>0</v>
      </c>
      <c r="K101" s="59">
        <f t="shared" si="284"/>
        <v>0</v>
      </c>
      <c r="L101" s="59">
        <v>0</v>
      </c>
      <c r="M101" s="59">
        <f t="shared" si="285"/>
        <v>0</v>
      </c>
      <c r="N101" s="59">
        <v>0</v>
      </c>
      <c r="O101" s="59">
        <f t="shared" si="286"/>
        <v>0</v>
      </c>
      <c r="P101" s="59">
        <v>0</v>
      </c>
      <c r="Q101" s="59">
        <f t="shared" si="287"/>
        <v>0</v>
      </c>
      <c r="R101" s="59"/>
      <c r="S101" s="219">
        <f t="shared" si="279"/>
        <v>0</v>
      </c>
      <c r="T101" s="29"/>
      <c r="U101" s="148" t="s">
        <v>127</v>
      </c>
      <c r="V101" s="132"/>
      <c r="W101" s="89"/>
      <c r="X101" s="89">
        <v>0</v>
      </c>
      <c r="Y101" s="89">
        <f t="shared" si="280"/>
        <v>0</v>
      </c>
      <c r="Z101" s="89">
        <v>0</v>
      </c>
      <c r="AA101" s="89">
        <f t="shared" si="281"/>
        <v>0</v>
      </c>
      <c r="AB101" s="89">
        <v>0</v>
      </c>
      <c r="AC101" s="89">
        <f t="shared" si="292"/>
        <v>0</v>
      </c>
      <c r="AD101" s="89">
        <v>0</v>
      </c>
      <c r="AE101" s="89">
        <f t="shared" si="293"/>
        <v>0</v>
      </c>
      <c r="AF101" s="89">
        <v>0</v>
      </c>
      <c r="AG101" s="89">
        <f t="shared" si="294"/>
        <v>0</v>
      </c>
      <c r="AH101" s="89">
        <v>0</v>
      </c>
      <c r="AI101" s="89">
        <f t="shared" si="295"/>
        <v>0</v>
      </c>
      <c r="AJ101" s="89"/>
      <c r="AK101" s="248">
        <f t="shared" si="278"/>
        <v>0</v>
      </c>
    </row>
    <row r="102" spans="1:47" s="3" customFormat="1" ht="19.5" hidden="1" customHeight="1" outlineLevel="1" thickBot="1" x14ac:dyDescent="0.25">
      <c r="B102" s="149" t="s">
        <v>14</v>
      </c>
      <c r="C102" s="135"/>
      <c r="D102" s="8"/>
      <c r="E102" s="11">
        <f>SUM(E96:E101)+E89</f>
        <v>0</v>
      </c>
      <c r="F102" s="11">
        <f t="shared" ref="F102" si="296">SUM(F96:F101)+F89</f>
        <v>0</v>
      </c>
      <c r="G102" s="11">
        <f t="shared" ref="G102" si="297">SUM(G96:G101)+G89</f>
        <v>0</v>
      </c>
      <c r="H102" s="11">
        <f t="shared" ref="H102" si="298">SUM(H96:H101)+H89</f>
        <v>0</v>
      </c>
      <c r="I102" s="11">
        <f t="shared" ref="I102" si="299">SUM(I96:I101)+I89</f>
        <v>0</v>
      </c>
      <c r="J102" s="11">
        <f t="shared" ref="J102" si="300">SUM(J96:J101)+J89</f>
        <v>0</v>
      </c>
      <c r="K102" s="11">
        <f t="shared" ref="K102" si="301">SUM(K96:K101)+K89</f>
        <v>0</v>
      </c>
      <c r="L102" s="11">
        <f t="shared" ref="L102" si="302">SUM(L96:L101)+L89</f>
        <v>0</v>
      </c>
      <c r="M102" s="11">
        <f t="shared" ref="M102" si="303">SUM(M96:M101)+M89</f>
        <v>0</v>
      </c>
      <c r="N102" s="11">
        <f t="shared" ref="N102" si="304">SUM(N96:N101)+N89</f>
        <v>0</v>
      </c>
      <c r="O102" s="11">
        <f t="shared" ref="O102" si="305">SUM(O96:O101)+O89</f>
        <v>0</v>
      </c>
      <c r="P102" s="11">
        <f t="shared" ref="P102" si="306">SUM(P96:P101)+P89</f>
        <v>0</v>
      </c>
      <c r="Q102" s="11">
        <f t="shared" ref="Q102" si="307">SUM(Q96:Q101)+Q89</f>
        <v>0</v>
      </c>
      <c r="R102" s="11">
        <f t="shared" ref="R102" si="308">SUM(R96:R101)+R89</f>
        <v>0</v>
      </c>
      <c r="S102" s="217">
        <f t="shared" si="279"/>
        <v>0</v>
      </c>
      <c r="T102" s="65"/>
      <c r="U102" s="150" t="s">
        <v>18</v>
      </c>
      <c r="V102" s="151"/>
      <c r="W102" s="60">
        <f t="shared" ref="W102:AJ102" si="309">+W100+W95+W89+W99+W101</f>
        <v>0</v>
      </c>
      <c r="X102" s="60">
        <f t="shared" si="309"/>
        <v>0</v>
      </c>
      <c r="Y102" s="60">
        <f t="shared" si="309"/>
        <v>0</v>
      </c>
      <c r="Z102" s="60">
        <f t="shared" si="309"/>
        <v>0</v>
      </c>
      <c r="AA102" s="60">
        <f t="shared" si="309"/>
        <v>0</v>
      </c>
      <c r="AB102" s="60">
        <f t="shared" si="309"/>
        <v>0</v>
      </c>
      <c r="AC102" s="60">
        <f t="shared" si="309"/>
        <v>0</v>
      </c>
      <c r="AD102" s="60">
        <f t="shared" si="309"/>
        <v>0</v>
      </c>
      <c r="AE102" s="60">
        <f t="shared" si="309"/>
        <v>0</v>
      </c>
      <c r="AF102" s="60">
        <f t="shared" si="309"/>
        <v>0</v>
      </c>
      <c r="AG102" s="60">
        <f t="shared" si="309"/>
        <v>0</v>
      </c>
      <c r="AH102" s="60">
        <f t="shared" si="309"/>
        <v>0</v>
      </c>
      <c r="AI102" s="60">
        <f t="shared" si="309"/>
        <v>0</v>
      </c>
      <c r="AJ102" s="60">
        <f t="shared" si="309"/>
        <v>0</v>
      </c>
      <c r="AK102" s="230">
        <f t="shared" si="278"/>
        <v>0</v>
      </c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</row>
    <row r="103" spans="1:47" s="3" customFormat="1" ht="25.5" customHeight="1" collapsed="1" x14ac:dyDescent="0.2">
      <c r="B103" s="152" t="s">
        <v>97</v>
      </c>
      <c r="C103" s="122" t="s">
        <v>20</v>
      </c>
      <c r="D103" s="123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220"/>
      <c r="T103" s="122"/>
      <c r="U103" s="123"/>
      <c r="V103" s="167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/>
      <c r="AH103" s="167"/>
      <c r="AI103" s="167"/>
      <c r="AJ103" s="167"/>
      <c r="AK103" s="199"/>
    </row>
    <row r="104" spans="1:47" ht="40.5" customHeight="1" x14ac:dyDescent="0.2">
      <c r="B104" s="96" t="s">
        <v>0</v>
      </c>
      <c r="C104" s="26"/>
      <c r="D104" s="97"/>
      <c r="E104" s="34" t="str">
        <f t="shared" ref="E104:S104" si="310">+E$6</f>
        <v>Eredeti előirányzat
2024. év</v>
      </c>
      <c r="F104" s="34" t="str">
        <f t="shared" si="310"/>
        <v>1 Módosítás</v>
      </c>
      <c r="G104" s="34" t="str">
        <f t="shared" si="310"/>
        <v>Módosított előirányzat 1
2024. év</v>
      </c>
      <c r="H104" s="34" t="str">
        <f t="shared" si="310"/>
        <v>2 Módosítás</v>
      </c>
      <c r="I104" s="34" t="str">
        <f t="shared" si="310"/>
        <v>Módosított előirányzat</v>
      </c>
      <c r="J104" s="34" t="str">
        <f t="shared" si="310"/>
        <v>3 Módosítás</v>
      </c>
      <c r="K104" s="34" t="str">
        <f t="shared" si="310"/>
        <v>Módosított előirányzat</v>
      </c>
      <c r="L104" s="34" t="str">
        <f>+L$6</f>
        <v>4 Módosítás</v>
      </c>
      <c r="M104" s="34" t="str">
        <f t="shared" si="310"/>
        <v>4. Módosított előirányzat</v>
      </c>
      <c r="N104" s="34" t="str">
        <f>+N$6</f>
        <v>5 Módosítás</v>
      </c>
      <c r="O104" s="34" t="str">
        <f t="shared" si="310"/>
        <v>Módosított előirányzat 5.</v>
      </c>
      <c r="P104" s="34" t="str">
        <f>+P$6</f>
        <v>6 Módosítás</v>
      </c>
      <c r="Q104" s="34" t="str">
        <f t="shared" si="310"/>
        <v>Módosított előirányzat
2024. év</v>
      </c>
      <c r="R104" s="34" t="str">
        <f t="shared" si="310"/>
        <v>Teljesítés
2024. év</v>
      </c>
      <c r="S104" s="34" t="str">
        <f t="shared" si="310"/>
        <v>%
Teljesítés
 Mód.előir.</v>
      </c>
      <c r="T104" s="49"/>
      <c r="U104" s="55" t="s">
        <v>1</v>
      </c>
      <c r="V104" s="98"/>
      <c r="W104" s="34" t="str">
        <f t="shared" ref="W104:AK104" si="311">+W$6</f>
        <v>Eredeti előirányzat
2024. év</v>
      </c>
      <c r="X104" s="34" t="str">
        <f t="shared" si="311"/>
        <v>1 Módosítás</v>
      </c>
      <c r="Y104" s="34" t="str">
        <f t="shared" si="311"/>
        <v>Módosított előirányzat 1
2024. év</v>
      </c>
      <c r="Z104" s="34" t="str">
        <f t="shared" si="311"/>
        <v>2 Módosítás</v>
      </c>
      <c r="AA104" s="34" t="str">
        <f t="shared" si="311"/>
        <v>Módosított előirányzat</v>
      </c>
      <c r="AB104" s="34" t="str">
        <f t="shared" si="311"/>
        <v>3 Módosítás</v>
      </c>
      <c r="AC104" s="34" t="str">
        <f t="shared" si="311"/>
        <v>Módosított előirányzat</v>
      </c>
      <c r="AD104" s="34" t="str">
        <f t="shared" si="311"/>
        <v>4 Módosítás</v>
      </c>
      <c r="AE104" s="34" t="str">
        <f t="shared" si="311"/>
        <v>4. Módosított előirányzat</v>
      </c>
      <c r="AF104" s="34" t="str">
        <f t="shared" si="311"/>
        <v>5 Módosítás</v>
      </c>
      <c r="AG104" s="34" t="str">
        <f t="shared" si="311"/>
        <v>Módosított előirányzat 5</v>
      </c>
      <c r="AH104" s="34" t="str">
        <f t="shared" si="311"/>
        <v>6 Módosítás</v>
      </c>
      <c r="AI104" s="34" t="str">
        <f t="shared" si="311"/>
        <v>Módosított 
előirányzat</v>
      </c>
      <c r="AJ104" s="34" t="str">
        <f t="shared" si="311"/>
        <v>Teljesítés
2024. év</v>
      </c>
      <c r="AK104" s="34" t="str">
        <f t="shared" si="311"/>
        <v>%
Teljesítés
 Mód.előir.</v>
      </c>
    </row>
    <row r="105" spans="1:47" ht="19.5" customHeight="1" x14ac:dyDescent="0.2">
      <c r="B105" s="134"/>
      <c r="C105" s="135" t="s">
        <v>2</v>
      </c>
      <c r="D105" s="136"/>
      <c r="E105" s="137">
        <f t="shared" ref="E105:I105" si="312">+E106+E107+E108+E109</f>
        <v>0</v>
      </c>
      <c r="F105" s="137">
        <f t="shared" si="312"/>
        <v>0</v>
      </c>
      <c r="G105" s="137">
        <f t="shared" si="312"/>
        <v>0</v>
      </c>
      <c r="H105" s="137">
        <f t="shared" si="312"/>
        <v>0</v>
      </c>
      <c r="I105" s="137">
        <f t="shared" si="312"/>
        <v>0</v>
      </c>
      <c r="J105" s="137">
        <f t="shared" ref="J105:K105" si="313">+J106+J107+J108+J109</f>
        <v>0</v>
      </c>
      <c r="K105" s="137">
        <f t="shared" si="313"/>
        <v>0</v>
      </c>
      <c r="L105" s="137">
        <f t="shared" ref="L105:M105" si="314">+L106+L107+L108+L109</f>
        <v>0</v>
      </c>
      <c r="M105" s="137">
        <f t="shared" si="314"/>
        <v>0</v>
      </c>
      <c r="N105" s="137">
        <f t="shared" ref="N105:O105" si="315">+N106+N107+N108+N109</f>
        <v>0</v>
      </c>
      <c r="O105" s="137">
        <f t="shared" si="315"/>
        <v>0</v>
      </c>
      <c r="P105" s="137">
        <f t="shared" ref="P105:Q105" si="316">+P106+P107+P108+P109</f>
        <v>0</v>
      </c>
      <c r="Q105" s="137">
        <f t="shared" si="316"/>
        <v>0</v>
      </c>
      <c r="R105" s="137">
        <f>+R106+R107+R108+R109</f>
        <v>0</v>
      </c>
      <c r="S105" s="213">
        <f>IF(Q105=0,0,R105/Q105*100)</f>
        <v>0</v>
      </c>
      <c r="T105" s="44"/>
      <c r="U105" s="138" t="s">
        <v>3</v>
      </c>
      <c r="V105" s="139"/>
      <c r="W105" s="72">
        <f t="shared" ref="W105:X105" si="317">SUM(W106:W110)</f>
        <v>57797</v>
      </c>
      <c r="X105" s="72">
        <f t="shared" si="317"/>
        <v>0</v>
      </c>
      <c r="Y105" s="72">
        <f>+W105+X105</f>
        <v>57797</v>
      </c>
      <c r="Z105" s="72">
        <f t="shared" ref="Z105" si="318">SUM(Z106:Z110)</f>
        <v>0</v>
      </c>
      <c r="AA105" s="72">
        <f>+Y105+Z105</f>
        <v>57797</v>
      </c>
      <c r="AB105" s="72">
        <f t="shared" ref="AB105:AD105" si="319">SUM(AB106:AB110)</f>
        <v>-4289</v>
      </c>
      <c r="AC105" s="72">
        <f>SUM(AC106:AC110)</f>
        <v>53508</v>
      </c>
      <c r="AD105" s="72">
        <f t="shared" si="319"/>
        <v>-2332</v>
      </c>
      <c r="AE105" s="72">
        <f>SUM(AE106:AE110)</f>
        <v>51176</v>
      </c>
      <c r="AF105" s="72">
        <f t="shared" ref="AF105:AH105" si="320">SUM(AF106:AF110)</f>
        <v>-27325</v>
      </c>
      <c r="AG105" s="72">
        <f>SUM(AG106:AG110)</f>
        <v>23851</v>
      </c>
      <c r="AH105" s="72">
        <f t="shared" si="320"/>
        <v>27325</v>
      </c>
      <c r="AI105" s="72">
        <f>SUM(AI106:AI110)</f>
        <v>51176</v>
      </c>
      <c r="AJ105" s="72">
        <f>SUM(AJ106:AJ110)</f>
        <v>42064.455000000002</v>
      </c>
      <c r="AK105" s="243">
        <f t="shared" ref="AK105:AK118" si="321">IF(AI105=0,0,AJ105/AI105*100)</f>
        <v>82.195667891198994</v>
      </c>
    </row>
    <row r="106" spans="1:47" ht="19.5" customHeight="1" x14ac:dyDescent="0.2">
      <c r="B106" s="140"/>
      <c r="C106" s="141" t="s">
        <v>4</v>
      </c>
      <c r="D106" s="141"/>
      <c r="E106" s="142"/>
      <c r="F106" s="142">
        <v>0</v>
      </c>
      <c r="G106" s="142"/>
      <c r="H106" s="142"/>
      <c r="I106" s="142"/>
      <c r="J106" s="142"/>
      <c r="K106" s="142"/>
      <c r="L106" s="142"/>
      <c r="M106" s="142"/>
      <c r="N106" s="142"/>
      <c r="O106" s="142"/>
      <c r="P106" s="142"/>
      <c r="Q106" s="142"/>
      <c r="R106" s="142"/>
      <c r="S106" s="214">
        <f t="shared" ref="S106:S118" si="322">IF(Q106=0,0,R106/Q106*100)</f>
        <v>0</v>
      </c>
      <c r="T106" s="46"/>
      <c r="U106" s="143"/>
      <c r="V106" s="144" t="s">
        <v>6</v>
      </c>
      <c r="W106" s="145">
        <v>0</v>
      </c>
      <c r="X106" s="145">
        <v>0</v>
      </c>
      <c r="Y106" s="145">
        <f t="shared" ref="Y106:Y117" si="323">+W106+X106</f>
        <v>0</v>
      </c>
      <c r="Z106" s="145">
        <v>0</v>
      </c>
      <c r="AA106" s="145">
        <f t="shared" ref="AA106:AA117" si="324">+Y106+Z106</f>
        <v>0</v>
      </c>
      <c r="AB106" s="145">
        <v>68</v>
      </c>
      <c r="AC106" s="145">
        <f>+AA106+AB106</f>
        <v>68</v>
      </c>
      <c r="AD106" s="145"/>
      <c r="AE106" s="145">
        <f>+AC106+AD106</f>
        <v>68</v>
      </c>
      <c r="AF106" s="145"/>
      <c r="AG106" s="145">
        <f>+AE106+AF106</f>
        <v>68</v>
      </c>
      <c r="AH106" s="145"/>
      <c r="AI106" s="145">
        <f>+AG106+AH106</f>
        <v>68</v>
      </c>
      <c r="AJ106" s="145">
        <v>67.025000000000006</v>
      </c>
      <c r="AK106" s="244">
        <f t="shared" si="321"/>
        <v>98.566176470588246</v>
      </c>
    </row>
    <row r="107" spans="1:47" ht="23.25" customHeight="1" x14ac:dyDescent="0.2">
      <c r="A107" s="253"/>
      <c r="B107" s="100"/>
      <c r="C107" s="17" t="s">
        <v>5</v>
      </c>
      <c r="D107" s="18"/>
      <c r="E107" s="5">
        <v>0</v>
      </c>
      <c r="F107" s="5">
        <v>0</v>
      </c>
      <c r="G107" s="5">
        <f>+E107+F107</f>
        <v>0</v>
      </c>
      <c r="H107" s="5">
        <v>0</v>
      </c>
      <c r="I107" s="5">
        <f>+G107+H107</f>
        <v>0</v>
      </c>
      <c r="J107" s="5">
        <v>0</v>
      </c>
      <c r="K107" s="5">
        <f>+I107+J107</f>
        <v>0</v>
      </c>
      <c r="L107" s="5">
        <v>0</v>
      </c>
      <c r="M107" s="5">
        <f>+K107+L107</f>
        <v>0</v>
      </c>
      <c r="N107" s="5">
        <v>0</v>
      </c>
      <c r="O107" s="5">
        <f>+M107+N107</f>
        <v>0</v>
      </c>
      <c r="P107" s="5">
        <v>0</v>
      </c>
      <c r="Q107" s="5">
        <f>+O107+P107</f>
        <v>0</v>
      </c>
      <c r="R107" s="5"/>
      <c r="S107" s="215">
        <f t="shared" si="322"/>
        <v>0</v>
      </c>
      <c r="T107" s="46"/>
      <c r="U107" s="53"/>
      <c r="V107" s="19" t="s">
        <v>8</v>
      </c>
      <c r="W107" s="78">
        <v>0</v>
      </c>
      <c r="X107" s="78">
        <v>0</v>
      </c>
      <c r="Y107" s="78">
        <f t="shared" si="323"/>
        <v>0</v>
      </c>
      <c r="Z107" s="78">
        <v>0</v>
      </c>
      <c r="AA107" s="78">
        <f t="shared" si="324"/>
        <v>0</v>
      </c>
      <c r="AB107" s="78">
        <v>24</v>
      </c>
      <c r="AC107" s="78">
        <f>+AA107+AB107</f>
        <v>24</v>
      </c>
      <c r="AD107" s="78"/>
      <c r="AE107" s="78">
        <f>+AC107+AD107</f>
        <v>24</v>
      </c>
      <c r="AF107" s="78"/>
      <c r="AG107" s="78">
        <f>+AE107+AF107</f>
        <v>24</v>
      </c>
      <c r="AH107" s="78"/>
      <c r="AI107" s="78">
        <f>+AG107+AH107</f>
        <v>24</v>
      </c>
      <c r="AJ107" s="78">
        <v>23.811</v>
      </c>
      <c r="AK107" s="245">
        <f t="shared" si="321"/>
        <v>99.212500000000006</v>
      </c>
    </row>
    <row r="108" spans="1:47" ht="19.5" customHeight="1" x14ac:dyDescent="0.2">
      <c r="A108" s="253"/>
      <c r="B108" s="100"/>
      <c r="C108" s="17" t="s">
        <v>7</v>
      </c>
      <c r="D108" s="18"/>
      <c r="E108" s="5"/>
      <c r="F108" s="5">
        <v>0</v>
      </c>
      <c r="G108" s="5">
        <f t="shared" ref="G108:G117" si="325">+E108+F108</f>
        <v>0</v>
      </c>
      <c r="H108" s="5">
        <v>0</v>
      </c>
      <c r="I108" s="5">
        <f t="shared" ref="I108:I117" si="326">+G108+H108</f>
        <v>0</v>
      </c>
      <c r="J108" s="5">
        <v>0</v>
      </c>
      <c r="K108" s="5">
        <f t="shared" ref="K108:K117" si="327">+I108+J108</f>
        <v>0</v>
      </c>
      <c r="L108" s="5">
        <v>0</v>
      </c>
      <c r="M108" s="5">
        <f t="shared" ref="M108:M117" si="328">+K108+L108</f>
        <v>0</v>
      </c>
      <c r="N108" s="5">
        <v>0</v>
      </c>
      <c r="O108" s="5">
        <f t="shared" ref="O108:O117" si="329">+M108+N108</f>
        <v>0</v>
      </c>
      <c r="P108" s="5">
        <v>0</v>
      </c>
      <c r="Q108" s="5">
        <f t="shared" ref="Q108:Q117" si="330">+O108+P108</f>
        <v>0</v>
      </c>
      <c r="R108" s="5"/>
      <c r="S108" s="215">
        <f t="shared" si="322"/>
        <v>0</v>
      </c>
      <c r="T108" s="46"/>
      <c r="U108" s="53"/>
      <c r="V108" s="20" t="s">
        <v>9</v>
      </c>
      <c r="W108" s="78">
        <v>57797</v>
      </c>
      <c r="X108" s="78">
        <v>0</v>
      </c>
      <c r="Y108" s="78">
        <f t="shared" si="323"/>
        <v>57797</v>
      </c>
      <c r="Z108" s="78">
        <v>0</v>
      </c>
      <c r="AA108" s="78">
        <f t="shared" si="324"/>
        <v>57797</v>
      </c>
      <c r="AB108" s="78">
        <f>-1960-529-68-24-298-1502</f>
        <v>-4381</v>
      </c>
      <c r="AC108" s="78">
        <f>+AA108+AB108</f>
        <v>53416</v>
      </c>
      <c r="AD108" s="78">
        <v>-2332</v>
      </c>
      <c r="AE108" s="78">
        <f>+AC108+AD108</f>
        <v>51084</v>
      </c>
      <c r="AF108" s="78">
        <v>-27325</v>
      </c>
      <c r="AG108" s="78">
        <f>+AE108+AF108</f>
        <v>23759</v>
      </c>
      <c r="AH108" s="78">
        <v>0</v>
      </c>
      <c r="AI108" s="78">
        <f>+AG108+AH108</f>
        <v>23759</v>
      </c>
      <c r="AJ108" s="78">
        <v>14648.741</v>
      </c>
      <c r="AK108" s="245">
        <f t="shared" si="321"/>
        <v>61.655545267056702</v>
      </c>
    </row>
    <row r="109" spans="1:47" ht="19.5" customHeight="1" x14ac:dyDescent="0.2">
      <c r="A109" s="253"/>
      <c r="B109" s="100"/>
      <c r="C109" s="17" t="s">
        <v>21</v>
      </c>
      <c r="D109" s="18"/>
      <c r="E109" s="5"/>
      <c r="F109" s="5">
        <v>0</v>
      </c>
      <c r="G109" s="5">
        <f t="shared" si="325"/>
        <v>0</v>
      </c>
      <c r="H109" s="5">
        <v>0</v>
      </c>
      <c r="I109" s="5">
        <f t="shared" si="326"/>
        <v>0</v>
      </c>
      <c r="J109" s="5">
        <v>0</v>
      </c>
      <c r="K109" s="5">
        <f t="shared" si="327"/>
        <v>0</v>
      </c>
      <c r="L109" s="5">
        <v>0</v>
      </c>
      <c r="M109" s="5">
        <f t="shared" si="328"/>
        <v>0</v>
      </c>
      <c r="N109" s="5">
        <v>0</v>
      </c>
      <c r="O109" s="5">
        <f t="shared" si="329"/>
        <v>0</v>
      </c>
      <c r="P109" s="5">
        <v>0</v>
      </c>
      <c r="Q109" s="5">
        <f t="shared" si="330"/>
        <v>0</v>
      </c>
      <c r="R109" s="5"/>
      <c r="S109" s="215">
        <f t="shared" si="322"/>
        <v>0</v>
      </c>
      <c r="T109" s="46"/>
      <c r="U109" s="53"/>
      <c r="V109" s="20" t="s">
        <v>11</v>
      </c>
      <c r="W109" s="78"/>
      <c r="X109" s="78">
        <v>0</v>
      </c>
      <c r="Y109" s="78">
        <f t="shared" si="323"/>
        <v>0</v>
      </c>
      <c r="Z109" s="78">
        <v>0</v>
      </c>
      <c r="AA109" s="78">
        <f t="shared" si="324"/>
        <v>0</v>
      </c>
      <c r="AB109" s="78">
        <v>0</v>
      </c>
      <c r="AC109" s="78">
        <f>+AA109+AB109</f>
        <v>0</v>
      </c>
      <c r="AD109" s="78">
        <v>0</v>
      </c>
      <c r="AE109" s="78">
        <f>+AC109+AD109</f>
        <v>0</v>
      </c>
      <c r="AF109" s="78">
        <v>0</v>
      </c>
      <c r="AG109" s="78">
        <f>+AE109+AF109</f>
        <v>0</v>
      </c>
      <c r="AH109" s="78">
        <v>0</v>
      </c>
      <c r="AI109" s="78">
        <f>+AG109+AH109</f>
        <v>0</v>
      </c>
      <c r="AJ109" s="78">
        <v>0</v>
      </c>
      <c r="AK109" s="245">
        <f t="shared" si="321"/>
        <v>0</v>
      </c>
    </row>
    <row r="110" spans="1:47" ht="19.5" customHeight="1" x14ac:dyDescent="0.2">
      <c r="A110" s="253"/>
      <c r="B110" s="101"/>
      <c r="C110" s="21"/>
      <c r="D110" s="21"/>
      <c r="E110" s="102"/>
      <c r="F110" s="102">
        <v>0</v>
      </c>
      <c r="G110" s="5">
        <f t="shared" si="325"/>
        <v>0</v>
      </c>
      <c r="H110" s="102">
        <v>0</v>
      </c>
      <c r="I110" s="5">
        <f t="shared" si="326"/>
        <v>0</v>
      </c>
      <c r="J110" s="102">
        <v>0</v>
      </c>
      <c r="K110" s="5">
        <f t="shared" si="327"/>
        <v>0</v>
      </c>
      <c r="L110" s="102">
        <v>0</v>
      </c>
      <c r="M110" s="5">
        <f t="shared" si="328"/>
        <v>0</v>
      </c>
      <c r="N110" s="102">
        <v>0</v>
      </c>
      <c r="O110" s="5">
        <f t="shared" si="329"/>
        <v>0</v>
      </c>
      <c r="P110" s="102">
        <v>0</v>
      </c>
      <c r="Q110" s="5">
        <f t="shared" si="330"/>
        <v>0</v>
      </c>
      <c r="R110" s="5"/>
      <c r="S110" s="215">
        <f t="shared" si="322"/>
        <v>0</v>
      </c>
      <c r="T110" s="50"/>
      <c r="U110" s="54"/>
      <c r="V110" s="23" t="s">
        <v>12</v>
      </c>
      <c r="W110" s="79"/>
      <c r="X110" s="79">
        <v>0</v>
      </c>
      <c r="Y110" s="79">
        <f t="shared" si="323"/>
        <v>0</v>
      </c>
      <c r="Z110" s="79">
        <v>0</v>
      </c>
      <c r="AA110" s="79">
        <f t="shared" si="324"/>
        <v>0</v>
      </c>
      <c r="AB110" s="79">
        <v>0</v>
      </c>
      <c r="AC110" s="79">
        <f>+AA110+AB110</f>
        <v>0</v>
      </c>
      <c r="AD110" s="79">
        <v>0</v>
      </c>
      <c r="AE110" s="79">
        <f>+AC110+AD110</f>
        <v>0</v>
      </c>
      <c r="AF110" s="79">
        <v>0</v>
      </c>
      <c r="AG110" s="79">
        <f>+AE110+AF110</f>
        <v>0</v>
      </c>
      <c r="AH110" s="79">
        <v>27325</v>
      </c>
      <c r="AI110" s="79">
        <f>+AG110+AH110</f>
        <v>27325</v>
      </c>
      <c r="AJ110" s="79">
        <v>27324.878000000001</v>
      </c>
      <c r="AK110" s="246">
        <f t="shared" si="321"/>
        <v>99.999553522415368</v>
      </c>
    </row>
    <row r="111" spans="1:47" ht="19.5" customHeight="1" x14ac:dyDescent="0.2">
      <c r="A111" s="253"/>
      <c r="B111" s="101"/>
      <c r="C111" s="21"/>
      <c r="D111" s="21"/>
      <c r="E111" s="102"/>
      <c r="F111" s="102">
        <v>0</v>
      </c>
      <c r="G111" s="5">
        <f t="shared" si="325"/>
        <v>0</v>
      </c>
      <c r="H111" s="102">
        <v>0</v>
      </c>
      <c r="I111" s="5">
        <f t="shared" si="326"/>
        <v>0</v>
      </c>
      <c r="J111" s="102">
        <v>0</v>
      </c>
      <c r="K111" s="5">
        <f t="shared" si="327"/>
        <v>0</v>
      </c>
      <c r="L111" s="102">
        <v>0</v>
      </c>
      <c r="M111" s="5">
        <f t="shared" si="328"/>
        <v>0</v>
      </c>
      <c r="N111" s="102">
        <v>0</v>
      </c>
      <c r="O111" s="5">
        <f t="shared" si="329"/>
        <v>0</v>
      </c>
      <c r="P111" s="102">
        <v>0</v>
      </c>
      <c r="Q111" s="5">
        <f t="shared" si="330"/>
        <v>0</v>
      </c>
      <c r="R111" s="5"/>
      <c r="S111" s="215">
        <f t="shared" si="322"/>
        <v>0</v>
      </c>
      <c r="T111" s="29"/>
      <c r="U111" s="138" t="s">
        <v>13</v>
      </c>
      <c r="V111" s="139"/>
      <c r="W111" s="60">
        <f t="shared" ref="W111:X111" si="331">SUM(W112:W114)</f>
        <v>4653</v>
      </c>
      <c r="X111" s="60">
        <f t="shared" si="331"/>
        <v>0</v>
      </c>
      <c r="Y111" s="60">
        <f t="shared" si="323"/>
        <v>4653</v>
      </c>
      <c r="Z111" s="60">
        <f t="shared" ref="Z111" si="332">SUM(Z112:Z114)</f>
        <v>0</v>
      </c>
      <c r="AA111" s="60">
        <f t="shared" si="324"/>
        <v>4653</v>
      </c>
      <c r="AB111" s="60">
        <f t="shared" ref="AB111:AD111" si="333">SUM(AB112:AB114)</f>
        <v>1502</v>
      </c>
      <c r="AC111" s="72">
        <f>SUM(AC112:AC114)</f>
        <v>6155</v>
      </c>
      <c r="AD111" s="60">
        <f t="shared" si="333"/>
        <v>0</v>
      </c>
      <c r="AE111" s="72">
        <f>SUM(AE112:AE114)</f>
        <v>6155</v>
      </c>
      <c r="AF111" s="60">
        <f t="shared" ref="AF111:AH111" si="334">SUM(AF112:AF114)</f>
        <v>27325</v>
      </c>
      <c r="AG111" s="72">
        <f>SUM(AG112:AG114)</f>
        <v>33480</v>
      </c>
      <c r="AH111" s="60">
        <f t="shared" si="334"/>
        <v>-27325</v>
      </c>
      <c r="AI111" s="72">
        <f>SUM(AI112:AI114)</f>
        <v>6155</v>
      </c>
      <c r="AJ111" s="72">
        <f>SUM(AJ112:AJ114)</f>
        <v>3368.578</v>
      </c>
      <c r="AK111" s="243">
        <f t="shared" si="321"/>
        <v>54.729130787977255</v>
      </c>
    </row>
    <row r="112" spans="1:47" ht="19.5" customHeight="1" x14ac:dyDescent="0.2">
      <c r="A112" s="253"/>
      <c r="B112" s="134"/>
      <c r="C112" s="135" t="s">
        <v>10</v>
      </c>
      <c r="D112" s="8"/>
      <c r="E112" s="9">
        <f>60668+1782</f>
        <v>62450</v>
      </c>
      <c r="F112" s="9">
        <v>0</v>
      </c>
      <c r="G112" s="9">
        <f t="shared" si="325"/>
        <v>62450</v>
      </c>
      <c r="H112" s="9">
        <v>0</v>
      </c>
      <c r="I112" s="9">
        <f t="shared" si="326"/>
        <v>62450</v>
      </c>
      <c r="J112" s="9">
        <f>-1960-529-298</f>
        <v>-2787</v>
      </c>
      <c r="K112" s="9">
        <f t="shared" si="327"/>
        <v>59663</v>
      </c>
      <c r="L112" s="9">
        <v>-2332</v>
      </c>
      <c r="M112" s="9">
        <f t="shared" si="328"/>
        <v>57331</v>
      </c>
      <c r="N112" s="9">
        <v>0</v>
      </c>
      <c r="O112" s="9">
        <f t="shared" si="329"/>
        <v>57331</v>
      </c>
      <c r="P112" s="9">
        <v>0</v>
      </c>
      <c r="Q112" s="9">
        <f t="shared" si="330"/>
        <v>57331</v>
      </c>
      <c r="R112" s="9">
        <v>45433.033000000003</v>
      </c>
      <c r="S112" s="216">
        <f t="shared" si="322"/>
        <v>79.246887373323332</v>
      </c>
      <c r="T112" s="44"/>
      <c r="U112" s="143"/>
      <c r="V112" s="144" t="s">
        <v>15</v>
      </c>
      <c r="W112" s="145">
        <f>2871+1782</f>
        <v>4653</v>
      </c>
      <c r="X112" s="145">
        <v>0</v>
      </c>
      <c r="Y112" s="145">
        <f t="shared" si="323"/>
        <v>4653</v>
      </c>
      <c r="Z112" s="145">
        <v>0</v>
      </c>
      <c r="AA112" s="145">
        <f t="shared" si="324"/>
        <v>4653</v>
      </c>
      <c r="AB112" s="145">
        <v>0</v>
      </c>
      <c r="AC112" s="145">
        <f t="shared" ref="AC112:AC117" si="335">+AA112+AB112</f>
        <v>4653</v>
      </c>
      <c r="AD112" s="145">
        <v>0</v>
      </c>
      <c r="AE112" s="145">
        <f t="shared" ref="AE112:AE117" si="336">+AC112+AD112</f>
        <v>4653</v>
      </c>
      <c r="AF112" s="145">
        <v>0</v>
      </c>
      <c r="AG112" s="145">
        <f t="shared" ref="AG112:AG117" si="337">+AE112+AF112</f>
        <v>4653</v>
      </c>
      <c r="AH112" s="145">
        <v>0</v>
      </c>
      <c r="AI112" s="145">
        <f t="shared" ref="AI112:AI117" si="338">+AG112+AH112</f>
        <v>4653</v>
      </c>
      <c r="AJ112" s="145">
        <v>1866.6790000000001</v>
      </c>
      <c r="AK112" s="244">
        <f t="shared" si="321"/>
        <v>40.117751987964759</v>
      </c>
    </row>
    <row r="113" spans="1:47" ht="19.5" customHeight="1" x14ac:dyDescent="0.2">
      <c r="A113" s="253"/>
      <c r="B113" s="134"/>
      <c r="C113" s="135" t="s">
        <v>139</v>
      </c>
      <c r="D113" s="8"/>
      <c r="E113" s="11">
        <v>0</v>
      </c>
      <c r="F113" s="11">
        <v>0</v>
      </c>
      <c r="G113" s="11">
        <f t="shared" si="325"/>
        <v>0</v>
      </c>
      <c r="H113" s="11">
        <v>0</v>
      </c>
      <c r="I113" s="11">
        <f t="shared" si="326"/>
        <v>0</v>
      </c>
      <c r="J113" s="11">
        <v>0</v>
      </c>
      <c r="K113" s="11">
        <f t="shared" si="327"/>
        <v>0</v>
      </c>
      <c r="L113" s="11">
        <v>0</v>
      </c>
      <c r="M113" s="11">
        <f t="shared" si="328"/>
        <v>0</v>
      </c>
      <c r="N113" s="11">
        <v>0</v>
      </c>
      <c r="O113" s="11">
        <f t="shared" si="329"/>
        <v>0</v>
      </c>
      <c r="P113" s="11">
        <v>0</v>
      </c>
      <c r="Q113" s="11">
        <f t="shared" si="330"/>
        <v>0</v>
      </c>
      <c r="R113" s="11"/>
      <c r="S113" s="217">
        <f t="shared" si="322"/>
        <v>0</v>
      </c>
      <c r="T113" s="45"/>
      <c r="U113" s="53"/>
      <c r="V113" s="20" t="s">
        <v>16</v>
      </c>
      <c r="W113" s="78"/>
      <c r="X113" s="78">
        <v>0</v>
      </c>
      <c r="Y113" s="78">
        <f t="shared" si="323"/>
        <v>0</v>
      </c>
      <c r="Z113" s="78">
        <v>0</v>
      </c>
      <c r="AA113" s="78">
        <f t="shared" si="324"/>
        <v>0</v>
      </c>
      <c r="AB113" s="78">
        <v>0</v>
      </c>
      <c r="AC113" s="78">
        <f t="shared" si="335"/>
        <v>0</v>
      </c>
      <c r="AD113" s="78">
        <v>0</v>
      </c>
      <c r="AE113" s="78">
        <f t="shared" si="336"/>
        <v>0</v>
      </c>
      <c r="AF113" s="78">
        <v>0</v>
      </c>
      <c r="AG113" s="78">
        <f t="shared" si="337"/>
        <v>0</v>
      </c>
      <c r="AH113" s="78">
        <v>0</v>
      </c>
      <c r="AI113" s="78">
        <f t="shared" si="338"/>
        <v>0</v>
      </c>
      <c r="AJ113" s="78">
        <v>0</v>
      </c>
      <c r="AK113" s="245">
        <f t="shared" si="321"/>
        <v>0</v>
      </c>
    </row>
    <row r="114" spans="1:47" ht="19.5" customHeight="1" x14ac:dyDescent="0.2">
      <c r="A114" s="253"/>
      <c r="B114" s="134"/>
      <c r="C114" s="135" t="s">
        <v>22</v>
      </c>
      <c r="D114" s="8"/>
      <c r="E114" s="58"/>
      <c r="F114" s="58">
        <v>0</v>
      </c>
      <c r="G114" s="58">
        <f t="shared" si="325"/>
        <v>0</v>
      </c>
      <c r="H114" s="58">
        <v>0</v>
      </c>
      <c r="I114" s="58">
        <f t="shared" si="326"/>
        <v>0</v>
      </c>
      <c r="J114" s="58">
        <v>0</v>
      </c>
      <c r="K114" s="58">
        <f t="shared" si="327"/>
        <v>0</v>
      </c>
      <c r="L114" s="58">
        <v>0</v>
      </c>
      <c r="M114" s="58">
        <f t="shared" si="328"/>
        <v>0</v>
      </c>
      <c r="N114" s="58">
        <v>0</v>
      </c>
      <c r="O114" s="58">
        <f t="shared" si="329"/>
        <v>0</v>
      </c>
      <c r="P114" s="58">
        <v>0</v>
      </c>
      <c r="Q114" s="58">
        <f t="shared" si="330"/>
        <v>0</v>
      </c>
      <c r="R114" s="58"/>
      <c r="S114" s="218">
        <f t="shared" si="322"/>
        <v>0</v>
      </c>
      <c r="U114" s="103"/>
      <c r="V114" s="104" t="s">
        <v>17</v>
      </c>
      <c r="W114" s="80"/>
      <c r="X114" s="80">
        <v>0</v>
      </c>
      <c r="Y114" s="80">
        <f t="shared" si="323"/>
        <v>0</v>
      </c>
      <c r="Z114" s="80">
        <v>0</v>
      </c>
      <c r="AA114" s="80">
        <f t="shared" si="324"/>
        <v>0</v>
      </c>
      <c r="AB114" s="80">
        <v>1502</v>
      </c>
      <c r="AC114" s="80">
        <f t="shared" si="335"/>
        <v>1502</v>
      </c>
      <c r="AD114" s="80"/>
      <c r="AE114" s="80">
        <f t="shared" si="336"/>
        <v>1502</v>
      </c>
      <c r="AF114" s="80">
        <v>27325</v>
      </c>
      <c r="AG114" s="80">
        <f t="shared" si="337"/>
        <v>28827</v>
      </c>
      <c r="AH114" s="80">
        <v>-27325</v>
      </c>
      <c r="AI114" s="80">
        <f t="shared" si="338"/>
        <v>1502</v>
      </c>
      <c r="AJ114" s="80">
        <v>1501.8989999999999</v>
      </c>
      <c r="AK114" s="247">
        <f t="shared" si="321"/>
        <v>99.993275632490011</v>
      </c>
    </row>
    <row r="115" spans="1:47" ht="19.5" customHeight="1" x14ac:dyDescent="0.2">
      <c r="A115" s="253"/>
      <c r="B115" s="134"/>
      <c r="C115" s="135" t="s">
        <v>46</v>
      </c>
      <c r="D115" s="8"/>
      <c r="E115" s="11"/>
      <c r="F115" s="11">
        <v>0</v>
      </c>
      <c r="G115" s="11">
        <f t="shared" si="325"/>
        <v>0</v>
      </c>
      <c r="H115" s="11">
        <v>0</v>
      </c>
      <c r="I115" s="11">
        <f t="shared" si="326"/>
        <v>0</v>
      </c>
      <c r="J115" s="11">
        <v>0</v>
      </c>
      <c r="K115" s="11">
        <f t="shared" si="327"/>
        <v>0</v>
      </c>
      <c r="L115" s="11">
        <v>0</v>
      </c>
      <c r="M115" s="11">
        <f t="shared" si="328"/>
        <v>0</v>
      </c>
      <c r="N115" s="11">
        <v>0</v>
      </c>
      <c r="O115" s="11">
        <f t="shared" si="329"/>
        <v>0</v>
      </c>
      <c r="P115" s="11">
        <v>0</v>
      </c>
      <c r="Q115" s="11">
        <f t="shared" si="330"/>
        <v>0</v>
      </c>
      <c r="R115" s="11"/>
      <c r="S115" s="217">
        <f t="shared" si="322"/>
        <v>0</v>
      </c>
      <c r="T115" s="45"/>
      <c r="U115" s="147" t="s">
        <v>43</v>
      </c>
      <c r="V115" s="10"/>
      <c r="W115" s="60"/>
      <c r="X115" s="60">
        <v>0</v>
      </c>
      <c r="Y115" s="60">
        <f t="shared" si="323"/>
        <v>0</v>
      </c>
      <c r="Z115" s="60">
        <v>0</v>
      </c>
      <c r="AA115" s="60">
        <f t="shared" si="324"/>
        <v>0</v>
      </c>
      <c r="AB115" s="60">
        <v>0</v>
      </c>
      <c r="AC115" s="60">
        <f t="shared" si="335"/>
        <v>0</v>
      </c>
      <c r="AD115" s="60">
        <v>0</v>
      </c>
      <c r="AE115" s="60">
        <f t="shared" si="336"/>
        <v>0</v>
      </c>
      <c r="AF115" s="60">
        <v>0</v>
      </c>
      <c r="AG115" s="60">
        <f t="shared" si="337"/>
        <v>0</v>
      </c>
      <c r="AH115" s="60">
        <v>0</v>
      </c>
      <c r="AI115" s="60">
        <f t="shared" si="338"/>
        <v>0</v>
      </c>
      <c r="AJ115" s="60"/>
      <c r="AK115" s="230">
        <f t="shared" si="321"/>
        <v>0</v>
      </c>
    </row>
    <row r="116" spans="1:47" ht="19.5" customHeight="1" x14ac:dyDescent="0.2">
      <c r="B116" s="134"/>
      <c r="C116" s="135" t="s">
        <v>51</v>
      </c>
      <c r="D116" s="8"/>
      <c r="E116" s="58"/>
      <c r="F116" s="58">
        <v>0</v>
      </c>
      <c r="G116" s="58">
        <f t="shared" si="325"/>
        <v>0</v>
      </c>
      <c r="H116" s="58">
        <v>0</v>
      </c>
      <c r="I116" s="58">
        <f t="shared" si="326"/>
        <v>0</v>
      </c>
      <c r="J116" s="58">
        <v>0</v>
      </c>
      <c r="K116" s="58">
        <f t="shared" si="327"/>
        <v>0</v>
      </c>
      <c r="L116" s="58">
        <v>0</v>
      </c>
      <c r="M116" s="58">
        <f t="shared" si="328"/>
        <v>0</v>
      </c>
      <c r="N116" s="58">
        <v>0</v>
      </c>
      <c r="O116" s="58">
        <f t="shared" si="329"/>
        <v>0</v>
      </c>
      <c r="P116" s="58">
        <v>0</v>
      </c>
      <c r="Q116" s="58">
        <f t="shared" si="330"/>
        <v>0</v>
      </c>
      <c r="R116" s="58"/>
      <c r="S116" s="218">
        <f t="shared" si="322"/>
        <v>0</v>
      </c>
      <c r="T116" s="29"/>
      <c r="U116" s="55" t="s">
        <v>38</v>
      </c>
      <c r="V116" s="28"/>
      <c r="W116" s="60"/>
      <c r="X116" s="60">
        <v>0</v>
      </c>
      <c r="Y116" s="60">
        <f t="shared" si="323"/>
        <v>0</v>
      </c>
      <c r="Z116" s="60">
        <v>0</v>
      </c>
      <c r="AA116" s="60">
        <f t="shared" si="324"/>
        <v>0</v>
      </c>
      <c r="AB116" s="60">
        <v>0</v>
      </c>
      <c r="AC116" s="60">
        <f t="shared" si="335"/>
        <v>0</v>
      </c>
      <c r="AD116" s="60">
        <v>0</v>
      </c>
      <c r="AE116" s="60">
        <f t="shared" si="336"/>
        <v>0</v>
      </c>
      <c r="AF116" s="60">
        <v>0</v>
      </c>
      <c r="AG116" s="60">
        <f t="shared" si="337"/>
        <v>0</v>
      </c>
      <c r="AH116" s="60">
        <v>0</v>
      </c>
      <c r="AI116" s="60">
        <f t="shared" si="338"/>
        <v>0</v>
      </c>
      <c r="AJ116" s="60"/>
      <c r="AK116" s="230">
        <f t="shared" si="321"/>
        <v>0</v>
      </c>
    </row>
    <row r="117" spans="1:47" ht="19.5" customHeight="1" x14ac:dyDescent="0.2">
      <c r="B117" s="105"/>
      <c r="C117" s="35" t="s">
        <v>127</v>
      </c>
      <c r="D117" s="35"/>
      <c r="E117" s="59"/>
      <c r="F117" s="59">
        <v>0</v>
      </c>
      <c r="G117" s="59">
        <f t="shared" si="325"/>
        <v>0</v>
      </c>
      <c r="H117" s="59">
        <v>0</v>
      </c>
      <c r="I117" s="59">
        <f t="shared" si="326"/>
        <v>0</v>
      </c>
      <c r="J117" s="59">
        <v>0</v>
      </c>
      <c r="K117" s="59">
        <f t="shared" si="327"/>
        <v>0</v>
      </c>
      <c r="L117" s="59">
        <v>0</v>
      </c>
      <c r="M117" s="59">
        <f t="shared" si="328"/>
        <v>0</v>
      </c>
      <c r="N117" s="59">
        <v>0</v>
      </c>
      <c r="O117" s="59">
        <f t="shared" si="329"/>
        <v>0</v>
      </c>
      <c r="P117" s="59">
        <v>0</v>
      </c>
      <c r="Q117" s="59">
        <f t="shared" si="330"/>
        <v>0</v>
      </c>
      <c r="R117" s="59"/>
      <c r="S117" s="219">
        <f t="shared" si="322"/>
        <v>0</v>
      </c>
      <c r="T117" s="29"/>
      <c r="U117" s="148" t="s">
        <v>127</v>
      </c>
      <c r="V117" s="132"/>
      <c r="W117" s="89"/>
      <c r="X117" s="89">
        <v>0</v>
      </c>
      <c r="Y117" s="89">
        <f t="shared" si="323"/>
        <v>0</v>
      </c>
      <c r="Z117" s="89">
        <v>0</v>
      </c>
      <c r="AA117" s="89">
        <f t="shared" si="324"/>
        <v>0</v>
      </c>
      <c r="AB117" s="89">
        <v>0</v>
      </c>
      <c r="AC117" s="89">
        <f t="shared" si="335"/>
        <v>0</v>
      </c>
      <c r="AD117" s="89">
        <v>0</v>
      </c>
      <c r="AE117" s="89">
        <f t="shared" si="336"/>
        <v>0</v>
      </c>
      <c r="AF117" s="89">
        <v>0</v>
      </c>
      <c r="AG117" s="89">
        <f t="shared" si="337"/>
        <v>0</v>
      </c>
      <c r="AH117" s="89">
        <v>0</v>
      </c>
      <c r="AI117" s="89">
        <f t="shared" si="338"/>
        <v>0</v>
      </c>
      <c r="AJ117" s="89"/>
      <c r="AK117" s="248">
        <f t="shared" si="321"/>
        <v>0</v>
      </c>
    </row>
    <row r="118" spans="1:47" s="3" customFormat="1" ht="19.5" customHeight="1" x14ac:dyDescent="0.2">
      <c r="B118" s="149" t="s">
        <v>14</v>
      </c>
      <c r="C118" s="135"/>
      <c r="D118" s="8"/>
      <c r="E118" s="11">
        <f>SUM(E112:E117)+E105</f>
        <v>62450</v>
      </c>
      <c r="F118" s="11">
        <f t="shared" ref="F118" si="339">SUM(F112:F117)+F105</f>
        <v>0</v>
      </c>
      <c r="G118" s="11">
        <f t="shared" ref="G118" si="340">SUM(G112:G117)+G105</f>
        <v>62450</v>
      </c>
      <c r="H118" s="11">
        <f t="shared" ref="H118" si="341">SUM(H112:H117)+H105</f>
        <v>0</v>
      </c>
      <c r="I118" s="11">
        <f t="shared" ref="I118" si="342">SUM(I112:I117)+I105</f>
        <v>62450</v>
      </c>
      <c r="J118" s="11">
        <f t="shared" ref="J118" si="343">SUM(J112:J117)+J105</f>
        <v>-2787</v>
      </c>
      <c r="K118" s="11">
        <f t="shared" ref="K118" si="344">SUM(K112:K117)+K105</f>
        <v>59663</v>
      </c>
      <c r="L118" s="11">
        <f t="shared" ref="L118" si="345">SUM(L112:L117)+L105</f>
        <v>-2332</v>
      </c>
      <c r="M118" s="11">
        <f t="shared" ref="M118" si="346">SUM(M112:M117)+M105</f>
        <v>57331</v>
      </c>
      <c r="N118" s="11">
        <f t="shared" ref="N118" si="347">SUM(N112:N117)+N105</f>
        <v>0</v>
      </c>
      <c r="O118" s="11">
        <f t="shared" ref="O118" si="348">SUM(O112:O117)+O105</f>
        <v>57331</v>
      </c>
      <c r="P118" s="11">
        <f t="shared" ref="P118" si="349">SUM(P112:P117)+P105</f>
        <v>0</v>
      </c>
      <c r="Q118" s="11">
        <f t="shared" ref="Q118" si="350">SUM(Q112:Q117)+Q105</f>
        <v>57331</v>
      </c>
      <c r="R118" s="11">
        <f t="shared" ref="R118" si="351">SUM(R112:R117)+R105</f>
        <v>45433.033000000003</v>
      </c>
      <c r="S118" s="217">
        <f t="shared" si="322"/>
        <v>79.246887373323332</v>
      </c>
      <c r="T118" s="65"/>
      <c r="U118" s="150" t="s">
        <v>18</v>
      </c>
      <c r="V118" s="151"/>
      <c r="W118" s="60">
        <f t="shared" ref="W118:AJ118" si="352">+W116+W111+W105+W115+W117</f>
        <v>62450</v>
      </c>
      <c r="X118" s="60">
        <f t="shared" si="352"/>
        <v>0</v>
      </c>
      <c r="Y118" s="60">
        <f t="shared" si="352"/>
        <v>62450</v>
      </c>
      <c r="Z118" s="60">
        <f t="shared" si="352"/>
        <v>0</v>
      </c>
      <c r="AA118" s="60">
        <f t="shared" si="352"/>
        <v>62450</v>
      </c>
      <c r="AB118" s="60">
        <f t="shared" si="352"/>
        <v>-2787</v>
      </c>
      <c r="AC118" s="60">
        <f t="shared" si="352"/>
        <v>59663</v>
      </c>
      <c r="AD118" s="60">
        <f t="shared" si="352"/>
        <v>-2332</v>
      </c>
      <c r="AE118" s="60">
        <f t="shared" si="352"/>
        <v>57331</v>
      </c>
      <c r="AF118" s="60">
        <f t="shared" si="352"/>
        <v>0</v>
      </c>
      <c r="AG118" s="60">
        <f t="shared" si="352"/>
        <v>57331</v>
      </c>
      <c r="AH118" s="60">
        <f t="shared" si="352"/>
        <v>0</v>
      </c>
      <c r="AI118" s="60">
        <f t="shared" si="352"/>
        <v>57331</v>
      </c>
      <c r="AJ118" s="60">
        <f t="shared" si="352"/>
        <v>45433.033000000003</v>
      </c>
      <c r="AK118" s="230">
        <f t="shared" si="321"/>
        <v>79.246887373323332</v>
      </c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</row>
    <row r="119" spans="1:47" s="3" customFormat="1" ht="25.5" hidden="1" customHeight="1" outlineLevel="1" x14ac:dyDescent="0.2">
      <c r="B119" s="190" t="s">
        <v>103</v>
      </c>
      <c r="C119" s="122" t="s">
        <v>52</v>
      </c>
      <c r="D119" s="123"/>
      <c r="E119" s="122"/>
      <c r="F119" s="122"/>
      <c r="G119" s="122"/>
      <c r="H119" s="122"/>
      <c r="I119" s="122"/>
      <c r="J119" s="122"/>
      <c r="K119" s="122"/>
      <c r="L119" s="122"/>
      <c r="M119" s="122"/>
      <c r="N119" s="122"/>
      <c r="O119" s="122"/>
      <c r="P119" s="122"/>
      <c r="Q119" s="122"/>
      <c r="R119" s="122"/>
      <c r="S119" s="220"/>
      <c r="T119" s="122"/>
      <c r="U119" s="123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  <c r="AF119" s="167"/>
      <c r="AG119" s="167"/>
      <c r="AH119" s="167"/>
      <c r="AI119" s="167"/>
      <c r="AJ119" s="167"/>
      <c r="AK119" s="167"/>
    </row>
    <row r="120" spans="1:47" ht="40.5" hidden="1" customHeight="1" outlineLevel="1" x14ac:dyDescent="0.2">
      <c r="B120" s="96" t="s">
        <v>0</v>
      </c>
      <c r="C120" s="26"/>
      <c r="D120" s="97"/>
      <c r="E120" s="34" t="str">
        <f t="shared" ref="E120:Q120" si="353">+E$6</f>
        <v>Eredeti előirányzat
2024. év</v>
      </c>
      <c r="F120" s="34" t="str">
        <f t="shared" si="353"/>
        <v>1 Módosítás</v>
      </c>
      <c r="G120" s="34" t="str">
        <f t="shared" si="353"/>
        <v>Módosított előirányzat 1
2024. év</v>
      </c>
      <c r="H120" s="34" t="str">
        <f t="shared" si="353"/>
        <v>2 Módosítás</v>
      </c>
      <c r="I120" s="34" t="str">
        <f t="shared" si="353"/>
        <v>Módosított előirányzat</v>
      </c>
      <c r="J120" s="34" t="str">
        <f t="shared" si="353"/>
        <v>3 Módosítás</v>
      </c>
      <c r="K120" s="34" t="str">
        <f t="shared" si="353"/>
        <v>Módosított előirányzat</v>
      </c>
      <c r="L120" s="34" t="str">
        <f t="shared" si="353"/>
        <v>4 Módosítás</v>
      </c>
      <c r="M120" s="34" t="str">
        <f t="shared" si="353"/>
        <v>4. Módosított előirányzat</v>
      </c>
      <c r="N120" s="34" t="str">
        <f t="shared" si="353"/>
        <v>5 Módosítás</v>
      </c>
      <c r="O120" s="34" t="str">
        <f t="shared" si="353"/>
        <v>Módosított előirányzat 5.</v>
      </c>
      <c r="P120" s="34" t="str">
        <f t="shared" si="353"/>
        <v>6 Módosítás</v>
      </c>
      <c r="Q120" s="34" t="str">
        <f t="shared" si="353"/>
        <v>Módosított előirányzat
2024. év</v>
      </c>
      <c r="R120" s="34"/>
      <c r="S120" s="212"/>
      <c r="T120" s="49"/>
      <c r="U120" s="55" t="s">
        <v>1</v>
      </c>
      <c r="V120" s="98"/>
      <c r="W120" s="34" t="str">
        <f t="shared" ref="W120:AI120" si="354">+W$6</f>
        <v>Eredeti előirányzat
2024. év</v>
      </c>
      <c r="X120" s="34" t="str">
        <f t="shared" si="354"/>
        <v>1 Módosítás</v>
      </c>
      <c r="Y120" s="34" t="str">
        <f t="shared" si="354"/>
        <v>Módosított előirányzat 1
2024. év</v>
      </c>
      <c r="Z120" s="34" t="str">
        <f t="shared" si="354"/>
        <v>2 Módosítás</v>
      </c>
      <c r="AA120" s="34" t="str">
        <f t="shared" si="354"/>
        <v>Módosított előirányzat</v>
      </c>
      <c r="AB120" s="34" t="str">
        <f t="shared" si="354"/>
        <v>3 Módosítás</v>
      </c>
      <c r="AC120" s="34" t="str">
        <f t="shared" si="354"/>
        <v>Módosított előirányzat</v>
      </c>
      <c r="AD120" s="34" t="str">
        <f t="shared" si="354"/>
        <v>4 Módosítás</v>
      </c>
      <c r="AE120" s="34" t="str">
        <f t="shared" si="354"/>
        <v>4. Módosított előirányzat</v>
      </c>
      <c r="AF120" s="34" t="str">
        <f t="shared" si="354"/>
        <v>5 Módosítás</v>
      </c>
      <c r="AG120" s="34" t="str">
        <f t="shared" si="354"/>
        <v>Módosított előirányzat 5</v>
      </c>
      <c r="AH120" s="34" t="str">
        <f t="shared" si="354"/>
        <v>6 Módosítás</v>
      </c>
      <c r="AI120" s="34" t="str">
        <f t="shared" si="354"/>
        <v>Módosított 
előirányzat</v>
      </c>
      <c r="AJ120" s="34"/>
      <c r="AK120" s="34"/>
    </row>
    <row r="121" spans="1:47" ht="19.5" hidden="1" customHeight="1" outlineLevel="1" x14ac:dyDescent="0.2">
      <c r="B121" s="134"/>
      <c r="C121" s="135" t="s">
        <v>2</v>
      </c>
      <c r="D121" s="136"/>
      <c r="E121" s="137">
        <f t="shared" ref="E121:I121" si="355">+E122+E123+E124+E125</f>
        <v>0</v>
      </c>
      <c r="F121" s="137">
        <f t="shared" si="355"/>
        <v>0</v>
      </c>
      <c r="G121" s="137">
        <f t="shared" si="355"/>
        <v>0</v>
      </c>
      <c r="H121" s="137">
        <f t="shared" si="355"/>
        <v>0</v>
      </c>
      <c r="I121" s="137">
        <f t="shared" si="355"/>
        <v>0</v>
      </c>
      <c r="J121" s="137">
        <f t="shared" ref="J121:K121" si="356">+J122+J123+J124+J125</f>
        <v>0</v>
      </c>
      <c r="K121" s="137">
        <f t="shared" si="356"/>
        <v>0</v>
      </c>
      <c r="L121" s="137">
        <f t="shared" ref="L121:M121" si="357">+L122+L123+L124+L125</f>
        <v>0</v>
      </c>
      <c r="M121" s="137">
        <f t="shared" si="357"/>
        <v>0</v>
      </c>
      <c r="N121" s="137">
        <f t="shared" ref="N121:O121" si="358">+N122+N123+N124+N125</f>
        <v>0</v>
      </c>
      <c r="O121" s="137">
        <f t="shared" si="358"/>
        <v>0</v>
      </c>
      <c r="P121" s="137">
        <f t="shared" ref="P121:Q121" si="359">+P122+P123+P124+P125</f>
        <v>0</v>
      </c>
      <c r="Q121" s="137">
        <f t="shared" si="359"/>
        <v>0</v>
      </c>
      <c r="R121" s="137"/>
      <c r="S121" s="213"/>
      <c r="T121" s="44"/>
      <c r="U121" s="138" t="s">
        <v>3</v>
      </c>
      <c r="V121" s="139"/>
      <c r="W121" s="72">
        <f t="shared" ref="W121:AA121" si="360">SUM(W122:W126)</f>
        <v>0</v>
      </c>
      <c r="X121" s="72">
        <f t="shared" si="360"/>
        <v>0</v>
      </c>
      <c r="Y121" s="72">
        <f t="shared" si="360"/>
        <v>0</v>
      </c>
      <c r="Z121" s="72">
        <f t="shared" si="360"/>
        <v>0</v>
      </c>
      <c r="AA121" s="72">
        <f t="shared" si="360"/>
        <v>0</v>
      </c>
      <c r="AB121" s="72">
        <f t="shared" ref="AB121:AC121" si="361">SUM(AB122:AB126)</f>
        <v>0</v>
      </c>
      <c r="AC121" s="72">
        <f t="shared" si="361"/>
        <v>0</v>
      </c>
      <c r="AD121" s="72">
        <f t="shared" ref="AD121:AE121" si="362">SUM(AD122:AD126)</f>
        <v>0</v>
      </c>
      <c r="AE121" s="72">
        <f t="shared" si="362"/>
        <v>0</v>
      </c>
      <c r="AF121" s="72">
        <f t="shared" ref="AF121:AG121" si="363">SUM(AF122:AF126)</f>
        <v>0</v>
      </c>
      <c r="AG121" s="72">
        <f t="shared" si="363"/>
        <v>0</v>
      </c>
      <c r="AH121" s="72">
        <f t="shared" ref="AH121:AI121" si="364">SUM(AH122:AH126)</f>
        <v>0</v>
      </c>
      <c r="AI121" s="72">
        <f t="shared" si="364"/>
        <v>0</v>
      </c>
      <c r="AJ121" s="72"/>
      <c r="AK121" s="72"/>
    </row>
    <row r="122" spans="1:47" ht="19.5" hidden="1" customHeight="1" outlineLevel="1" x14ac:dyDescent="0.2">
      <c r="B122" s="140"/>
      <c r="C122" s="141" t="s">
        <v>4</v>
      </c>
      <c r="D122" s="141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214"/>
      <c r="T122" s="46"/>
      <c r="U122" s="143"/>
      <c r="V122" s="144" t="s">
        <v>6</v>
      </c>
      <c r="W122" s="145">
        <v>0</v>
      </c>
      <c r="X122" s="145">
        <v>0</v>
      </c>
      <c r="Y122" s="145">
        <v>0</v>
      </c>
      <c r="Z122" s="145">
        <v>0</v>
      </c>
      <c r="AA122" s="145">
        <v>0</v>
      </c>
      <c r="AB122" s="145">
        <v>0</v>
      </c>
      <c r="AC122" s="145">
        <v>0</v>
      </c>
      <c r="AD122" s="145">
        <v>0</v>
      </c>
      <c r="AE122" s="145">
        <v>0</v>
      </c>
      <c r="AF122" s="145">
        <v>0</v>
      </c>
      <c r="AG122" s="145">
        <v>0</v>
      </c>
      <c r="AH122" s="145">
        <v>0</v>
      </c>
      <c r="AI122" s="145">
        <v>0</v>
      </c>
      <c r="AJ122" s="145"/>
      <c r="AK122" s="145"/>
    </row>
    <row r="123" spans="1:47" ht="23.25" hidden="1" customHeight="1" outlineLevel="1" x14ac:dyDescent="0.2">
      <c r="A123" s="253"/>
      <c r="B123" s="100"/>
      <c r="C123" s="17" t="s">
        <v>5</v>
      </c>
      <c r="D123" s="18"/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/>
      <c r="S123" s="215"/>
      <c r="T123" s="46"/>
      <c r="U123" s="53"/>
      <c r="V123" s="19" t="s">
        <v>8</v>
      </c>
      <c r="W123" s="78">
        <v>0</v>
      </c>
      <c r="X123" s="78">
        <v>0</v>
      </c>
      <c r="Y123" s="78">
        <v>0</v>
      </c>
      <c r="Z123" s="78">
        <v>0</v>
      </c>
      <c r="AA123" s="78">
        <v>0</v>
      </c>
      <c r="AB123" s="78">
        <v>0</v>
      </c>
      <c r="AC123" s="78">
        <v>0</v>
      </c>
      <c r="AD123" s="78">
        <v>0</v>
      </c>
      <c r="AE123" s="78">
        <v>0</v>
      </c>
      <c r="AF123" s="78">
        <v>0</v>
      </c>
      <c r="AG123" s="78">
        <v>0</v>
      </c>
      <c r="AH123" s="78">
        <v>0</v>
      </c>
      <c r="AI123" s="78">
        <v>0</v>
      </c>
      <c r="AJ123" s="78"/>
      <c r="AK123" s="78"/>
    </row>
    <row r="124" spans="1:47" ht="19.5" hidden="1" customHeight="1" outlineLevel="1" x14ac:dyDescent="0.2">
      <c r="A124" s="253"/>
      <c r="B124" s="100"/>
      <c r="C124" s="17" t="s">
        <v>7</v>
      </c>
      <c r="D124" s="18"/>
      <c r="E124" s="5"/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/>
      <c r="S124" s="215"/>
      <c r="T124" s="46"/>
      <c r="U124" s="53"/>
      <c r="V124" s="20" t="s">
        <v>9</v>
      </c>
      <c r="W124" s="78">
        <v>0</v>
      </c>
      <c r="X124" s="78">
        <v>0</v>
      </c>
      <c r="Y124" s="78">
        <v>0</v>
      </c>
      <c r="Z124" s="78">
        <v>0</v>
      </c>
      <c r="AA124" s="78">
        <v>0</v>
      </c>
      <c r="AB124" s="78">
        <v>0</v>
      </c>
      <c r="AC124" s="78">
        <v>0</v>
      </c>
      <c r="AD124" s="78">
        <v>0</v>
      </c>
      <c r="AE124" s="78">
        <v>0</v>
      </c>
      <c r="AF124" s="78">
        <v>0</v>
      </c>
      <c r="AG124" s="78">
        <v>0</v>
      </c>
      <c r="AH124" s="78">
        <v>0</v>
      </c>
      <c r="AI124" s="78">
        <v>0</v>
      </c>
      <c r="AJ124" s="78"/>
      <c r="AK124" s="78"/>
    </row>
    <row r="125" spans="1:47" ht="19.5" hidden="1" customHeight="1" outlineLevel="1" x14ac:dyDescent="0.2">
      <c r="A125" s="253"/>
      <c r="B125" s="100"/>
      <c r="C125" s="17" t="s">
        <v>21</v>
      </c>
      <c r="D125" s="18"/>
      <c r="E125" s="5"/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/>
      <c r="S125" s="215"/>
      <c r="T125" s="46"/>
      <c r="U125" s="53"/>
      <c r="V125" s="20" t="s">
        <v>11</v>
      </c>
      <c r="W125" s="78"/>
      <c r="X125" s="78">
        <v>0</v>
      </c>
      <c r="Y125" s="78">
        <v>0</v>
      </c>
      <c r="Z125" s="78">
        <v>0</v>
      </c>
      <c r="AA125" s="78">
        <v>0</v>
      </c>
      <c r="AB125" s="78">
        <v>0</v>
      </c>
      <c r="AC125" s="78">
        <v>0</v>
      </c>
      <c r="AD125" s="78">
        <v>0</v>
      </c>
      <c r="AE125" s="78">
        <v>0</v>
      </c>
      <c r="AF125" s="78">
        <v>0</v>
      </c>
      <c r="AG125" s="78">
        <v>0</v>
      </c>
      <c r="AH125" s="78">
        <v>0</v>
      </c>
      <c r="AI125" s="78">
        <v>0</v>
      </c>
      <c r="AJ125" s="78"/>
      <c r="AK125" s="78"/>
    </row>
    <row r="126" spans="1:47" ht="19.5" hidden="1" customHeight="1" outlineLevel="1" x14ac:dyDescent="0.2">
      <c r="A126" s="253"/>
      <c r="B126" s="101"/>
      <c r="C126" s="21"/>
      <c r="D126" s="21"/>
      <c r="E126" s="102"/>
      <c r="F126" s="102">
        <v>0</v>
      </c>
      <c r="G126" s="102">
        <v>0</v>
      </c>
      <c r="H126" s="102">
        <v>0</v>
      </c>
      <c r="I126" s="102">
        <v>0</v>
      </c>
      <c r="J126" s="102">
        <v>0</v>
      </c>
      <c r="K126" s="102">
        <v>0</v>
      </c>
      <c r="L126" s="102">
        <v>0</v>
      </c>
      <c r="M126" s="102">
        <v>0</v>
      </c>
      <c r="N126" s="102">
        <v>0</v>
      </c>
      <c r="O126" s="102">
        <v>0</v>
      </c>
      <c r="P126" s="102">
        <v>0</v>
      </c>
      <c r="Q126" s="102">
        <v>0</v>
      </c>
      <c r="R126" s="102"/>
      <c r="S126" s="221"/>
      <c r="T126" s="50"/>
      <c r="U126" s="54"/>
      <c r="V126" s="23" t="s">
        <v>12</v>
      </c>
      <c r="W126" s="79"/>
      <c r="X126" s="79">
        <v>0</v>
      </c>
      <c r="Y126" s="79">
        <v>0</v>
      </c>
      <c r="Z126" s="79">
        <v>0</v>
      </c>
      <c r="AA126" s="79">
        <v>0</v>
      </c>
      <c r="AB126" s="79">
        <v>0</v>
      </c>
      <c r="AC126" s="79">
        <v>0</v>
      </c>
      <c r="AD126" s="79">
        <v>0</v>
      </c>
      <c r="AE126" s="79">
        <v>0</v>
      </c>
      <c r="AF126" s="79">
        <v>0</v>
      </c>
      <c r="AG126" s="79">
        <v>0</v>
      </c>
      <c r="AH126" s="79">
        <v>0</v>
      </c>
      <c r="AI126" s="79">
        <v>0</v>
      </c>
      <c r="AJ126" s="79"/>
      <c r="AK126" s="79"/>
    </row>
    <row r="127" spans="1:47" ht="19.5" hidden="1" customHeight="1" outlineLevel="1" x14ac:dyDescent="0.2">
      <c r="A127" s="253"/>
      <c r="B127" s="101"/>
      <c r="C127" s="21"/>
      <c r="D127" s="21"/>
      <c r="E127" s="102"/>
      <c r="F127" s="102">
        <v>0</v>
      </c>
      <c r="G127" s="102">
        <v>0</v>
      </c>
      <c r="H127" s="102">
        <v>0</v>
      </c>
      <c r="I127" s="102">
        <v>0</v>
      </c>
      <c r="J127" s="102">
        <v>0</v>
      </c>
      <c r="K127" s="102">
        <v>0</v>
      </c>
      <c r="L127" s="102">
        <v>0</v>
      </c>
      <c r="M127" s="102">
        <v>0</v>
      </c>
      <c r="N127" s="102">
        <v>0</v>
      </c>
      <c r="O127" s="102">
        <v>0</v>
      </c>
      <c r="P127" s="102">
        <v>0</v>
      </c>
      <c r="Q127" s="102">
        <v>0</v>
      </c>
      <c r="R127" s="102"/>
      <c r="S127" s="221"/>
      <c r="T127" s="29"/>
      <c r="U127" s="138" t="s">
        <v>13</v>
      </c>
      <c r="V127" s="139"/>
      <c r="W127" s="60">
        <f t="shared" ref="W127:AA127" si="365">SUM(W128:W130)</f>
        <v>0</v>
      </c>
      <c r="X127" s="60">
        <f t="shared" si="365"/>
        <v>0</v>
      </c>
      <c r="Y127" s="60">
        <f t="shared" si="365"/>
        <v>0</v>
      </c>
      <c r="Z127" s="60">
        <f t="shared" si="365"/>
        <v>0</v>
      </c>
      <c r="AA127" s="60">
        <f t="shared" si="365"/>
        <v>0</v>
      </c>
      <c r="AB127" s="60">
        <f t="shared" ref="AB127:AC127" si="366">SUM(AB128:AB130)</f>
        <v>0</v>
      </c>
      <c r="AC127" s="60">
        <f t="shared" si="366"/>
        <v>0</v>
      </c>
      <c r="AD127" s="60">
        <f t="shared" ref="AD127:AE127" si="367">SUM(AD128:AD130)</f>
        <v>0</v>
      </c>
      <c r="AE127" s="60">
        <f t="shared" si="367"/>
        <v>0</v>
      </c>
      <c r="AF127" s="60">
        <f t="shared" ref="AF127:AG127" si="368">SUM(AF128:AF130)</f>
        <v>0</v>
      </c>
      <c r="AG127" s="60">
        <f t="shared" si="368"/>
        <v>0</v>
      </c>
      <c r="AH127" s="60">
        <f t="shared" ref="AH127:AI127" si="369">SUM(AH128:AH130)</f>
        <v>0</v>
      </c>
      <c r="AI127" s="60">
        <f t="shared" si="369"/>
        <v>0</v>
      </c>
      <c r="AJ127" s="60"/>
      <c r="AK127" s="60"/>
    </row>
    <row r="128" spans="1:47" ht="19.5" hidden="1" customHeight="1" outlineLevel="1" x14ac:dyDescent="0.2">
      <c r="A128" s="253"/>
      <c r="B128" s="134"/>
      <c r="C128" s="135" t="s">
        <v>10</v>
      </c>
      <c r="D128" s="8"/>
      <c r="E128" s="9">
        <f>149-149</f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/>
      <c r="S128" s="216"/>
      <c r="T128" s="44"/>
      <c r="U128" s="143"/>
      <c r="V128" s="144" t="s">
        <v>15</v>
      </c>
      <c r="W128" s="145"/>
      <c r="X128" s="145"/>
      <c r="Y128" s="145">
        <v>0</v>
      </c>
      <c r="Z128" s="145">
        <v>0</v>
      </c>
      <c r="AA128" s="145">
        <v>0</v>
      </c>
      <c r="AB128" s="145">
        <v>0</v>
      </c>
      <c r="AC128" s="145">
        <v>0</v>
      </c>
      <c r="AD128" s="145">
        <v>0</v>
      </c>
      <c r="AE128" s="145">
        <v>0</v>
      </c>
      <c r="AF128" s="145">
        <v>0</v>
      </c>
      <c r="AG128" s="145">
        <v>0</v>
      </c>
      <c r="AH128" s="145">
        <v>0</v>
      </c>
      <c r="AI128" s="145">
        <v>0</v>
      </c>
      <c r="AJ128" s="145"/>
      <c r="AK128" s="145"/>
    </row>
    <row r="129" spans="1:47" ht="19.5" hidden="1" customHeight="1" outlineLevel="1" x14ac:dyDescent="0.2">
      <c r="A129" s="253"/>
      <c r="B129" s="134"/>
      <c r="C129" s="135" t="s">
        <v>23</v>
      </c>
      <c r="D129" s="8"/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/>
      <c r="S129" s="217"/>
      <c r="T129" s="45"/>
      <c r="U129" s="53"/>
      <c r="V129" s="20" t="s">
        <v>16</v>
      </c>
      <c r="W129" s="78"/>
      <c r="X129" s="78"/>
      <c r="Y129" s="78">
        <v>0</v>
      </c>
      <c r="Z129" s="78">
        <v>0</v>
      </c>
      <c r="AA129" s="78">
        <v>0</v>
      </c>
      <c r="AB129" s="78">
        <v>0</v>
      </c>
      <c r="AC129" s="78">
        <v>0</v>
      </c>
      <c r="AD129" s="78">
        <v>0</v>
      </c>
      <c r="AE129" s="78">
        <v>0</v>
      </c>
      <c r="AF129" s="78">
        <v>0</v>
      </c>
      <c r="AG129" s="78">
        <v>0</v>
      </c>
      <c r="AH129" s="78">
        <v>0</v>
      </c>
      <c r="AI129" s="78">
        <v>0</v>
      </c>
      <c r="AJ129" s="78"/>
      <c r="AK129" s="78"/>
    </row>
    <row r="130" spans="1:47" ht="19.5" hidden="1" customHeight="1" outlineLevel="1" x14ac:dyDescent="0.2">
      <c r="A130" s="253"/>
      <c r="B130" s="134"/>
      <c r="C130" s="135" t="s">
        <v>22</v>
      </c>
      <c r="D130" s="8"/>
      <c r="E130" s="58"/>
      <c r="F130" s="58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58">
        <v>0</v>
      </c>
      <c r="R130" s="58"/>
      <c r="S130" s="218"/>
      <c r="U130" s="103"/>
      <c r="V130" s="104" t="s">
        <v>17</v>
      </c>
      <c r="W130" s="80"/>
      <c r="X130" s="80"/>
      <c r="Y130" s="80">
        <v>0</v>
      </c>
      <c r="Z130" s="80">
        <v>0</v>
      </c>
      <c r="AA130" s="80">
        <v>0</v>
      </c>
      <c r="AB130" s="80">
        <v>0</v>
      </c>
      <c r="AC130" s="80">
        <v>0</v>
      </c>
      <c r="AD130" s="80">
        <v>0</v>
      </c>
      <c r="AE130" s="80">
        <v>0</v>
      </c>
      <c r="AF130" s="80">
        <v>0</v>
      </c>
      <c r="AG130" s="80">
        <v>0</v>
      </c>
      <c r="AH130" s="80">
        <v>0</v>
      </c>
      <c r="AI130" s="80">
        <v>0</v>
      </c>
      <c r="AJ130" s="80"/>
      <c r="AK130" s="80"/>
    </row>
    <row r="131" spans="1:47" ht="19.5" hidden="1" customHeight="1" outlineLevel="1" x14ac:dyDescent="0.2">
      <c r="A131" s="253"/>
      <c r="B131" s="134"/>
      <c r="C131" s="135" t="s">
        <v>46</v>
      </c>
      <c r="D131" s="8"/>
      <c r="E131" s="11"/>
      <c r="F131" s="11"/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/>
      <c r="S131" s="217"/>
      <c r="T131" s="45"/>
      <c r="U131" s="147" t="s">
        <v>43</v>
      </c>
      <c r="V131" s="10"/>
      <c r="W131" s="60"/>
      <c r="X131" s="60"/>
      <c r="Y131" s="60">
        <v>0</v>
      </c>
      <c r="Z131" s="60">
        <v>0</v>
      </c>
      <c r="AA131" s="60">
        <v>0</v>
      </c>
      <c r="AB131" s="60">
        <v>0</v>
      </c>
      <c r="AC131" s="60">
        <v>0</v>
      </c>
      <c r="AD131" s="60">
        <v>0</v>
      </c>
      <c r="AE131" s="60">
        <v>0</v>
      </c>
      <c r="AF131" s="60">
        <v>0</v>
      </c>
      <c r="AG131" s="60">
        <v>0</v>
      </c>
      <c r="AH131" s="60">
        <v>0</v>
      </c>
      <c r="AI131" s="60">
        <v>0</v>
      </c>
      <c r="AJ131" s="60"/>
      <c r="AK131" s="60"/>
    </row>
    <row r="132" spans="1:47" ht="19.5" hidden="1" customHeight="1" outlineLevel="1" x14ac:dyDescent="0.2">
      <c r="B132" s="134"/>
      <c r="C132" s="135" t="s">
        <v>51</v>
      </c>
      <c r="D132" s="8"/>
      <c r="E132" s="58"/>
      <c r="F132" s="58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58">
        <v>0</v>
      </c>
      <c r="R132" s="58"/>
      <c r="S132" s="218"/>
      <c r="T132" s="29"/>
      <c r="U132" s="55" t="s">
        <v>38</v>
      </c>
      <c r="V132" s="28"/>
      <c r="W132" s="60"/>
      <c r="X132" s="60"/>
      <c r="Y132" s="60">
        <v>0</v>
      </c>
      <c r="Z132" s="60">
        <v>0</v>
      </c>
      <c r="AA132" s="60">
        <v>0</v>
      </c>
      <c r="AB132" s="60">
        <v>0</v>
      </c>
      <c r="AC132" s="60">
        <v>0</v>
      </c>
      <c r="AD132" s="60">
        <v>0</v>
      </c>
      <c r="AE132" s="60">
        <v>0</v>
      </c>
      <c r="AF132" s="60">
        <v>0</v>
      </c>
      <c r="AG132" s="60">
        <v>0</v>
      </c>
      <c r="AH132" s="60">
        <v>0</v>
      </c>
      <c r="AI132" s="60">
        <v>0</v>
      </c>
      <c r="AJ132" s="60"/>
      <c r="AK132" s="60"/>
    </row>
    <row r="133" spans="1:47" ht="19.5" hidden="1" customHeight="1" outlineLevel="1" x14ac:dyDescent="0.2">
      <c r="B133" s="105"/>
      <c r="C133" s="35" t="s">
        <v>127</v>
      </c>
      <c r="D133" s="35"/>
      <c r="E133" s="59"/>
      <c r="F133" s="59"/>
      <c r="G133" s="59">
        <v>0</v>
      </c>
      <c r="H133" s="59">
        <v>0</v>
      </c>
      <c r="I133" s="59">
        <v>0</v>
      </c>
      <c r="J133" s="59">
        <v>0</v>
      </c>
      <c r="K133" s="59">
        <v>0</v>
      </c>
      <c r="L133" s="59">
        <v>0</v>
      </c>
      <c r="M133" s="59">
        <v>0</v>
      </c>
      <c r="N133" s="59">
        <v>0</v>
      </c>
      <c r="O133" s="59">
        <v>0</v>
      </c>
      <c r="P133" s="59">
        <v>0</v>
      </c>
      <c r="Q133" s="59">
        <v>0</v>
      </c>
      <c r="R133" s="59"/>
      <c r="S133" s="219"/>
      <c r="T133" s="29"/>
      <c r="U133" s="148" t="s">
        <v>127</v>
      </c>
      <c r="V133" s="132"/>
      <c r="W133" s="89"/>
      <c r="X133" s="89"/>
      <c r="Y133" s="89">
        <v>0</v>
      </c>
      <c r="Z133" s="89">
        <v>0</v>
      </c>
      <c r="AA133" s="89">
        <v>0</v>
      </c>
      <c r="AB133" s="89">
        <v>0</v>
      </c>
      <c r="AC133" s="89">
        <v>0</v>
      </c>
      <c r="AD133" s="89">
        <v>0</v>
      </c>
      <c r="AE133" s="89">
        <v>0</v>
      </c>
      <c r="AF133" s="89">
        <v>0</v>
      </c>
      <c r="AG133" s="89">
        <v>0</v>
      </c>
      <c r="AH133" s="89">
        <v>0</v>
      </c>
      <c r="AI133" s="89">
        <v>0</v>
      </c>
      <c r="AJ133" s="89"/>
      <c r="AK133" s="89"/>
    </row>
    <row r="134" spans="1:47" s="3" customFormat="1" ht="19.5" hidden="1" customHeight="1" outlineLevel="1" x14ac:dyDescent="0.2">
      <c r="B134" s="149" t="s">
        <v>14</v>
      </c>
      <c r="C134" s="135"/>
      <c r="D134" s="8"/>
      <c r="E134" s="11">
        <f t="shared" ref="E134" si="370">SUM(E128:E133)+E121</f>
        <v>0</v>
      </c>
      <c r="F134" s="11">
        <f t="shared" ref="F134" si="371">SUM(F128:F133)+F121</f>
        <v>0</v>
      </c>
      <c r="G134" s="11">
        <f t="shared" ref="G134:I134" si="372">SUM(G128:G133)+G121</f>
        <v>0</v>
      </c>
      <c r="H134" s="11">
        <f t="shared" si="372"/>
        <v>0</v>
      </c>
      <c r="I134" s="11">
        <f t="shared" si="372"/>
        <v>0</v>
      </c>
      <c r="J134" s="11">
        <f t="shared" ref="J134:K134" si="373">SUM(J128:J133)+J121</f>
        <v>0</v>
      </c>
      <c r="K134" s="11">
        <f t="shared" si="373"/>
        <v>0</v>
      </c>
      <c r="L134" s="11">
        <f t="shared" ref="L134:M134" si="374">SUM(L128:L133)+L121</f>
        <v>0</v>
      </c>
      <c r="M134" s="11">
        <f t="shared" si="374"/>
        <v>0</v>
      </c>
      <c r="N134" s="11">
        <f t="shared" ref="N134:O134" si="375">SUM(N128:N133)+N121</f>
        <v>0</v>
      </c>
      <c r="O134" s="11">
        <f t="shared" si="375"/>
        <v>0</v>
      </c>
      <c r="P134" s="11">
        <f t="shared" ref="P134:Q134" si="376">SUM(P128:P133)+P121</f>
        <v>0</v>
      </c>
      <c r="Q134" s="11">
        <f t="shared" si="376"/>
        <v>0</v>
      </c>
      <c r="R134" s="11"/>
      <c r="S134" s="217"/>
      <c r="T134" s="65"/>
      <c r="U134" s="150" t="s">
        <v>18</v>
      </c>
      <c r="V134" s="151"/>
      <c r="W134" s="60">
        <f t="shared" ref="W134:X134" si="377">+W132+W127+W121+W131+W133</f>
        <v>0</v>
      </c>
      <c r="X134" s="60">
        <f t="shared" si="377"/>
        <v>0</v>
      </c>
      <c r="Y134" s="60">
        <f>+Y132+Y127+Y121+Y131+Y133</f>
        <v>0</v>
      </c>
      <c r="Z134" s="60">
        <f t="shared" ref="Z134:AA134" si="378">+Z132+Z127+Z121+Z131+Z133</f>
        <v>0</v>
      </c>
      <c r="AA134" s="60">
        <f t="shared" si="378"/>
        <v>0</v>
      </c>
      <c r="AB134" s="60">
        <f t="shared" ref="AB134:AC134" si="379">+AB132+AB127+AB121+AB131+AB133</f>
        <v>0</v>
      </c>
      <c r="AC134" s="60">
        <f t="shared" si="379"/>
        <v>0</v>
      </c>
      <c r="AD134" s="60">
        <f t="shared" ref="AD134:AE134" si="380">+AD132+AD127+AD121+AD131+AD133</f>
        <v>0</v>
      </c>
      <c r="AE134" s="60">
        <f t="shared" si="380"/>
        <v>0</v>
      </c>
      <c r="AF134" s="60">
        <f t="shared" ref="AF134:AG134" si="381">+AF132+AF127+AF121+AF131+AF133</f>
        <v>0</v>
      </c>
      <c r="AG134" s="60">
        <f t="shared" si="381"/>
        <v>0</v>
      </c>
      <c r="AH134" s="60">
        <f t="shared" ref="AH134:AI134" si="382">+AH132+AH127+AH121+AH131+AH133</f>
        <v>0</v>
      </c>
      <c r="AI134" s="60">
        <f t="shared" si="382"/>
        <v>0</v>
      </c>
      <c r="AJ134" s="60"/>
      <c r="AK134" s="60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</row>
    <row r="135" spans="1:47" s="3" customFormat="1" ht="25.5" hidden="1" customHeight="1" outlineLevel="1" x14ac:dyDescent="0.2">
      <c r="B135" s="121" t="s">
        <v>103</v>
      </c>
      <c r="C135" s="122" t="s">
        <v>53</v>
      </c>
      <c r="D135" s="123"/>
      <c r="E135" s="122"/>
      <c r="F135" s="122"/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220"/>
      <c r="T135" s="122"/>
      <c r="U135" s="123"/>
      <c r="V135" s="167"/>
      <c r="W135" s="167"/>
      <c r="X135" s="167"/>
      <c r="Y135" s="167"/>
      <c r="Z135" s="167"/>
      <c r="AA135" s="167"/>
      <c r="AB135" s="167"/>
      <c r="AC135" s="167"/>
      <c r="AD135" s="167"/>
      <c r="AE135" s="167"/>
      <c r="AF135" s="167"/>
      <c r="AG135" s="167"/>
      <c r="AH135" s="167"/>
      <c r="AI135" s="167"/>
      <c r="AJ135" s="167"/>
      <c r="AK135" s="167"/>
    </row>
    <row r="136" spans="1:47" ht="40.5" hidden="1" customHeight="1" outlineLevel="1" x14ac:dyDescent="0.2">
      <c r="B136" s="96" t="s">
        <v>0</v>
      </c>
      <c r="C136" s="26"/>
      <c r="D136" s="97"/>
      <c r="E136" s="34" t="str">
        <f t="shared" ref="E136:Q136" si="383">+E$6</f>
        <v>Eredeti előirányzat
2024. év</v>
      </c>
      <c r="F136" s="34" t="str">
        <f t="shared" si="383"/>
        <v>1 Módosítás</v>
      </c>
      <c r="G136" s="34" t="str">
        <f t="shared" si="383"/>
        <v>Módosított előirányzat 1
2024. év</v>
      </c>
      <c r="H136" s="34" t="str">
        <f t="shared" si="383"/>
        <v>2 Módosítás</v>
      </c>
      <c r="I136" s="34" t="str">
        <f t="shared" si="383"/>
        <v>Módosított előirányzat</v>
      </c>
      <c r="J136" s="34" t="str">
        <f t="shared" si="383"/>
        <v>3 Módosítás</v>
      </c>
      <c r="K136" s="34" t="str">
        <f t="shared" si="383"/>
        <v>Módosított előirányzat</v>
      </c>
      <c r="L136" s="34" t="str">
        <f t="shared" si="383"/>
        <v>4 Módosítás</v>
      </c>
      <c r="M136" s="34" t="str">
        <f t="shared" si="383"/>
        <v>4. Módosított előirányzat</v>
      </c>
      <c r="N136" s="34" t="str">
        <f t="shared" si="383"/>
        <v>5 Módosítás</v>
      </c>
      <c r="O136" s="34" t="str">
        <f t="shared" si="383"/>
        <v>Módosított előirányzat 5.</v>
      </c>
      <c r="P136" s="34" t="str">
        <f t="shared" si="383"/>
        <v>6 Módosítás</v>
      </c>
      <c r="Q136" s="34" t="str">
        <f t="shared" si="383"/>
        <v>Módosított előirányzat
2024. év</v>
      </c>
      <c r="R136" s="34"/>
      <c r="S136" s="212"/>
      <c r="T136" s="49"/>
      <c r="U136" s="55" t="s">
        <v>1</v>
      </c>
      <c r="V136" s="98"/>
      <c r="W136" s="34" t="str">
        <f t="shared" ref="W136:AI136" si="384">+W$6</f>
        <v>Eredeti előirányzat
2024. év</v>
      </c>
      <c r="X136" s="34" t="str">
        <f t="shared" si="384"/>
        <v>1 Módosítás</v>
      </c>
      <c r="Y136" s="34" t="str">
        <f t="shared" si="384"/>
        <v>Módosított előirányzat 1
2024. év</v>
      </c>
      <c r="Z136" s="34" t="str">
        <f t="shared" si="384"/>
        <v>2 Módosítás</v>
      </c>
      <c r="AA136" s="34" t="str">
        <f t="shared" si="384"/>
        <v>Módosított előirányzat</v>
      </c>
      <c r="AB136" s="34" t="str">
        <f t="shared" si="384"/>
        <v>3 Módosítás</v>
      </c>
      <c r="AC136" s="34" t="str">
        <f t="shared" si="384"/>
        <v>Módosított előirányzat</v>
      </c>
      <c r="AD136" s="34" t="str">
        <f t="shared" si="384"/>
        <v>4 Módosítás</v>
      </c>
      <c r="AE136" s="34" t="str">
        <f t="shared" si="384"/>
        <v>4. Módosított előirányzat</v>
      </c>
      <c r="AF136" s="34" t="str">
        <f t="shared" si="384"/>
        <v>5 Módosítás</v>
      </c>
      <c r="AG136" s="34" t="str">
        <f t="shared" si="384"/>
        <v>Módosított előirányzat 5</v>
      </c>
      <c r="AH136" s="34" t="str">
        <f t="shared" si="384"/>
        <v>6 Módosítás</v>
      </c>
      <c r="AI136" s="34" t="str">
        <f t="shared" si="384"/>
        <v>Módosított 
előirányzat</v>
      </c>
      <c r="AJ136" s="34"/>
      <c r="AK136" s="34"/>
    </row>
    <row r="137" spans="1:47" ht="19.5" hidden="1" customHeight="1" outlineLevel="1" x14ac:dyDescent="0.2">
      <c r="B137" s="134"/>
      <c r="C137" s="135" t="s">
        <v>2</v>
      </c>
      <c r="D137" s="136"/>
      <c r="E137" s="137">
        <f t="shared" ref="E137:I137" si="385">+E138+E139+E140+E141</f>
        <v>0</v>
      </c>
      <c r="F137" s="137">
        <f t="shared" si="385"/>
        <v>0</v>
      </c>
      <c r="G137" s="137">
        <f t="shared" si="385"/>
        <v>0</v>
      </c>
      <c r="H137" s="137">
        <f t="shared" si="385"/>
        <v>0</v>
      </c>
      <c r="I137" s="137">
        <f t="shared" si="385"/>
        <v>0</v>
      </c>
      <c r="J137" s="137">
        <f t="shared" ref="J137:K137" si="386">+J138+J139+J140+J141</f>
        <v>0</v>
      </c>
      <c r="K137" s="137">
        <f t="shared" si="386"/>
        <v>0</v>
      </c>
      <c r="L137" s="137">
        <f t="shared" ref="L137:M137" si="387">+L138+L139+L140+L141</f>
        <v>0</v>
      </c>
      <c r="M137" s="137">
        <f t="shared" si="387"/>
        <v>0</v>
      </c>
      <c r="N137" s="137">
        <f t="shared" ref="N137:O137" si="388">+N138+N139+N140+N141</f>
        <v>0</v>
      </c>
      <c r="O137" s="137">
        <f t="shared" si="388"/>
        <v>0</v>
      </c>
      <c r="P137" s="137">
        <f t="shared" ref="P137:Q137" si="389">+P138+P139+P140+P141</f>
        <v>0</v>
      </c>
      <c r="Q137" s="137">
        <f t="shared" si="389"/>
        <v>0</v>
      </c>
      <c r="R137" s="137"/>
      <c r="S137" s="213"/>
      <c r="T137" s="44"/>
      <c r="U137" s="138" t="s">
        <v>3</v>
      </c>
      <c r="V137" s="139"/>
      <c r="W137" s="72">
        <f t="shared" ref="W137:X137" si="390">SUM(W138:W142)</f>
        <v>0</v>
      </c>
      <c r="X137" s="72">
        <f t="shared" si="390"/>
        <v>0</v>
      </c>
      <c r="Y137" s="72">
        <f>+W137+X137</f>
        <v>0</v>
      </c>
      <c r="Z137" s="72">
        <f t="shared" ref="Z137" si="391">SUM(Z138:Z142)</f>
        <v>0</v>
      </c>
      <c r="AA137" s="72">
        <f>+Y137+Z137</f>
        <v>0</v>
      </c>
      <c r="AB137" s="72">
        <f t="shared" ref="AB137:AD137" si="392">SUM(AB138:AB142)</f>
        <v>0</v>
      </c>
      <c r="AC137" s="72">
        <f>SUM(AC138:AC142)</f>
        <v>0</v>
      </c>
      <c r="AD137" s="72">
        <f t="shared" si="392"/>
        <v>0</v>
      </c>
      <c r="AE137" s="72">
        <f>SUM(AE138:AE142)</f>
        <v>0</v>
      </c>
      <c r="AF137" s="72">
        <f t="shared" ref="AF137:AH137" si="393">SUM(AF138:AF142)</f>
        <v>0</v>
      </c>
      <c r="AG137" s="72">
        <f>SUM(AG138:AG142)</f>
        <v>0</v>
      </c>
      <c r="AH137" s="72">
        <f t="shared" si="393"/>
        <v>0</v>
      </c>
      <c r="AI137" s="72">
        <f>SUM(AI138:AI142)</f>
        <v>0</v>
      </c>
      <c r="AJ137" s="72"/>
      <c r="AK137" s="72"/>
    </row>
    <row r="138" spans="1:47" ht="19.5" hidden="1" customHeight="1" outlineLevel="1" x14ac:dyDescent="0.2">
      <c r="B138" s="140"/>
      <c r="C138" s="141" t="s">
        <v>4</v>
      </c>
      <c r="D138" s="141"/>
      <c r="E138" s="142"/>
      <c r="F138" s="142">
        <v>0</v>
      </c>
      <c r="G138" s="142"/>
      <c r="H138" s="142"/>
      <c r="I138" s="142"/>
      <c r="J138" s="142"/>
      <c r="K138" s="142"/>
      <c r="L138" s="142"/>
      <c r="M138" s="142"/>
      <c r="N138" s="142"/>
      <c r="O138" s="142"/>
      <c r="P138" s="142"/>
      <c r="Q138" s="142"/>
      <c r="R138" s="142"/>
      <c r="S138" s="214"/>
      <c r="T138" s="46"/>
      <c r="U138" s="143"/>
      <c r="V138" s="144" t="s">
        <v>6</v>
      </c>
      <c r="W138" s="145">
        <v>0</v>
      </c>
      <c r="X138" s="145">
        <v>0</v>
      </c>
      <c r="Y138" s="145">
        <f t="shared" ref="Y138:Y150" si="394">+W138+X138</f>
        <v>0</v>
      </c>
      <c r="Z138" s="145">
        <v>0</v>
      </c>
      <c r="AA138" s="145">
        <f t="shared" ref="AA138:AA150" si="395">+Y138+Z138</f>
        <v>0</v>
      </c>
      <c r="AB138" s="145">
        <v>0</v>
      </c>
      <c r="AC138" s="145">
        <f>+AA138+AB138</f>
        <v>0</v>
      </c>
      <c r="AD138" s="145">
        <v>0</v>
      </c>
      <c r="AE138" s="145">
        <f>+AC138+AD138</f>
        <v>0</v>
      </c>
      <c r="AF138" s="145">
        <v>0</v>
      </c>
      <c r="AG138" s="145">
        <f>+AE138+AF138</f>
        <v>0</v>
      </c>
      <c r="AH138" s="145">
        <v>0</v>
      </c>
      <c r="AI138" s="145">
        <f>+AG138+AH138</f>
        <v>0</v>
      </c>
      <c r="AJ138" s="145"/>
      <c r="AK138" s="145"/>
    </row>
    <row r="139" spans="1:47" ht="23.25" hidden="1" customHeight="1" outlineLevel="1" x14ac:dyDescent="0.2">
      <c r="A139" s="253"/>
      <c r="B139" s="100"/>
      <c r="C139" s="17" t="s">
        <v>5</v>
      </c>
      <c r="D139" s="18"/>
      <c r="E139" s="5">
        <v>0</v>
      </c>
      <c r="F139" s="5">
        <v>0</v>
      </c>
      <c r="G139" s="5">
        <f>+E139+F139</f>
        <v>0</v>
      </c>
      <c r="H139" s="5">
        <v>0</v>
      </c>
      <c r="I139" s="5">
        <f>+G139+H139</f>
        <v>0</v>
      </c>
      <c r="J139" s="5">
        <v>0</v>
      </c>
      <c r="K139" s="5">
        <f>+I139+J139</f>
        <v>0</v>
      </c>
      <c r="L139" s="5">
        <v>0</v>
      </c>
      <c r="M139" s="5">
        <f>+K139+L139</f>
        <v>0</v>
      </c>
      <c r="N139" s="5">
        <v>0</v>
      </c>
      <c r="O139" s="5">
        <f>+M139+N139</f>
        <v>0</v>
      </c>
      <c r="P139" s="5">
        <v>0</v>
      </c>
      <c r="Q139" s="5">
        <f>+O139+P139</f>
        <v>0</v>
      </c>
      <c r="R139" s="5"/>
      <c r="S139" s="215"/>
      <c r="T139" s="46"/>
      <c r="U139" s="53"/>
      <c r="V139" s="19" t="s">
        <v>8</v>
      </c>
      <c r="W139" s="78">
        <v>0</v>
      </c>
      <c r="X139" s="78">
        <v>0</v>
      </c>
      <c r="Y139" s="78">
        <f t="shared" si="394"/>
        <v>0</v>
      </c>
      <c r="Z139" s="78">
        <v>0</v>
      </c>
      <c r="AA139" s="78">
        <f t="shared" si="395"/>
        <v>0</v>
      </c>
      <c r="AB139" s="78">
        <v>0</v>
      </c>
      <c r="AC139" s="78">
        <f>+AA139+AB139</f>
        <v>0</v>
      </c>
      <c r="AD139" s="78">
        <v>0</v>
      </c>
      <c r="AE139" s="78">
        <f>+AC139+AD139</f>
        <v>0</v>
      </c>
      <c r="AF139" s="78">
        <v>0</v>
      </c>
      <c r="AG139" s="78">
        <f>+AE139+AF139</f>
        <v>0</v>
      </c>
      <c r="AH139" s="78">
        <v>0</v>
      </c>
      <c r="AI139" s="78">
        <f>+AG139+AH139</f>
        <v>0</v>
      </c>
      <c r="AJ139" s="78"/>
      <c r="AK139" s="78"/>
    </row>
    <row r="140" spans="1:47" ht="19.5" hidden="1" customHeight="1" outlineLevel="1" x14ac:dyDescent="0.2">
      <c r="A140" s="253"/>
      <c r="B140" s="100"/>
      <c r="C140" s="17" t="s">
        <v>7</v>
      </c>
      <c r="D140" s="18"/>
      <c r="E140" s="5"/>
      <c r="F140" s="5">
        <v>0</v>
      </c>
      <c r="G140" s="5">
        <f t="shared" ref="G140:G150" si="396">+E140+F140</f>
        <v>0</v>
      </c>
      <c r="H140" s="5">
        <v>0</v>
      </c>
      <c r="I140" s="5">
        <f t="shared" ref="I140:I150" si="397">+G140+H140</f>
        <v>0</v>
      </c>
      <c r="J140" s="5">
        <v>0</v>
      </c>
      <c r="K140" s="5">
        <f t="shared" ref="K140:K150" si="398">+I140+J140</f>
        <v>0</v>
      </c>
      <c r="L140" s="5">
        <v>0</v>
      </c>
      <c r="M140" s="5">
        <f t="shared" ref="M140:M150" si="399">+K140+L140</f>
        <v>0</v>
      </c>
      <c r="N140" s="5">
        <v>0</v>
      </c>
      <c r="O140" s="5">
        <f t="shared" ref="O140:O150" si="400">+M140+N140</f>
        <v>0</v>
      </c>
      <c r="P140" s="5">
        <v>0</v>
      </c>
      <c r="Q140" s="5">
        <f t="shared" ref="Q140:Q150" si="401">+O140+P140</f>
        <v>0</v>
      </c>
      <c r="R140" s="5"/>
      <c r="S140" s="215"/>
      <c r="T140" s="46"/>
      <c r="U140" s="53"/>
      <c r="V140" s="20" t="s">
        <v>9</v>
      </c>
      <c r="W140" s="78">
        <v>0</v>
      </c>
      <c r="X140" s="78">
        <v>0</v>
      </c>
      <c r="Y140" s="78">
        <f t="shared" si="394"/>
        <v>0</v>
      </c>
      <c r="Z140" s="78">
        <v>0</v>
      </c>
      <c r="AA140" s="78">
        <f t="shared" si="395"/>
        <v>0</v>
      </c>
      <c r="AB140" s="78">
        <v>0</v>
      </c>
      <c r="AC140" s="78">
        <f>+AA140+AB140</f>
        <v>0</v>
      </c>
      <c r="AD140" s="78">
        <v>0</v>
      </c>
      <c r="AE140" s="78">
        <f>+AC140+AD140</f>
        <v>0</v>
      </c>
      <c r="AF140" s="78">
        <v>0</v>
      </c>
      <c r="AG140" s="78">
        <f>+AE140+AF140</f>
        <v>0</v>
      </c>
      <c r="AH140" s="78">
        <v>0</v>
      </c>
      <c r="AI140" s="78">
        <f>+AG140+AH140</f>
        <v>0</v>
      </c>
      <c r="AJ140" s="78"/>
      <c r="AK140" s="78"/>
    </row>
    <row r="141" spans="1:47" ht="19.5" hidden="1" customHeight="1" outlineLevel="1" x14ac:dyDescent="0.2">
      <c r="A141" s="253"/>
      <c r="B141" s="100"/>
      <c r="C141" s="17" t="s">
        <v>21</v>
      </c>
      <c r="D141" s="18"/>
      <c r="E141" s="5"/>
      <c r="F141" s="5">
        <v>0</v>
      </c>
      <c r="G141" s="5">
        <f t="shared" si="396"/>
        <v>0</v>
      </c>
      <c r="H141" s="5">
        <v>0</v>
      </c>
      <c r="I141" s="5">
        <f t="shared" si="397"/>
        <v>0</v>
      </c>
      <c r="J141" s="5">
        <v>0</v>
      </c>
      <c r="K141" s="5">
        <f t="shared" si="398"/>
        <v>0</v>
      </c>
      <c r="L141" s="5">
        <v>0</v>
      </c>
      <c r="M141" s="5">
        <f t="shared" si="399"/>
        <v>0</v>
      </c>
      <c r="N141" s="5">
        <v>0</v>
      </c>
      <c r="O141" s="5">
        <f t="shared" si="400"/>
        <v>0</v>
      </c>
      <c r="P141" s="5">
        <v>0</v>
      </c>
      <c r="Q141" s="5">
        <f t="shared" si="401"/>
        <v>0</v>
      </c>
      <c r="R141" s="5"/>
      <c r="S141" s="215"/>
      <c r="T141" s="46"/>
      <c r="U141" s="53"/>
      <c r="V141" s="20" t="s">
        <v>11</v>
      </c>
      <c r="W141" s="78"/>
      <c r="X141" s="78">
        <v>0</v>
      </c>
      <c r="Y141" s="78">
        <f t="shared" si="394"/>
        <v>0</v>
      </c>
      <c r="Z141" s="78">
        <v>0</v>
      </c>
      <c r="AA141" s="78">
        <f t="shared" si="395"/>
        <v>0</v>
      </c>
      <c r="AB141" s="78">
        <v>0</v>
      </c>
      <c r="AC141" s="78">
        <f>+AA141+AB141</f>
        <v>0</v>
      </c>
      <c r="AD141" s="78">
        <v>0</v>
      </c>
      <c r="AE141" s="78">
        <f>+AC141+AD141</f>
        <v>0</v>
      </c>
      <c r="AF141" s="78">
        <v>0</v>
      </c>
      <c r="AG141" s="78">
        <f>+AE141+AF141</f>
        <v>0</v>
      </c>
      <c r="AH141" s="78">
        <v>0</v>
      </c>
      <c r="AI141" s="78">
        <f>+AG141+AH141</f>
        <v>0</v>
      </c>
      <c r="AJ141" s="78"/>
      <c r="AK141" s="78"/>
    </row>
    <row r="142" spans="1:47" ht="19.5" hidden="1" customHeight="1" outlineLevel="1" x14ac:dyDescent="0.2">
      <c r="A142" s="253"/>
      <c r="B142" s="101"/>
      <c r="C142" s="21"/>
      <c r="D142" s="21"/>
      <c r="E142" s="102"/>
      <c r="F142" s="102">
        <v>0</v>
      </c>
      <c r="G142" s="5">
        <f t="shared" si="396"/>
        <v>0</v>
      </c>
      <c r="H142" s="102">
        <v>0</v>
      </c>
      <c r="I142" s="5">
        <f t="shared" si="397"/>
        <v>0</v>
      </c>
      <c r="J142" s="102">
        <v>0</v>
      </c>
      <c r="K142" s="5">
        <f t="shared" si="398"/>
        <v>0</v>
      </c>
      <c r="L142" s="102">
        <v>0</v>
      </c>
      <c r="M142" s="5">
        <f t="shared" si="399"/>
        <v>0</v>
      </c>
      <c r="N142" s="102">
        <v>0</v>
      </c>
      <c r="O142" s="5">
        <f t="shared" si="400"/>
        <v>0</v>
      </c>
      <c r="P142" s="102">
        <v>0</v>
      </c>
      <c r="Q142" s="5">
        <f t="shared" si="401"/>
        <v>0</v>
      </c>
      <c r="R142" s="5"/>
      <c r="S142" s="215"/>
      <c r="T142" s="50"/>
      <c r="U142" s="54"/>
      <c r="V142" s="23" t="s">
        <v>12</v>
      </c>
      <c r="W142" s="79"/>
      <c r="X142" s="79">
        <v>0</v>
      </c>
      <c r="Y142" s="79">
        <f t="shared" si="394"/>
        <v>0</v>
      </c>
      <c r="Z142" s="79">
        <v>0</v>
      </c>
      <c r="AA142" s="79">
        <f t="shared" si="395"/>
        <v>0</v>
      </c>
      <c r="AB142" s="79">
        <v>0</v>
      </c>
      <c r="AC142" s="79">
        <f>+AA142+AB142</f>
        <v>0</v>
      </c>
      <c r="AD142" s="79">
        <v>0</v>
      </c>
      <c r="AE142" s="79">
        <f>+AC142+AD142</f>
        <v>0</v>
      </c>
      <c r="AF142" s="79">
        <v>0</v>
      </c>
      <c r="AG142" s="79">
        <f>+AE142+AF142</f>
        <v>0</v>
      </c>
      <c r="AH142" s="79">
        <v>0</v>
      </c>
      <c r="AI142" s="79">
        <f>+AG142+AH142</f>
        <v>0</v>
      </c>
      <c r="AJ142" s="79"/>
      <c r="AK142" s="79"/>
    </row>
    <row r="143" spans="1:47" ht="19.5" hidden="1" customHeight="1" outlineLevel="1" x14ac:dyDescent="0.2">
      <c r="A143" s="253"/>
      <c r="B143" s="101"/>
      <c r="C143" s="21"/>
      <c r="D143" s="21"/>
      <c r="E143" s="102"/>
      <c r="F143" s="102">
        <v>0</v>
      </c>
      <c r="G143" s="5">
        <f t="shared" si="396"/>
        <v>0</v>
      </c>
      <c r="H143" s="102">
        <v>0</v>
      </c>
      <c r="I143" s="5">
        <f t="shared" si="397"/>
        <v>0</v>
      </c>
      <c r="J143" s="102">
        <v>0</v>
      </c>
      <c r="K143" s="5">
        <f t="shared" si="398"/>
        <v>0</v>
      </c>
      <c r="L143" s="102">
        <v>0</v>
      </c>
      <c r="M143" s="5">
        <f t="shared" si="399"/>
        <v>0</v>
      </c>
      <c r="N143" s="102">
        <v>0</v>
      </c>
      <c r="O143" s="5">
        <f t="shared" si="400"/>
        <v>0</v>
      </c>
      <c r="P143" s="102">
        <v>0</v>
      </c>
      <c r="Q143" s="5">
        <f t="shared" si="401"/>
        <v>0</v>
      </c>
      <c r="R143" s="5"/>
      <c r="S143" s="215"/>
      <c r="T143" s="29"/>
      <c r="U143" s="138" t="s">
        <v>13</v>
      </c>
      <c r="V143" s="139"/>
      <c r="W143" s="60">
        <f t="shared" ref="W143:X143" si="402">SUM(W144:W146)</f>
        <v>0</v>
      </c>
      <c r="X143" s="60">
        <f t="shared" si="402"/>
        <v>0</v>
      </c>
      <c r="Y143" s="60">
        <f t="shared" si="394"/>
        <v>0</v>
      </c>
      <c r="Z143" s="60">
        <f t="shared" ref="Z143" si="403">SUM(Z144:Z146)</f>
        <v>0</v>
      </c>
      <c r="AA143" s="60">
        <f t="shared" si="395"/>
        <v>0</v>
      </c>
      <c r="AB143" s="60">
        <f t="shared" ref="AB143:AD143" si="404">SUM(AB144:AB146)</f>
        <v>0</v>
      </c>
      <c r="AC143" s="72">
        <f>SUM(AC144:AC146)</f>
        <v>0</v>
      </c>
      <c r="AD143" s="60">
        <f t="shared" si="404"/>
        <v>0</v>
      </c>
      <c r="AE143" s="72">
        <f>SUM(AE144:AE146)</f>
        <v>0</v>
      </c>
      <c r="AF143" s="60">
        <f t="shared" ref="AF143:AH143" si="405">SUM(AF144:AF146)</f>
        <v>0</v>
      </c>
      <c r="AG143" s="72">
        <f>SUM(AG144:AG146)</f>
        <v>0</v>
      </c>
      <c r="AH143" s="60">
        <f t="shared" si="405"/>
        <v>0</v>
      </c>
      <c r="AI143" s="72">
        <f>SUM(AI144:AI146)</f>
        <v>0</v>
      </c>
      <c r="AJ143" s="72"/>
      <c r="AK143" s="72"/>
    </row>
    <row r="144" spans="1:47" ht="19.5" hidden="1" customHeight="1" outlineLevel="1" x14ac:dyDescent="0.2">
      <c r="A144" s="253"/>
      <c r="B144" s="134"/>
      <c r="C144" s="135" t="s">
        <v>10</v>
      </c>
      <c r="D144" s="8"/>
      <c r="E144" s="9">
        <f>149-149</f>
        <v>0</v>
      </c>
      <c r="F144" s="9">
        <v>0</v>
      </c>
      <c r="G144" s="9">
        <f t="shared" si="396"/>
        <v>0</v>
      </c>
      <c r="H144" s="9">
        <v>0</v>
      </c>
      <c r="I144" s="9">
        <f t="shared" si="397"/>
        <v>0</v>
      </c>
      <c r="J144" s="9">
        <v>0</v>
      </c>
      <c r="K144" s="9">
        <f t="shared" si="398"/>
        <v>0</v>
      </c>
      <c r="L144" s="9">
        <v>0</v>
      </c>
      <c r="M144" s="9">
        <f t="shared" si="399"/>
        <v>0</v>
      </c>
      <c r="N144" s="9">
        <v>0</v>
      </c>
      <c r="O144" s="9">
        <f t="shared" si="400"/>
        <v>0</v>
      </c>
      <c r="P144" s="9">
        <v>0</v>
      </c>
      <c r="Q144" s="9">
        <f t="shared" si="401"/>
        <v>0</v>
      </c>
      <c r="R144" s="9"/>
      <c r="S144" s="216"/>
      <c r="T144" s="44"/>
      <c r="U144" s="143"/>
      <c r="V144" s="144" t="s">
        <v>15</v>
      </c>
      <c r="W144" s="145"/>
      <c r="X144" s="145">
        <v>0</v>
      </c>
      <c r="Y144" s="145">
        <f t="shared" si="394"/>
        <v>0</v>
      </c>
      <c r="Z144" s="145">
        <v>0</v>
      </c>
      <c r="AA144" s="145">
        <f t="shared" si="395"/>
        <v>0</v>
      </c>
      <c r="AB144" s="145">
        <v>0</v>
      </c>
      <c r="AC144" s="145">
        <f t="shared" ref="AC144:AC149" si="406">+AA144+AB144</f>
        <v>0</v>
      </c>
      <c r="AD144" s="145">
        <v>0</v>
      </c>
      <c r="AE144" s="145">
        <f t="shared" ref="AE144:AE149" si="407">+AC144+AD144</f>
        <v>0</v>
      </c>
      <c r="AF144" s="145">
        <v>0</v>
      </c>
      <c r="AG144" s="145">
        <f t="shared" ref="AG144:AG149" si="408">+AE144+AF144</f>
        <v>0</v>
      </c>
      <c r="AH144" s="145">
        <v>0</v>
      </c>
      <c r="AI144" s="145">
        <f t="shared" ref="AI144:AI149" si="409">+AG144+AH144</f>
        <v>0</v>
      </c>
      <c r="AJ144" s="145"/>
      <c r="AK144" s="145"/>
    </row>
    <row r="145" spans="1:47" ht="19.5" hidden="1" customHeight="1" outlineLevel="1" x14ac:dyDescent="0.2">
      <c r="A145" s="253"/>
      <c r="B145" s="134"/>
      <c r="C145" s="135" t="s">
        <v>23</v>
      </c>
      <c r="D145" s="8"/>
      <c r="E145" s="11">
        <v>0</v>
      </c>
      <c r="F145" s="11">
        <v>0</v>
      </c>
      <c r="G145" s="11">
        <f t="shared" si="396"/>
        <v>0</v>
      </c>
      <c r="H145" s="11">
        <v>0</v>
      </c>
      <c r="I145" s="11">
        <f t="shared" si="397"/>
        <v>0</v>
      </c>
      <c r="J145" s="11">
        <v>0</v>
      </c>
      <c r="K145" s="11">
        <f t="shared" si="398"/>
        <v>0</v>
      </c>
      <c r="L145" s="11">
        <v>0</v>
      </c>
      <c r="M145" s="11">
        <f t="shared" si="399"/>
        <v>0</v>
      </c>
      <c r="N145" s="11">
        <v>0</v>
      </c>
      <c r="O145" s="11">
        <f t="shared" si="400"/>
        <v>0</v>
      </c>
      <c r="P145" s="11">
        <v>0</v>
      </c>
      <c r="Q145" s="11">
        <f t="shared" si="401"/>
        <v>0</v>
      </c>
      <c r="R145" s="11"/>
      <c r="S145" s="217"/>
      <c r="T145" s="45"/>
      <c r="U145" s="53"/>
      <c r="V145" s="20" t="s">
        <v>16</v>
      </c>
      <c r="W145" s="78"/>
      <c r="X145" s="78">
        <v>0</v>
      </c>
      <c r="Y145" s="78">
        <f t="shared" si="394"/>
        <v>0</v>
      </c>
      <c r="Z145" s="78">
        <v>0</v>
      </c>
      <c r="AA145" s="78">
        <f t="shared" si="395"/>
        <v>0</v>
      </c>
      <c r="AB145" s="78">
        <v>0</v>
      </c>
      <c r="AC145" s="78">
        <f t="shared" si="406"/>
        <v>0</v>
      </c>
      <c r="AD145" s="78">
        <v>0</v>
      </c>
      <c r="AE145" s="78">
        <f t="shared" si="407"/>
        <v>0</v>
      </c>
      <c r="AF145" s="78">
        <v>0</v>
      </c>
      <c r="AG145" s="78">
        <f t="shared" si="408"/>
        <v>0</v>
      </c>
      <c r="AH145" s="78">
        <v>0</v>
      </c>
      <c r="AI145" s="78">
        <f t="shared" si="409"/>
        <v>0</v>
      </c>
      <c r="AJ145" s="78"/>
      <c r="AK145" s="78"/>
    </row>
    <row r="146" spans="1:47" ht="19.5" hidden="1" customHeight="1" outlineLevel="1" x14ac:dyDescent="0.2">
      <c r="A146" s="253"/>
      <c r="B146" s="134"/>
      <c r="C146" s="135" t="s">
        <v>22</v>
      </c>
      <c r="D146" s="8"/>
      <c r="E146" s="58"/>
      <c r="F146" s="58">
        <v>0</v>
      </c>
      <c r="G146" s="58">
        <f t="shared" si="396"/>
        <v>0</v>
      </c>
      <c r="H146" s="58">
        <v>0</v>
      </c>
      <c r="I146" s="58">
        <f t="shared" si="397"/>
        <v>0</v>
      </c>
      <c r="J146" s="58">
        <v>0</v>
      </c>
      <c r="K146" s="58">
        <f t="shared" si="398"/>
        <v>0</v>
      </c>
      <c r="L146" s="58">
        <v>0</v>
      </c>
      <c r="M146" s="58">
        <f t="shared" si="399"/>
        <v>0</v>
      </c>
      <c r="N146" s="58">
        <v>0</v>
      </c>
      <c r="O146" s="58">
        <f t="shared" si="400"/>
        <v>0</v>
      </c>
      <c r="P146" s="58">
        <v>0</v>
      </c>
      <c r="Q146" s="58">
        <f t="shared" si="401"/>
        <v>0</v>
      </c>
      <c r="R146" s="58"/>
      <c r="S146" s="218"/>
      <c r="U146" s="103"/>
      <c r="V146" s="104" t="s">
        <v>17</v>
      </c>
      <c r="W146" s="80">
        <v>0</v>
      </c>
      <c r="X146" s="80">
        <v>0</v>
      </c>
      <c r="Y146" s="80">
        <f t="shared" si="394"/>
        <v>0</v>
      </c>
      <c r="Z146" s="80">
        <v>0</v>
      </c>
      <c r="AA146" s="80">
        <f t="shared" si="395"/>
        <v>0</v>
      </c>
      <c r="AB146" s="80">
        <v>0</v>
      </c>
      <c r="AC146" s="80">
        <f t="shared" si="406"/>
        <v>0</v>
      </c>
      <c r="AD146" s="80">
        <v>0</v>
      </c>
      <c r="AE146" s="80">
        <f t="shared" si="407"/>
        <v>0</v>
      </c>
      <c r="AF146" s="80">
        <v>0</v>
      </c>
      <c r="AG146" s="80">
        <f t="shared" si="408"/>
        <v>0</v>
      </c>
      <c r="AH146" s="80">
        <v>0</v>
      </c>
      <c r="AI146" s="80">
        <f t="shared" si="409"/>
        <v>0</v>
      </c>
      <c r="AJ146" s="80"/>
      <c r="AK146" s="80"/>
    </row>
    <row r="147" spans="1:47" ht="19.5" hidden="1" customHeight="1" outlineLevel="1" x14ac:dyDescent="0.2">
      <c r="A147" s="253"/>
      <c r="B147" s="134"/>
      <c r="C147" s="135" t="s">
        <v>46</v>
      </c>
      <c r="D147" s="8"/>
      <c r="E147" s="11"/>
      <c r="F147" s="11">
        <v>0</v>
      </c>
      <c r="G147" s="11">
        <f t="shared" si="396"/>
        <v>0</v>
      </c>
      <c r="H147" s="11">
        <v>0</v>
      </c>
      <c r="I147" s="11">
        <f t="shared" si="397"/>
        <v>0</v>
      </c>
      <c r="J147" s="11">
        <v>0</v>
      </c>
      <c r="K147" s="11">
        <f t="shared" si="398"/>
        <v>0</v>
      </c>
      <c r="L147" s="11">
        <v>0</v>
      </c>
      <c r="M147" s="11">
        <f t="shared" si="399"/>
        <v>0</v>
      </c>
      <c r="N147" s="11">
        <v>0</v>
      </c>
      <c r="O147" s="11">
        <f t="shared" si="400"/>
        <v>0</v>
      </c>
      <c r="P147" s="11">
        <v>0</v>
      </c>
      <c r="Q147" s="11">
        <f t="shared" si="401"/>
        <v>0</v>
      </c>
      <c r="R147" s="11"/>
      <c r="S147" s="217"/>
      <c r="T147" s="45"/>
      <c r="U147" s="147" t="s">
        <v>43</v>
      </c>
      <c r="V147" s="10"/>
      <c r="W147" s="60"/>
      <c r="X147" s="60">
        <v>0</v>
      </c>
      <c r="Y147" s="60">
        <f t="shared" si="394"/>
        <v>0</v>
      </c>
      <c r="Z147" s="60">
        <v>0</v>
      </c>
      <c r="AA147" s="60">
        <f t="shared" si="395"/>
        <v>0</v>
      </c>
      <c r="AB147" s="60">
        <v>0</v>
      </c>
      <c r="AC147" s="60">
        <f t="shared" si="406"/>
        <v>0</v>
      </c>
      <c r="AD147" s="60">
        <v>0</v>
      </c>
      <c r="AE147" s="60">
        <f t="shared" si="407"/>
        <v>0</v>
      </c>
      <c r="AF147" s="60">
        <v>0</v>
      </c>
      <c r="AG147" s="60">
        <f t="shared" si="408"/>
        <v>0</v>
      </c>
      <c r="AH147" s="60">
        <v>0</v>
      </c>
      <c r="AI147" s="60">
        <f t="shared" si="409"/>
        <v>0</v>
      </c>
      <c r="AJ147" s="60"/>
      <c r="AK147" s="60"/>
    </row>
    <row r="148" spans="1:47" ht="19.5" hidden="1" customHeight="1" outlineLevel="1" x14ac:dyDescent="0.2">
      <c r="B148" s="134"/>
      <c r="C148" s="135" t="s">
        <v>51</v>
      </c>
      <c r="D148" s="8"/>
      <c r="E148" s="58"/>
      <c r="F148" s="58">
        <v>0</v>
      </c>
      <c r="G148" s="58">
        <f t="shared" si="396"/>
        <v>0</v>
      </c>
      <c r="H148" s="58">
        <v>0</v>
      </c>
      <c r="I148" s="58">
        <f t="shared" si="397"/>
        <v>0</v>
      </c>
      <c r="J148" s="58">
        <v>0</v>
      </c>
      <c r="K148" s="58">
        <f t="shared" si="398"/>
        <v>0</v>
      </c>
      <c r="L148" s="58">
        <v>0</v>
      </c>
      <c r="M148" s="58">
        <f t="shared" si="399"/>
        <v>0</v>
      </c>
      <c r="N148" s="58">
        <v>0</v>
      </c>
      <c r="O148" s="58">
        <f t="shared" si="400"/>
        <v>0</v>
      </c>
      <c r="P148" s="58">
        <v>0</v>
      </c>
      <c r="Q148" s="58">
        <f t="shared" si="401"/>
        <v>0</v>
      </c>
      <c r="R148" s="58"/>
      <c r="S148" s="218"/>
      <c r="T148" s="29"/>
      <c r="U148" s="55" t="s">
        <v>38</v>
      </c>
      <c r="V148" s="28"/>
      <c r="W148" s="60"/>
      <c r="X148" s="60">
        <v>0</v>
      </c>
      <c r="Y148" s="60">
        <f t="shared" si="394"/>
        <v>0</v>
      </c>
      <c r="Z148" s="60">
        <v>0</v>
      </c>
      <c r="AA148" s="60">
        <f t="shared" si="395"/>
        <v>0</v>
      </c>
      <c r="AB148" s="60">
        <v>0</v>
      </c>
      <c r="AC148" s="60">
        <f t="shared" si="406"/>
        <v>0</v>
      </c>
      <c r="AD148" s="60">
        <v>0</v>
      </c>
      <c r="AE148" s="60">
        <f t="shared" si="407"/>
        <v>0</v>
      </c>
      <c r="AF148" s="60">
        <v>0</v>
      </c>
      <c r="AG148" s="60">
        <f t="shared" si="408"/>
        <v>0</v>
      </c>
      <c r="AH148" s="60">
        <v>0</v>
      </c>
      <c r="AI148" s="60">
        <f t="shared" si="409"/>
        <v>0</v>
      </c>
      <c r="AJ148" s="60"/>
      <c r="AK148" s="60"/>
    </row>
    <row r="149" spans="1:47" ht="19.5" hidden="1" customHeight="1" outlineLevel="1" x14ac:dyDescent="0.2">
      <c r="B149" s="105"/>
      <c r="C149" s="35" t="s">
        <v>127</v>
      </c>
      <c r="D149" s="35"/>
      <c r="E149" s="59"/>
      <c r="F149" s="59">
        <v>0</v>
      </c>
      <c r="G149" s="59">
        <f t="shared" si="396"/>
        <v>0</v>
      </c>
      <c r="H149" s="59">
        <v>0</v>
      </c>
      <c r="I149" s="59">
        <f t="shared" si="397"/>
        <v>0</v>
      </c>
      <c r="J149" s="59">
        <v>0</v>
      </c>
      <c r="K149" s="59">
        <f t="shared" si="398"/>
        <v>0</v>
      </c>
      <c r="L149" s="59">
        <v>0</v>
      </c>
      <c r="M149" s="59">
        <f t="shared" si="399"/>
        <v>0</v>
      </c>
      <c r="N149" s="59">
        <v>0</v>
      </c>
      <c r="O149" s="59">
        <f t="shared" si="400"/>
        <v>0</v>
      </c>
      <c r="P149" s="59">
        <v>0</v>
      </c>
      <c r="Q149" s="59">
        <f t="shared" si="401"/>
        <v>0</v>
      </c>
      <c r="R149" s="59"/>
      <c r="S149" s="219"/>
      <c r="T149" s="29"/>
      <c r="U149" s="148" t="s">
        <v>127</v>
      </c>
      <c r="V149" s="132"/>
      <c r="W149" s="89"/>
      <c r="X149" s="89">
        <v>0</v>
      </c>
      <c r="Y149" s="89">
        <f t="shared" si="394"/>
        <v>0</v>
      </c>
      <c r="Z149" s="89">
        <v>0</v>
      </c>
      <c r="AA149" s="89">
        <f t="shared" si="395"/>
        <v>0</v>
      </c>
      <c r="AB149" s="89">
        <v>0</v>
      </c>
      <c r="AC149" s="89">
        <f t="shared" si="406"/>
        <v>0</v>
      </c>
      <c r="AD149" s="89">
        <v>0</v>
      </c>
      <c r="AE149" s="89">
        <f t="shared" si="407"/>
        <v>0</v>
      </c>
      <c r="AF149" s="89">
        <v>0</v>
      </c>
      <c r="AG149" s="89">
        <f t="shared" si="408"/>
        <v>0</v>
      </c>
      <c r="AH149" s="89">
        <v>0</v>
      </c>
      <c r="AI149" s="89">
        <f t="shared" si="409"/>
        <v>0</v>
      </c>
      <c r="AJ149" s="89"/>
      <c r="AK149" s="89"/>
    </row>
    <row r="150" spans="1:47" s="3" customFormat="1" ht="19.5" hidden="1" customHeight="1" outlineLevel="1" x14ac:dyDescent="0.2">
      <c r="B150" s="149" t="s">
        <v>14</v>
      </c>
      <c r="C150" s="135"/>
      <c r="D150" s="8"/>
      <c r="E150" s="11">
        <f t="shared" ref="E150:F150" si="410">SUM(E144:E149)+E137</f>
        <v>0</v>
      </c>
      <c r="F150" s="11">
        <f t="shared" si="410"/>
        <v>0</v>
      </c>
      <c r="G150" s="11">
        <f t="shared" si="396"/>
        <v>0</v>
      </c>
      <c r="H150" s="11">
        <f t="shared" ref="H150:J150" si="411">SUM(H144:H149)+H137</f>
        <v>0</v>
      </c>
      <c r="I150" s="11">
        <f t="shared" si="397"/>
        <v>0</v>
      </c>
      <c r="J150" s="11">
        <f t="shared" si="411"/>
        <v>0</v>
      </c>
      <c r="K150" s="11">
        <f t="shared" si="398"/>
        <v>0</v>
      </c>
      <c r="L150" s="11">
        <f t="shared" ref="L150:N150" si="412">SUM(L144:L149)+L137</f>
        <v>0</v>
      </c>
      <c r="M150" s="11">
        <f t="shared" si="399"/>
        <v>0</v>
      </c>
      <c r="N150" s="11">
        <f t="shared" si="412"/>
        <v>0</v>
      </c>
      <c r="O150" s="11">
        <f t="shared" si="400"/>
        <v>0</v>
      </c>
      <c r="P150" s="11">
        <f t="shared" ref="P150" si="413">SUM(P144:P149)+P137</f>
        <v>0</v>
      </c>
      <c r="Q150" s="11">
        <f t="shared" si="401"/>
        <v>0</v>
      </c>
      <c r="R150" s="11"/>
      <c r="S150" s="217"/>
      <c r="T150" s="65"/>
      <c r="U150" s="150" t="s">
        <v>18</v>
      </c>
      <c r="V150" s="151"/>
      <c r="W150" s="60">
        <f t="shared" ref="W150:X150" si="414">+W148+W143+W137+W147+W149</f>
        <v>0</v>
      </c>
      <c r="X150" s="60">
        <f t="shared" si="414"/>
        <v>0</v>
      </c>
      <c r="Y150" s="60">
        <f t="shared" si="394"/>
        <v>0</v>
      </c>
      <c r="Z150" s="60">
        <f t="shared" ref="Z150" si="415">+Z148+Z143+Z137+Z147+Z149</f>
        <v>0</v>
      </c>
      <c r="AA150" s="60">
        <f t="shared" si="395"/>
        <v>0</v>
      </c>
      <c r="AB150" s="60">
        <f t="shared" ref="AB150:AD150" si="416">+AB148+AB143+AB137+AB147+AB149</f>
        <v>0</v>
      </c>
      <c r="AC150" s="60">
        <f>+AC149+AC148+AC147+AC143+AC137</f>
        <v>0</v>
      </c>
      <c r="AD150" s="60">
        <f t="shared" si="416"/>
        <v>0</v>
      </c>
      <c r="AE150" s="60">
        <f>+AE149+AE148+AE147+AE143+AE137</f>
        <v>0</v>
      </c>
      <c r="AF150" s="60">
        <f t="shared" ref="AF150:AH150" si="417">+AF148+AF143+AF137+AF147+AF149</f>
        <v>0</v>
      </c>
      <c r="AG150" s="60">
        <f>+AG149+AG148+AG147+AG143+AG137</f>
        <v>0</v>
      </c>
      <c r="AH150" s="60">
        <f t="shared" si="417"/>
        <v>0</v>
      </c>
      <c r="AI150" s="60">
        <f>+AI149+AI148+AI147+AI143+AI137</f>
        <v>0</v>
      </c>
      <c r="AJ150" s="60"/>
      <c r="AK150" s="60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</row>
    <row r="151" spans="1:47" s="3" customFormat="1" ht="25.5" customHeight="1" collapsed="1" x14ac:dyDescent="0.2">
      <c r="B151" s="152" t="s">
        <v>96</v>
      </c>
      <c r="C151" s="122" t="s">
        <v>54</v>
      </c>
      <c r="D151" s="123"/>
      <c r="E151" s="122"/>
      <c r="F151" s="122"/>
      <c r="G151" s="122"/>
      <c r="H151" s="122"/>
      <c r="I151" s="122"/>
      <c r="J151" s="122"/>
      <c r="K151" s="122"/>
      <c r="L151" s="122"/>
      <c r="M151" s="122"/>
      <c r="N151" s="122"/>
      <c r="O151" s="122"/>
      <c r="P151" s="122"/>
      <c r="Q151" s="122"/>
      <c r="R151" s="122"/>
      <c r="S151" s="220"/>
      <c r="T151" s="122"/>
      <c r="U151" s="123"/>
      <c r="V151" s="167"/>
      <c r="W151" s="167"/>
      <c r="X151" s="167"/>
      <c r="Y151" s="167"/>
      <c r="Z151" s="167"/>
      <c r="AA151" s="167"/>
      <c r="AB151" s="167"/>
      <c r="AC151" s="167"/>
      <c r="AD151" s="167"/>
      <c r="AE151" s="167"/>
      <c r="AF151" s="167"/>
      <c r="AG151" s="167"/>
      <c r="AH151" s="167"/>
      <c r="AI151" s="167"/>
      <c r="AJ151" s="167"/>
      <c r="AK151" s="199"/>
    </row>
    <row r="152" spans="1:47" ht="40.5" customHeight="1" x14ac:dyDescent="0.2">
      <c r="B152" s="96" t="s">
        <v>0</v>
      </c>
      <c r="C152" s="26"/>
      <c r="D152" s="97"/>
      <c r="E152" s="34" t="str">
        <f t="shared" ref="E152:S152" si="418">+E$6</f>
        <v>Eredeti előirányzat
2024. év</v>
      </c>
      <c r="F152" s="34" t="str">
        <f t="shared" si="418"/>
        <v>1 Módosítás</v>
      </c>
      <c r="G152" s="34" t="str">
        <f t="shared" si="418"/>
        <v>Módosított előirányzat 1
2024. év</v>
      </c>
      <c r="H152" s="34" t="str">
        <f t="shared" si="418"/>
        <v>2 Módosítás</v>
      </c>
      <c r="I152" s="34" t="str">
        <f t="shared" si="418"/>
        <v>Módosított előirányzat</v>
      </c>
      <c r="J152" s="34" t="str">
        <f t="shared" si="418"/>
        <v>3 Módosítás</v>
      </c>
      <c r="K152" s="34" t="str">
        <f t="shared" si="418"/>
        <v>Módosított előirányzat</v>
      </c>
      <c r="L152" s="34" t="str">
        <f t="shared" si="418"/>
        <v>4 Módosítás</v>
      </c>
      <c r="M152" s="34" t="str">
        <f t="shared" si="418"/>
        <v>4. Módosított előirányzat</v>
      </c>
      <c r="N152" s="34" t="str">
        <f t="shared" si="418"/>
        <v>5 Módosítás</v>
      </c>
      <c r="O152" s="34" t="str">
        <f t="shared" si="418"/>
        <v>Módosított előirányzat 5.</v>
      </c>
      <c r="P152" s="34" t="str">
        <f t="shared" si="418"/>
        <v>6 Módosítás</v>
      </c>
      <c r="Q152" s="34" t="str">
        <f t="shared" si="418"/>
        <v>Módosított előirányzat
2024. év</v>
      </c>
      <c r="R152" s="34" t="str">
        <f t="shared" si="418"/>
        <v>Teljesítés
2024. év</v>
      </c>
      <c r="S152" s="34" t="str">
        <f t="shared" si="418"/>
        <v>%
Teljesítés
 Mód.előir.</v>
      </c>
      <c r="T152" s="49"/>
      <c r="U152" s="55" t="s">
        <v>1</v>
      </c>
      <c r="V152" s="98"/>
      <c r="W152" s="34" t="str">
        <f t="shared" ref="W152:AK152" si="419">+W$6</f>
        <v>Eredeti előirányzat
2024. év</v>
      </c>
      <c r="X152" s="34" t="str">
        <f t="shared" si="419"/>
        <v>1 Módosítás</v>
      </c>
      <c r="Y152" s="34" t="str">
        <f t="shared" si="419"/>
        <v>Módosított előirányzat 1
2024. év</v>
      </c>
      <c r="Z152" s="34" t="str">
        <f t="shared" si="419"/>
        <v>2 Módosítás</v>
      </c>
      <c r="AA152" s="34" t="str">
        <f t="shared" si="419"/>
        <v>Módosított előirányzat</v>
      </c>
      <c r="AB152" s="34" t="str">
        <f t="shared" si="419"/>
        <v>3 Módosítás</v>
      </c>
      <c r="AC152" s="34" t="str">
        <f t="shared" si="419"/>
        <v>Módosított előirányzat</v>
      </c>
      <c r="AD152" s="34" t="str">
        <f t="shared" si="419"/>
        <v>4 Módosítás</v>
      </c>
      <c r="AE152" s="34" t="str">
        <f t="shared" si="419"/>
        <v>4. Módosított előirányzat</v>
      </c>
      <c r="AF152" s="34" t="str">
        <f t="shared" si="419"/>
        <v>5 Módosítás</v>
      </c>
      <c r="AG152" s="34" t="str">
        <f t="shared" si="419"/>
        <v>Módosított előirányzat 5</v>
      </c>
      <c r="AH152" s="34" t="str">
        <f t="shared" si="419"/>
        <v>6 Módosítás</v>
      </c>
      <c r="AI152" s="34" t="str">
        <f t="shared" si="419"/>
        <v>Módosított 
előirányzat</v>
      </c>
      <c r="AJ152" s="34" t="str">
        <f t="shared" si="419"/>
        <v>Teljesítés
2024. év</v>
      </c>
      <c r="AK152" s="34" t="str">
        <f t="shared" si="419"/>
        <v>%
Teljesítés
 Mód.előir.</v>
      </c>
    </row>
    <row r="153" spans="1:47" ht="19.5" customHeight="1" x14ac:dyDescent="0.2">
      <c r="B153" s="134"/>
      <c r="C153" s="135" t="s">
        <v>2</v>
      </c>
      <c r="D153" s="136"/>
      <c r="E153" s="137">
        <f t="shared" ref="E153:I153" si="420">+E154+E155+E156+E157</f>
        <v>242663</v>
      </c>
      <c r="F153" s="137">
        <f t="shared" si="420"/>
        <v>0</v>
      </c>
      <c r="G153" s="137">
        <f t="shared" si="420"/>
        <v>242663</v>
      </c>
      <c r="H153" s="137">
        <f t="shared" si="420"/>
        <v>0</v>
      </c>
      <c r="I153" s="137">
        <f t="shared" si="420"/>
        <v>242663</v>
      </c>
      <c r="J153" s="137">
        <f t="shared" ref="J153:K153" si="421">+J154+J155+J156+J157</f>
        <v>0</v>
      </c>
      <c r="K153" s="137">
        <f t="shared" si="421"/>
        <v>242663</v>
      </c>
      <c r="L153" s="137">
        <f t="shared" ref="L153:M153" si="422">+L154+L155+L156+L157</f>
        <v>0</v>
      </c>
      <c r="M153" s="137">
        <f t="shared" si="422"/>
        <v>242663</v>
      </c>
      <c r="N153" s="137">
        <f t="shared" ref="N153:O153" si="423">+N154+N155+N156+N157</f>
        <v>3262</v>
      </c>
      <c r="O153" s="137">
        <f t="shared" si="423"/>
        <v>245925</v>
      </c>
      <c r="P153" s="137">
        <f t="shared" ref="P153:Q153" si="424">+P154+P155+P156+P157</f>
        <v>0</v>
      </c>
      <c r="Q153" s="137">
        <f t="shared" si="424"/>
        <v>245925</v>
      </c>
      <c r="R153" s="137">
        <f>+R154+R155+R156+R157</f>
        <v>3262</v>
      </c>
      <c r="S153" s="213">
        <f>IF(Q153=0,0,R153/Q153*100)</f>
        <v>1.3264206567042798</v>
      </c>
      <c r="T153" s="44"/>
      <c r="U153" s="138" t="s">
        <v>3</v>
      </c>
      <c r="V153" s="139"/>
      <c r="W153" s="72">
        <f t="shared" ref="W153:X153" si="425">SUM(W154:W158)</f>
        <v>0</v>
      </c>
      <c r="X153" s="72">
        <f t="shared" si="425"/>
        <v>0</v>
      </c>
      <c r="Y153" s="72">
        <f>+W153+X153</f>
        <v>0</v>
      </c>
      <c r="Z153" s="72">
        <f t="shared" ref="Z153" si="426">SUM(Z154:Z158)</f>
        <v>0</v>
      </c>
      <c r="AA153" s="72">
        <f>+Y153+Z153</f>
        <v>0</v>
      </c>
      <c r="AB153" s="72">
        <f t="shared" ref="AB153:AD153" si="427">SUM(AB154:AB158)</f>
        <v>0</v>
      </c>
      <c r="AC153" s="72">
        <f>SUM(AC154:AC158)</f>
        <v>0</v>
      </c>
      <c r="AD153" s="72">
        <f t="shared" si="427"/>
        <v>0</v>
      </c>
      <c r="AE153" s="72">
        <f>SUM(AE154:AE158)</f>
        <v>0</v>
      </c>
      <c r="AF153" s="72">
        <f t="shared" ref="AF153:AH153" si="428">SUM(AF154:AF158)</f>
        <v>0</v>
      </c>
      <c r="AG153" s="72">
        <f>SUM(AG154:AG158)</f>
        <v>0</v>
      </c>
      <c r="AH153" s="72">
        <f t="shared" si="428"/>
        <v>0</v>
      </c>
      <c r="AI153" s="72">
        <f>SUM(AI154:AI158)</f>
        <v>0</v>
      </c>
      <c r="AJ153" s="72">
        <f>SUM(AJ154:AJ158)</f>
        <v>0</v>
      </c>
      <c r="AK153" s="243">
        <f t="shared" ref="AK153:AK166" si="429">IF(AI153=0,0,AJ153/AI153*100)</f>
        <v>0</v>
      </c>
    </row>
    <row r="154" spans="1:47" ht="19.5" customHeight="1" x14ac:dyDescent="0.2">
      <c r="B154" s="140"/>
      <c r="C154" s="141" t="s">
        <v>4</v>
      </c>
      <c r="D154" s="141"/>
      <c r="E154" s="142"/>
      <c r="F154" s="142">
        <v>0</v>
      </c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214">
        <f t="shared" ref="S154:S166" si="430">IF(Q154=0,0,R154/Q154*100)</f>
        <v>0</v>
      </c>
      <c r="T154" s="46"/>
      <c r="U154" s="143"/>
      <c r="V154" s="144" t="s">
        <v>6</v>
      </c>
      <c r="W154" s="145">
        <v>0</v>
      </c>
      <c r="X154" s="145">
        <v>0</v>
      </c>
      <c r="Y154" s="145">
        <f t="shared" ref="Y154:Y165" si="431">+W154+X154</f>
        <v>0</v>
      </c>
      <c r="Z154" s="145">
        <v>0</v>
      </c>
      <c r="AA154" s="145">
        <f t="shared" ref="AA154:AA165" si="432">+Y154+Z154</f>
        <v>0</v>
      </c>
      <c r="AB154" s="145">
        <v>0</v>
      </c>
      <c r="AC154" s="145">
        <f>+AA154+AB154</f>
        <v>0</v>
      </c>
      <c r="AD154" s="145">
        <v>0</v>
      </c>
      <c r="AE154" s="145">
        <f>+AC154+AD154</f>
        <v>0</v>
      </c>
      <c r="AF154" s="145">
        <v>0</v>
      </c>
      <c r="AG154" s="145">
        <f>+AE154+AF154</f>
        <v>0</v>
      </c>
      <c r="AH154" s="145">
        <v>0</v>
      </c>
      <c r="AI154" s="145">
        <f>+AG154+AH154</f>
        <v>0</v>
      </c>
      <c r="AJ154" s="145"/>
      <c r="AK154" s="244">
        <f t="shared" si="429"/>
        <v>0</v>
      </c>
    </row>
    <row r="155" spans="1:47" ht="23.25" customHeight="1" x14ac:dyDescent="0.2">
      <c r="A155" s="253"/>
      <c r="B155" s="100"/>
      <c r="C155" s="17" t="s">
        <v>5</v>
      </c>
      <c r="D155" s="18"/>
      <c r="E155" s="5">
        <v>242663</v>
      </c>
      <c r="F155" s="5">
        <v>0</v>
      </c>
      <c r="G155" s="5">
        <f>+E155+F155</f>
        <v>242663</v>
      </c>
      <c r="H155" s="5">
        <v>0</v>
      </c>
      <c r="I155" s="5">
        <f>+G155+H155</f>
        <v>242663</v>
      </c>
      <c r="J155" s="5">
        <v>0</v>
      </c>
      <c r="K155" s="5">
        <f>+I155+J155</f>
        <v>242663</v>
      </c>
      <c r="L155" s="5">
        <v>0</v>
      </c>
      <c r="M155" s="5">
        <f>+K155+L155</f>
        <v>242663</v>
      </c>
      <c r="N155" s="5">
        <v>3262</v>
      </c>
      <c r="O155" s="5">
        <f>+M155+N155</f>
        <v>245925</v>
      </c>
      <c r="P155" s="5"/>
      <c r="Q155" s="5">
        <f>+O155+P155</f>
        <v>245925</v>
      </c>
      <c r="R155" s="5">
        <f>3261.53+0.47</f>
        <v>3262</v>
      </c>
      <c r="S155" s="215">
        <f t="shared" si="430"/>
        <v>1.3264206567042798</v>
      </c>
      <c r="T155" s="46"/>
      <c r="U155" s="53"/>
      <c r="V155" s="19" t="s">
        <v>8</v>
      </c>
      <c r="W155" s="78">
        <v>0</v>
      </c>
      <c r="X155" s="78">
        <v>0</v>
      </c>
      <c r="Y155" s="78">
        <f t="shared" si="431"/>
        <v>0</v>
      </c>
      <c r="Z155" s="78">
        <v>0</v>
      </c>
      <c r="AA155" s="78">
        <f t="shared" si="432"/>
        <v>0</v>
      </c>
      <c r="AB155" s="78">
        <v>0</v>
      </c>
      <c r="AC155" s="78">
        <f>+AA155+AB155</f>
        <v>0</v>
      </c>
      <c r="AD155" s="78">
        <v>0</v>
      </c>
      <c r="AE155" s="78">
        <f>+AC155+AD155</f>
        <v>0</v>
      </c>
      <c r="AF155" s="78">
        <v>0</v>
      </c>
      <c r="AG155" s="78">
        <f>+AE155+AF155</f>
        <v>0</v>
      </c>
      <c r="AH155" s="78">
        <v>0</v>
      </c>
      <c r="AI155" s="78">
        <f>+AG155+AH155</f>
        <v>0</v>
      </c>
      <c r="AJ155" s="78"/>
      <c r="AK155" s="245">
        <f t="shared" si="429"/>
        <v>0</v>
      </c>
    </row>
    <row r="156" spans="1:47" ht="19.5" customHeight="1" x14ac:dyDescent="0.2">
      <c r="A156" s="253"/>
      <c r="B156" s="100"/>
      <c r="C156" s="17" t="s">
        <v>7</v>
      </c>
      <c r="D156" s="18"/>
      <c r="E156" s="5"/>
      <c r="F156" s="5">
        <v>0</v>
      </c>
      <c r="G156" s="5">
        <f t="shared" ref="G156:G165" si="433">+E156+F156</f>
        <v>0</v>
      </c>
      <c r="H156" s="5">
        <v>0</v>
      </c>
      <c r="I156" s="5">
        <f t="shared" ref="I156:I165" si="434">+G156+H156</f>
        <v>0</v>
      </c>
      <c r="J156" s="5">
        <v>0</v>
      </c>
      <c r="K156" s="5">
        <f t="shared" ref="K156:K165" si="435">+I156+J156</f>
        <v>0</v>
      </c>
      <c r="L156" s="5">
        <v>0</v>
      </c>
      <c r="M156" s="5">
        <f t="shared" ref="M156:M165" si="436">+K156+L156</f>
        <v>0</v>
      </c>
      <c r="N156" s="5">
        <v>0</v>
      </c>
      <c r="O156" s="5">
        <f t="shared" ref="O156:O165" si="437">+M156+N156</f>
        <v>0</v>
      </c>
      <c r="P156" s="5">
        <v>0</v>
      </c>
      <c r="Q156" s="5">
        <f t="shared" ref="Q156:Q165" si="438">+O156+P156</f>
        <v>0</v>
      </c>
      <c r="R156" s="5"/>
      <c r="S156" s="215">
        <f t="shared" si="430"/>
        <v>0</v>
      </c>
      <c r="T156" s="46"/>
      <c r="U156" s="53"/>
      <c r="V156" s="20" t="s">
        <v>9</v>
      </c>
      <c r="W156" s="78">
        <v>0</v>
      </c>
      <c r="X156" s="78">
        <v>0</v>
      </c>
      <c r="Y156" s="78">
        <f t="shared" si="431"/>
        <v>0</v>
      </c>
      <c r="Z156" s="78">
        <v>0</v>
      </c>
      <c r="AA156" s="78">
        <f t="shared" si="432"/>
        <v>0</v>
      </c>
      <c r="AB156" s="78">
        <v>0</v>
      </c>
      <c r="AC156" s="78">
        <f>+AA156+AB156</f>
        <v>0</v>
      </c>
      <c r="AD156" s="78">
        <v>0</v>
      </c>
      <c r="AE156" s="78">
        <f>+AC156+AD156</f>
        <v>0</v>
      </c>
      <c r="AF156" s="78">
        <v>0</v>
      </c>
      <c r="AG156" s="78">
        <f>+AE156+AF156</f>
        <v>0</v>
      </c>
      <c r="AH156" s="78">
        <v>0</v>
      </c>
      <c r="AI156" s="78">
        <f>+AG156+AH156</f>
        <v>0</v>
      </c>
      <c r="AJ156" s="78"/>
      <c r="AK156" s="245">
        <f t="shared" si="429"/>
        <v>0</v>
      </c>
    </row>
    <row r="157" spans="1:47" ht="19.5" customHeight="1" x14ac:dyDescent="0.2">
      <c r="A157" s="253"/>
      <c r="B157" s="100"/>
      <c r="C157" s="17" t="s">
        <v>21</v>
      </c>
      <c r="D157" s="18"/>
      <c r="E157" s="5"/>
      <c r="F157" s="5">
        <v>0</v>
      </c>
      <c r="G157" s="5">
        <f t="shared" si="433"/>
        <v>0</v>
      </c>
      <c r="H157" s="5">
        <v>0</v>
      </c>
      <c r="I157" s="5">
        <f t="shared" si="434"/>
        <v>0</v>
      </c>
      <c r="J157" s="5">
        <v>0</v>
      </c>
      <c r="K157" s="5">
        <f t="shared" si="435"/>
        <v>0</v>
      </c>
      <c r="L157" s="5">
        <v>0</v>
      </c>
      <c r="M157" s="5">
        <f t="shared" si="436"/>
        <v>0</v>
      </c>
      <c r="N157" s="5">
        <v>0</v>
      </c>
      <c r="O157" s="5">
        <f t="shared" si="437"/>
        <v>0</v>
      </c>
      <c r="P157" s="5">
        <v>0</v>
      </c>
      <c r="Q157" s="5">
        <f t="shared" si="438"/>
        <v>0</v>
      </c>
      <c r="R157" s="5"/>
      <c r="S157" s="215">
        <f t="shared" si="430"/>
        <v>0</v>
      </c>
      <c r="T157" s="46"/>
      <c r="U157" s="53"/>
      <c r="V157" s="20" t="s">
        <v>11</v>
      </c>
      <c r="W157" s="78"/>
      <c r="X157" s="78">
        <v>0</v>
      </c>
      <c r="Y157" s="78">
        <f t="shared" si="431"/>
        <v>0</v>
      </c>
      <c r="Z157" s="78">
        <v>0</v>
      </c>
      <c r="AA157" s="78">
        <f t="shared" si="432"/>
        <v>0</v>
      </c>
      <c r="AB157" s="78">
        <v>0</v>
      </c>
      <c r="AC157" s="78">
        <f>+AA157+AB157</f>
        <v>0</v>
      </c>
      <c r="AD157" s="78">
        <v>0</v>
      </c>
      <c r="AE157" s="78">
        <f>+AC157+AD157</f>
        <v>0</v>
      </c>
      <c r="AF157" s="78">
        <v>0</v>
      </c>
      <c r="AG157" s="78">
        <f>+AE157+AF157</f>
        <v>0</v>
      </c>
      <c r="AH157" s="78">
        <v>0</v>
      </c>
      <c r="AI157" s="78">
        <f>+AG157+AH157</f>
        <v>0</v>
      </c>
      <c r="AJ157" s="78"/>
      <c r="AK157" s="245">
        <f t="shared" si="429"/>
        <v>0</v>
      </c>
    </row>
    <row r="158" spans="1:47" ht="19.5" customHeight="1" x14ac:dyDescent="0.2">
      <c r="A158" s="253"/>
      <c r="B158" s="101"/>
      <c r="C158" s="21"/>
      <c r="D158" s="21"/>
      <c r="E158" s="102"/>
      <c r="F158" s="102">
        <v>0</v>
      </c>
      <c r="G158" s="5">
        <f t="shared" si="433"/>
        <v>0</v>
      </c>
      <c r="H158" s="102">
        <v>0</v>
      </c>
      <c r="I158" s="5">
        <f t="shared" si="434"/>
        <v>0</v>
      </c>
      <c r="J158" s="102">
        <v>0</v>
      </c>
      <c r="K158" s="5">
        <f t="shared" si="435"/>
        <v>0</v>
      </c>
      <c r="L158" s="102">
        <v>0</v>
      </c>
      <c r="M158" s="5">
        <f t="shared" si="436"/>
        <v>0</v>
      </c>
      <c r="N158" s="102">
        <v>0</v>
      </c>
      <c r="O158" s="5">
        <f t="shared" si="437"/>
        <v>0</v>
      </c>
      <c r="P158" s="102">
        <v>0</v>
      </c>
      <c r="Q158" s="5">
        <f t="shared" si="438"/>
        <v>0</v>
      </c>
      <c r="R158" s="5"/>
      <c r="S158" s="215">
        <f t="shared" si="430"/>
        <v>0</v>
      </c>
      <c r="T158" s="50"/>
      <c r="U158" s="54"/>
      <c r="V158" s="23" t="s">
        <v>12</v>
      </c>
      <c r="W158" s="79"/>
      <c r="X158" s="79">
        <v>0</v>
      </c>
      <c r="Y158" s="79">
        <f t="shared" si="431"/>
        <v>0</v>
      </c>
      <c r="Z158" s="79">
        <v>0</v>
      </c>
      <c r="AA158" s="79">
        <f t="shared" si="432"/>
        <v>0</v>
      </c>
      <c r="AB158" s="79">
        <v>0</v>
      </c>
      <c r="AC158" s="79">
        <f>+AA158+AB158</f>
        <v>0</v>
      </c>
      <c r="AD158" s="79">
        <v>0</v>
      </c>
      <c r="AE158" s="79">
        <f>+AC158+AD158</f>
        <v>0</v>
      </c>
      <c r="AF158" s="79">
        <v>0</v>
      </c>
      <c r="AG158" s="79">
        <f>+AE158+AF158</f>
        <v>0</v>
      </c>
      <c r="AH158" s="79">
        <v>0</v>
      </c>
      <c r="AI158" s="79">
        <f>+AG158+AH158</f>
        <v>0</v>
      </c>
      <c r="AJ158" s="79"/>
      <c r="AK158" s="246">
        <f t="shared" si="429"/>
        <v>0</v>
      </c>
    </row>
    <row r="159" spans="1:47" ht="19.5" customHeight="1" x14ac:dyDescent="0.2">
      <c r="A159" s="253"/>
      <c r="B159" s="101"/>
      <c r="C159" s="21"/>
      <c r="D159" s="21"/>
      <c r="E159" s="102"/>
      <c r="F159" s="102">
        <v>0</v>
      </c>
      <c r="G159" s="5">
        <f t="shared" si="433"/>
        <v>0</v>
      </c>
      <c r="H159" s="102">
        <v>0</v>
      </c>
      <c r="I159" s="5">
        <f t="shared" si="434"/>
        <v>0</v>
      </c>
      <c r="J159" s="102">
        <v>0</v>
      </c>
      <c r="K159" s="5">
        <f t="shared" si="435"/>
        <v>0</v>
      </c>
      <c r="L159" s="102">
        <v>0</v>
      </c>
      <c r="M159" s="5">
        <f t="shared" si="436"/>
        <v>0</v>
      </c>
      <c r="N159" s="102">
        <v>0</v>
      </c>
      <c r="O159" s="5">
        <f t="shared" si="437"/>
        <v>0</v>
      </c>
      <c r="P159" s="102">
        <v>0</v>
      </c>
      <c r="Q159" s="5">
        <f t="shared" si="438"/>
        <v>0</v>
      </c>
      <c r="R159" s="5"/>
      <c r="S159" s="215">
        <f t="shared" si="430"/>
        <v>0</v>
      </c>
      <c r="T159" s="29"/>
      <c r="U159" s="138" t="s">
        <v>13</v>
      </c>
      <c r="V159" s="139"/>
      <c r="W159" s="60">
        <f t="shared" ref="W159:X159" si="439">SUM(W160:W162)</f>
        <v>242663</v>
      </c>
      <c r="X159" s="60">
        <f t="shared" si="439"/>
        <v>0</v>
      </c>
      <c r="Y159" s="60">
        <f t="shared" si="431"/>
        <v>242663</v>
      </c>
      <c r="Z159" s="60">
        <f t="shared" ref="Z159" si="440">SUM(Z160:Z162)</f>
        <v>0</v>
      </c>
      <c r="AA159" s="60">
        <f t="shared" si="432"/>
        <v>242663</v>
      </c>
      <c r="AB159" s="60">
        <f t="shared" ref="AB159:AD159" si="441">SUM(AB160:AB162)</f>
        <v>0</v>
      </c>
      <c r="AC159" s="72">
        <f>SUM(AC160:AC162)</f>
        <v>242663</v>
      </c>
      <c r="AD159" s="60">
        <f t="shared" si="441"/>
        <v>0</v>
      </c>
      <c r="AE159" s="72">
        <f>SUM(AE160:AE162)</f>
        <v>242663</v>
      </c>
      <c r="AF159" s="60">
        <f t="shared" ref="AF159:AH159" si="442">SUM(AF160:AF162)</f>
        <v>3262</v>
      </c>
      <c r="AG159" s="72">
        <f>SUM(AG160:AG162)</f>
        <v>245925</v>
      </c>
      <c r="AH159" s="60">
        <f t="shared" si="442"/>
        <v>0</v>
      </c>
      <c r="AI159" s="72">
        <f>SUM(AI160:AI162)</f>
        <v>245925</v>
      </c>
      <c r="AJ159" s="72">
        <f>SUM(AJ160:AJ162)</f>
        <v>0</v>
      </c>
      <c r="AK159" s="243">
        <f t="shared" si="429"/>
        <v>0</v>
      </c>
    </row>
    <row r="160" spans="1:47" ht="19.5" customHeight="1" x14ac:dyDescent="0.2">
      <c r="A160" s="253"/>
      <c r="B160" s="134"/>
      <c r="C160" s="135" t="s">
        <v>10</v>
      </c>
      <c r="D160" s="8"/>
      <c r="E160" s="9">
        <f>149-149</f>
        <v>0</v>
      </c>
      <c r="F160" s="9">
        <v>0</v>
      </c>
      <c r="G160" s="9">
        <f t="shared" si="433"/>
        <v>0</v>
      </c>
      <c r="H160" s="9">
        <v>0</v>
      </c>
      <c r="I160" s="9">
        <f t="shared" si="434"/>
        <v>0</v>
      </c>
      <c r="J160" s="9">
        <v>0</v>
      </c>
      <c r="K160" s="9">
        <f t="shared" si="435"/>
        <v>0</v>
      </c>
      <c r="L160" s="9">
        <v>0</v>
      </c>
      <c r="M160" s="9">
        <f t="shared" si="436"/>
        <v>0</v>
      </c>
      <c r="N160" s="9">
        <v>0</v>
      </c>
      <c r="O160" s="9">
        <f t="shared" si="437"/>
        <v>0</v>
      </c>
      <c r="P160" s="9">
        <v>0</v>
      </c>
      <c r="Q160" s="9">
        <f t="shared" si="438"/>
        <v>0</v>
      </c>
      <c r="R160" s="9"/>
      <c r="S160" s="216">
        <f t="shared" si="430"/>
        <v>0</v>
      </c>
      <c r="T160" s="44"/>
      <c r="U160" s="143"/>
      <c r="V160" s="144" t="s">
        <v>15</v>
      </c>
      <c r="W160" s="145"/>
      <c r="X160" s="145">
        <v>0</v>
      </c>
      <c r="Y160" s="145">
        <f t="shared" si="431"/>
        <v>0</v>
      </c>
      <c r="Z160" s="145">
        <v>0</v>
      </c>
      <c r="AA160" s="145">
        <f t="shared" si="432"/>
        <v>0</v>
      </c>
      <c r="AB160" s="145">
        <v>0</v>
      </c>
      <c r="AC160" s="145">
        <f t="shared" ref="AC160:AC165" si="443">+AA160+AB160</f>
        <v>0</v>
      </c>
      <c r="AD160" s="145">
        <v>0</v>
      </c>
      <c r="AE160" s="145">
        <f t="shared" ref="AE160:AE165" si="444">+AC160+AD160</f>
        <v>0</v>
      </c>
      <c r="AF160" s="145">
        <v>0</v>
      </c>
      <c r="AG160" s="145">
        <f t="shared" ref="AG160:AG165" si="445">+AE160+AF160</f>
        <v>0</v>
      </c>
      <c r="AH160" s="145">
        <v>0</v>
      </c>
      <c r="AI160" s="145">
        <f t="shared" ref="AI160:AI165" si="446">+AG160+AH160</f>
        <v>0</v>
      </c>
      <c r="AJ160" s="145"/>
      <c r="AK160" s="244">
        <f t="shared" si="429"/>
        <v>0</v>
      </c>
    </row>
    <row r="161" spans="1:47" ht="19.5" customHeight="1" x14ac:dyDescent="0.2">
      <c r="A161" s="253"/>
      <c r="B161" s="134"/>
      <c r="C161" s="135" t="s">
        <v>139</v>
      </c>
      <c r="D161" s="8"/>
      <c r="E161" s="11">
        <v>0</v>
      </c>
      <c r="F161" s="11">
        <v>0</v>
      </c>
      <c r="G161" s="11">
        <f t="shared" si="433"/>
        <v>0</v>
      </c>
      <c r="H161" s="11">
        <v>0</v>
      </c>
      <c r="I161" s="11">
        <f t="shared" si="434"/>
        <v>0</v>
      </c>
      <c r="J161" s="11">
        <v>0</v>
      </c>
      <c r="K161" s="11">
        <f t="shared" si="435"/>
        <v>0</v>
      </c>
      <c r="L161" s="11">
        <v>0</v>
      </c>
      <c r="M161" s="11">
        <f t="shared" si="436"/>
        <v>0</v>
      </c>
      <c r="N161" s="11">
        <v>0</v>
      </c>
      <c r="O161" s="11">
        <f t="shared" si="437"/>
        <v>0</v>
      </c>
      <c r="P161" s="11">
        <v>0</v>
      </c>
      <c r="Q161" s="11">
        <f t="shared" si="438"/>
        <v>0</v>
      </c>
      <c r="R161" s="11"/>
      <c r="S161" s="217">
        <f t="shared" si="430"/>
        <v>0</v>
      </c>
      <c r="T161" s="45"/>
      <c r="U161" s="53"/>
      <c r="V161" s="20" t="s">
        <v>16</v>
      </c>
      <c r="W161" s="78"/>
      <c r="X161" s="78">
        <v>0</v>
      </c>
      <c r="Y161" s="78">
        <f t="shared" si="431"/>
        <v>0</v>
      </c>
      <c r="Z161" s="78">
        <v>0</v>
      </c>
      <c r="AA161" s="78">
        <f t="shared" si="432"/>
        <v>0</v>
      </c>
      <c r="AB161" s="78">
        <v>0</v>
      </c>
      <c r="AC161" s="78">
        <f t="shared" si="443"/>
        <v>0</v>
      </c>
      <c r="AD161" s="78">
        <v>0</v>
      </c>
      <c r="AE161" s="78">
        <f t="shared" si="444"/>
        <v>0</v>
      </c>
      <c r="AF161" s="78">
        <v>0</v>
      </c>
      <c r="AG161" s="78">
        <f t="shared" si="445"/>
        <v>0</v>
      </c>
      <c r="AH161" s="78">
        <v>0</v>
      </c>
      <c r="AI161" s="78">
        <f t="shared" si="446"/>
        <v>0</v>
      </c>
      <c r="AJ161" s="78"/>
      <c r="AK161" s="245">
        <f t="shared" si="429"/>
        <v>0</v>
      </c>
    </row>
    <row r="162" spans="1:47" ht="19.5" customHeight="1" x14ac:dyDescent="0.2">
      <c r="A162" s="253"/>
      <c r="B162" s="134"/>
      <c r="C162" s="135" t="s">
        <v>22</v>
      </c>
      <c r="D162" s="8"/>
      <c r="E162" s="58"/>
      <c r="F162" s="58">
        <v>0</v>
      </c>
      <c r="G162" s="58">
        <f t="shared" si="433"/>
        <v>0</v>
      </c>
      <c r="H162" s="58">
        <v>0</v>
      </c>
      <c r="I162" s="58">
        <f t="shared" si="434"/>
        <v>0</v>
      </c>
      <c r="J162" s="58">
        <v>0</v>
      </c>
      <c r="K162" s="58">
        <f t="shared" si="435"/>
        <v>0</v>
      </c>
      <c r="L162" s="58">
        <v>0</v>
      </c>
      <c r="M162" s="58">
        <f t="shared" si="436"/>
        <v>0</v>
      </c>
      <c r="N162" s="58">
        <v>0</v>
      </c>
      <c r="O162" s="58">
        <f t="shared" si="437"/>
        <v>0</v>
      </c>
      <c r="P162" s="58">
        <v>0</v>
      </c>
      <c r="Q162" s="58">
        <f t="shared" si="438"/>
        <v>0</v>
      </c>
      <c r="R162" s="58"/>
      <c r="S162" s="218">
        <f t="shared" si="430"/>
        <v>0</v>
      </c>
      <c r="U162" s="103"/>
      <c r="V162" s="104" t="s">
        <v>17</v>
      </c>
      <c r="W162" s="80">
        <v>242663</v>
      </c>
      <c r="X162" s="80">
        <v>0</v>
      </c>
      <c r="Y162" s="80">
        <f t="shared" si="431"/>
        <v>242663</v>
      </c>
      <c r="Z162" s="80">
        <v>0</v>
      </c>
      <c r="AA162" s="80">
        <f t="shared" si="432"/>
        <v>242663</v>
      </c>
      <c r="AB162" s="80">
        <v>0</v>
      </c>
      <c r="AC162" s="80">
        <f t="shared" si="443"/>
        <v>242663</v>
      </c>
      <c r="AD162" s="80">
        <v>0</v>
      </c>
      <c r="AE162" s="80">
        <f t="shared" si="444"/>
        <v>242663</v>
      </c>
      <c r="AF162" s="80">
        <v>3262</v>
      </c>
      <c r="AG162" s="80">
        <f t="shared" si="445"/>
        <v>245925</v>
      </c>
      <c r="AH162" s="80">
        <v>0</v>
      </c>
      <c r="AI162" s="80">
        <f t="shared" si="446"/>
        <v>245925</v>
      </c>
      <c r="AJ162" s="80"/>
      <c r="AK162" s="247">
        <f t="shared" si="429"/>
        <v>0</v>
      </c>
    </row>
    <row r="163" spans="1:47" ht="19.5" customHeight="1" x14ac:dyDescent="0.2">
      <c r="A163" s="253"/>
      <c r="B163" s="134"/>
      <c r="C163" s="135" t="s">
        <v>46</v>
      </c>
      <c r="D163" s="8"/>
      <c r="E163" s="11"/>
      <c r="F163" s="11">
        <v>0</v>
      </c>
      <c r="G163" s="11">
        <f t="shared" si="433"/>
        <v>0</v>
      </c>
      <c r="H163" s="11">
        <v>0</v>
      </c>
      <c r="I163" s="11">
        <f t="shared" si="434"/>
        <v>0</v>
      </c>
      <c r="J163" s="11">
        <v>0</v>
      </c>
      <c r="K163" s="11">
        <f t="shared" si="435"/>
        <v>0</v>
      </c>
      <c r="L163" s="11">
        <v>0</v>
      </c>
      <c r="M163" s="11">
        <f t="shared" si="436"/>
        <v>0</v>
      </c>
      <c r="N163" s="11">
        <v>0</v>
      </c>
      <c r="O163" s="11">
        <f t="shared" si="437"/>
        <v>0</v>
      </c>
      <c r="P163" s="11">
        <v>0</v>
      </c>
      <c r="Q163" s="11">
        <f t="shared" si="438"/>
        <v>0</v>
      </c>
      <c r="R163" s="11"/>
      <c r="S163" s="217">
        <f t="shared" si="430"/>
        <v>0</v>
      </c>
      <c r="T163" s="45"/>
      <c r="U163" s="147" t="s">
        <v>43</v>
      </c>
      <c r="V163" s="10"/>
      <c r="W163" s="60"/>
      <c r="X163" s="60">
        <v>0</v>
      </c>
      <c r="Y163" s="60">
        <f t="shared" si="431"/>
        <v>0</v>
      </c>
      <c r="Z163" s="60">
        <v>0</v>
      </c>
      <c r="AA163" s="60">
        <f t="shared" si="432"/>
        <v>0</v>
      </c>
      <c r="AB163" s="60">
        <v>0</v>
      </c>
      <c r="AC163" s="60">
        <f t="shared" si="443"/>
        <v>0</v>
      </c>
      <c r="AD163" s="60">
        <v>0</v>
      </c>
      <c r="AE163" s="60">
        <f t="shared" si="444"/>
        <v>0</v>
      </c>
      <c r="AF163" s="60">
        <v>0</v>
      </c>
      <c r="AG163" s="60">
        <f t="shared" si="445"/>
        <v>0</v>
      </c>
      <c r="AH163" s="60">
        <v>0</v>
      </c>
      <c r="AI163" s="60">
        <f t="shared" si="446"/>
        <v>0</v>
      </c>
      <c r="AJ163" s="60"/>
      <c r="AK163" s="230">
        <f t="shared" si="429"/>
        <v>0</v>
      </c>
    </row>
    <row r="164" spans="1:47" ht="19.5" customHeight="1" x14ac:dyDescent="0.2">
      <c r="B164" s="134"/>
      <c r="C164" s="135" t="s">
        <v>51</v>
      </c>
      <c r="D164" s="8"/>
      <c r="E164" s="58"/>
      <c r="F164" s="58">
        <v>0</v>
      </c>
      <c r="G164" s="58">
        <f t="shared" si="433"/>
        <v>0</v>
      </c>
      <c r="H164" s="58">
        <v>0</v>
      </c>
      <c r="I164" s="58">
        <f t="shared" si="434"/>
        <v>0</v>
      </c>
      <c r="J164" s="58">
        <v>0</v>
      </c>
      <c r="K164" s="58">
        <f t="shared" si="435"/>
        <v>0</v>
      </c>
      <c r="L164" s="58">
        <v>0</v>
      </c>
      <c r="M164" s="58">
        <f t="shared" si="436"/>
        <v>0</v>
      </c>
      <c r="N164" s="58">
        <v>0</v>
      </c>
      <c r="O164" s="58">
        <f t="shared" si="437"/>
        <v>0</v>
      </c>
      <c r="P164" s="58">
        <v>0</v>
      </c>
      <c r="Q164" s="58">
        <f t="shared" si="438"/>
        <v>0</v>
      </c>
      <c r="R164" s="58"/>
      <c r="S164" s="218">
        <f t="shared" si="430"/>
        <v>0</v>
      </c>
      <c r="T164" s="29"/>
      <c r="U164" s="55" t="s">
        <v>38</v>
      </c>
      <c r="V164" s="28"/>
      <c r="W164" s="60">
        <v>0</v>
      </c>
      <c r="X164" s="60">
        <v>0</v>
      </c>
      <c r="Y164" s="60">
        <f t="shared" si="431"/>
        <v>0</v>
      </c>
      <c r="Z164" s="60">
        <v>0</v>
      </c>
      <c r="AA164" s="60">
        <f t="shared" si="432"/>
        <v>0</v>
      </c>
      <c r="AB164" s="60">
        <v>0</v>
      </c>
      <c r="AC164" s="60">
        <f t="shared" si="443"/>
        <v>0</v>
      </c>
      <c r="AD164" s="60">
        <v>0</v>
      </c>
      <c r="AE164" s="60">
        <f t="shared" si="444"/>
        <v>0</v>
      </c>
      <c r="AF164" s="60">
        <v>0</v>
      </c>
      <c r="AG164" s="60">
        <f t="shared" si="445"/>
        <v>0</v>
      </c>
      <c r="AH164" s="60">
        <v>0</v>
      </c>
      <c r="AI164" s="60">
        <f t="shared" si="446"/>
        <v>0</v>
      </c>
      <c r="AJ164" s="60"/>
      <c r="AK164" s="230">
        <f t="shared" si="429"/>
        <v>0</v>
      </c>
    </row>
    <row r="165" spans="1:47" ht="19.5" customHeight="1" x14ac:dyDescent="0.2">
      <c r="B165" s="105"/>
      <c r="C165" s="35" t="s">
        <v>127</v>
      </c>
      <c r="D165" s="35"/>
      <c r="E165" s="59"/>
      <c r="F165" s="59">
        <v>0</v>
      </c>
      <c r="G165" s="59">
        <f t="shared" si="433"/>
        <v>0</v>
      </c>
      <c r="H165" s="59">
        <v>0</v>
      </c>
      <c r="I165" s="59">
        <f t="shared" si="434"/>
        <v>0</v>
      </c>
      <c r="J165" s="59">
        <v>0</v>
      </c>
      <c r="K165" s="59">
        <f t="shared" si="435"/>
        <v>0</v>
      </c>
      <c r="L165" s="59">
        <v>0</v>
      </c>
      <c r="M165" s="59">
        <f t="shared" si="436"/>
        <v>0</v>
      </c>
      <c r="N165" s="59">
        <v>0</v>
      </c>
      <c r="O165" s="59">
        <f t="shared" si="437"/>
        <v>0</v>
      </c>
      <c r="P165" s="59">
        <v>0</v>
      </c>
      <c r="Q165" s="59">
        <f t="shared" si="438"/>
        <v>0</v>
      </c>
      <c r="R165" s="59"/>
      <c r="S165" s="219">
        <f t="shared" si="430"/>
        <v>0</v>
      </c>
      <c r="T165" s="29"/>
      <c r="U165" s="148" t="s">
        <v>127</v>
      </c>
      <c r="V165" s="132"/>
      <c r="W165" s="89"/>
      <c r="X165" s="89">
        <v>0</v>
      </c>
      <c r="Y165" s="89">
        <f t="shared" si="431"/>
        <v>0</v>
      </c>
      <c r="Z165" s="89">
        <v>0</v>
      </c>
      <c r="AA165" s="89">
        <f t="shared" si="432"/>
        <v>0</v>
      </c>
      <c r="AB165" s="89">
        <v>0</v>
      </c>
      <c r="AC165" s="89">
        <f t="shared" si="443"/>
        <v>0</v>
      </c>
      <c r="AD165" s="89">
        <v>0</v>
      </c>
      <c r="AE165" s="89">
        <f t="shared" si="444"/>
        <v>0</v>
      </c>
      <c r="AF165" s="89">
        <v>0</v>
      </c>
      <c r="AG165" s="89">
        <f t="shared" si="445"/>
        <v>0</v>
      </c>
      <c r="AH165" s="89">
        <v>0</v>
      </c>
      <c r="AI165" s="89">
        <f t="shared" si="446"/>
        <v>0</v>
      </c>
      <c r="AJ165" s="89"/>
      <c r="AK165" s="248">
        <f t="shared" si="429"/>
        <v>0</v>
      </c>
    </row>
    <row r="166" spans="1:47" s="3" customFormat="1" ht="19.5" customHeight="1" x14ac:dyDescent="0.2">
      <c r="B166" s="149" t="s">
        <v>14</v>
      </c>
      <c r="C166" s="135"/>
      <c r="D166" s="8"/>
      <c r="E166" s="11">
        <f>SUM(E160:E165)+E153</f>
        <v>242663</v>
      </c>
      <c r="F166" s="11">
        <f t="shared" ref="F166" si="447">SUM(F160:F165)+F153</f>
        <v>0</v>
      </c>
      <c r="G166" s="11">
        <f t="shared" ref="G166" si="448">SUM(G160:G165)+G153</f>
        <v>242663</v>
      </c>
      <c r="H166" s="11">
        <f t="shared" ref="H166" si="449">SUM(H160:H165)+H153</f>
        <v>0</v>
      </c>
      <c r="I166" s="11">
        <f t="shared" ref="I166" si="450">SUM(I160:I165)+I153</f>
        <v>242663</v>
      </c>
      <c r="J166" s="11">
        <f t="shared" ref="J166" si="451">SUM(J160:J165)+J153</f>
        <v>0</v>
      </c>
      <c r="K166" s="11">
        <f t="shared" ref="K166" si="452">SUM(K160:K165)+K153</f>
        <v>242663</v>
      </c>
      <c r="L166" s="11">
        <f t="shared" ref="L166" si="453">SUM(L160:L165)+L153</f>
        <v>0</v>
      </c>
      <c r="M166" s="11">
        <f t="shared" ref="M166" si="454">SUM(M160:M165)+M153</f>
        <v>242663</v>
      </c>
      <c r="N166" s="11">
        <f t="shared" ref="N166" si="455">SUM(N160:N165)+N153</f>
        <v>3262</v>
      </c>
      <c r="O166" s="11">
        <f t="shared" ref="O166" si="456">SUM(O160:O165)+O153</f>
        <v>245925</v>
      </c>
      <c r="P166" s="11">
        <f t="shared" ref="P166" si="457">SUM(P160:P165)+P153</f>
        <v>0</v>
      </c>
      <c r="Q166" s="11">
        <f t="shared" ref="Q166" si="458">SUM(Q160:Q165)+Q153</f>
        <v>245925</v>
      </c>
      <c r="R166" s="11">
        <f t="shared" ref="R166" si="459">SUM(R160:R165)+R153</f>
        <v>3262</v>
      </c>
      <c r="S166" s="217">
        <f t="shared" si="430"/>
        <v>1.3264206567042798</v>
      </c>
      <c r="T166" s="65"/>
      <c r="U166" s="150" t="s">
        <v>18</v>
      </c>
      <c r="V166" s="151"/>
      <c r="W166" s="60">
        <f t="shared" ref="W166:AJ166" si="460">+W164+W159+W153+W163+W165</f>
        <v>242663</v>
      </c>
      <c r="X166" s="60">
        <f t="shared" si="460"/>
        <v>0</v>
      </c>
      <c r="Y166" s="60">
        <f t="shared" si="460"/>
        <v>242663</v>
      </c>
      <c r="Z166" s="60">
        <f t="shared" si="460"/>
        <v>0</v>
      </c>
      <c r="AA166" s="60">
        <f t="shared" si="460"/>
        <v>242663</v>
      </c>
      <c r="AB166" s="60">
        <f t="shared" si="460"/>
        <v>0</v>
      </c>
      <c r="AC166" s="60">
        <f t="shared" si="460"/>
        <v>242663</v>
      </c>
      <c r="AD166" s="60">
        <f t="shared" si="460"/>
        <v>0</v>
      </c>
      <c r="AE166" s="60">
        <f t="shared" si="460"/>
        <v>242663</v>
      </c>
      <c r="AF166" s="60">
        <f t="shared" si="460"/>
        <v>3262</v>
      </c>
      <c r="AG166" s="60">
        <f t="shared" si="460"/>
        <v>245925</v>
      </c>
      <c r="AH166" s="60">
        <f t="shared" si="460"/>
        <v>0</v>
      </c>
      <c r="AI166" s="60">
        <f t="shared" si="460"/>
        <v>245925</v>
      </c>
      <c r="AJ166" s="60">
        <f t="shared" si="460"/>
        <v>0</v>
      </c>
      <c r="AK166" s="230">
        <f t="shared" si="429"/>
        <v>0</v>
      </c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</row>
    <row r="167" spans="1:47" s="3" customFormat="1" ht="31.5" hidden="1" customHeight="1" outlineLevel="1" x14ac:dyDescent="0.2">
      <c r="B167" s="152" t="s">
        <v>66</v>
      </c>
      <c r="C167" s="122" t="s">
        <v>55</v>
      </c>
      <c r="D167" s="122"/>
      <c r="E167" s="122"/>
      <c r="F167" s="122"/>
      <c r="G167" s="122"/>
      <c r="H167" s="122"/>
      <c r="I167" s="122"/>
      <c r="J167" s="122"/>
      <c r="K167" s="122"/>
      <c r="L167" s="122"/>
      <c r="M167" s="122"/>
      <c r="N167" s="122"/>
      <c r="O167" s="122"/>
      <c r="P167" s="122"/>
      <c r="Q167" s="122"/>
      <c r="R167" s="122"/>
      <c r="S167" s="220"/>
      <c r="T167" s="122"/>
      <c r="U167" s="122"/>
      <c r="V167" s="167"/>
      <c r="W167" s="167"/>
      <c r="X167" s="167"/>
      <c r="Y167" s="167"/>
      <c r="Z167" s="167"/>
      <c r="AA167" s="167"/>
      <c r="AB167" s="167"/>
      <c r="AC167" s="167"/>
      <c r="AD167" s="167"/>
      <c r="AE167" s="167"/>
      <c r="AF167" s="167"/>
      <c r="AG167" s="167"/>
      <c r="AH167" s="167"/>
      <c r="AI167" s="167"/>
      <c r="AJ167" s="167"/>
      <c r="AK167" s="167"/>
    </row>
    <row r="168" spans="1:47" ht="40.5" hidden="1" customHeight="1" outlineLevel="1" x14ac:dyDescent="0.2">
      <c r="B168" s="96" t="s">
        <v>0</v>
      </c>
      <c r="C168" s="26"/>
      <c r="D168" s="97"/>
      <c r="E168" s="34" t="str">
        <f t="shared" ref="E168:Q168" si="461">+E$6</f>
        <v>Eredeti előirányzat
2024. év</v>
      </c>
      <c r="F168" s="34" t="str">
        <f t="shared" si="461"/>
        <v>1 Módosítás</v>
      </c>
      <c r="G168" s="34" t="str">
        <f t="shared" si="461"/>
        <v>Módosított előirányzat 1
2024. év</v>
      </c>
      <c r="H168" s="34" t="str">
        <f t="shared" si="461"/>
        <v>2 Módosítás</v>
      </c>
      <c r="I168" s="34" t="str">
        <f t="shared" si="461"/>
        <v>Módosított előirányzat</v>
      </c>
      <c r="J168" s="34" t="str">
        <f t="shared" si="461"/>
        <v>3 Módosítás</v>
      </c>
      <c r="K168" s="34" t="str">
        <f t="shared" si="461"/>
        <v>Módosított előirányzat</v>
      </c>
      <c r="L168" s="34" t="str">
        <f t="shared" si="461"/>
        <v>4 Módosítás</v>
      </c>
      <c r="M168" s="34" t="str">
        <f t="shared" si="461"/>
        <v>4. Módosított előirányzat</v>
      </c>
      <c r="N168" s="34" t="str">
        <f t="shared" si="461"/>
        <v>5 Módosítás</v>
      </c>
      <c r="O168" s="34" t="str">
        <f t="shared" si="461"/>
        <v>Módosított előirányzat 5.</v>
      </c>
      <c r="P168" s="34" t="str">
        <f t="shared" si="461"/>
        <v>6 Módosítás</v>
      </c>
      <c r="Q168" s="34" t="str">
        <f t="shared" si="461"/>
        <v>Módosított előirányzat
2024. év</v>
      </c>
      <c r="R168" s="34"/>
      <c r="S168" s="212"/>
      <c r="T168" s="49"/>
      <c r="U168" s="55" t="s">
        <v>1</v>
      </c>
      <c r="V168" s="98"/>
      <c r="W168" s="34" t="str">
        <f t="shared" ref="W168:AI168" si="462">+W$6</f>
        <v>Eredeti előirányzat
2024. év</v>
      </c>
      <c r="X168" s="34" t="str">
        <f t="shared" si="462"/>
        <v>1 Módosítás</v>
      </c>
      <c r="Y168" s="34" t="str">
        <f t="shared" si="462"/>
        <v>Módosított előirányzat 1
2024. év</v>
      </c>
      <c r="Z168" s="34" t="str">
        <f t="shared" si="462"/>
        <v>2 Módosítás</v>
      </c>
      <c r="AA168" s="34" t="str">
        <f t="shared" si="462"/>
        <v>Módosított előirányzat</v>
      </c>
      <c r="AB168" s="34" t="str">
        <f t="shared" si="462"/>
        <v>3 Módosítás</v>
      </c>
      <c r="AC168" s="34" t="str">
        <f t="shared" si="462"/>
        <v>Módosított előirányzat</v>
      </c>
      <c r="AD168" s="34" t="str">
        <f t="shared" si="462"/>
        <v>4 Módosítás</v>
      </c>
      <c r="AE168" s="34" t="str">
        <f t="shared" si="462"/>
        <v>4. Módosított előirányzat</v>
      </c>
      <c r="AF168" s="34" t="str">
        <f t="shared" si="462"/>
        <v>5 Módosítás</v>
      </c>
      <c r="AG168" s="34" t="str">
        <f t="shared" si="462"/>
        <v>Módosított előirányzat 5</v>
      </c>
      <c r="AH168" s="34" t="str">
        <f t="shared" si="462"/>
        <v>6 Módosítás</v>
      </c>
      <c r="AI168" s="34" t="str">
        <f t="shared" si="462"/>
        <v>Módosított 
előirányzat</v>
      </c>
      <c r="AJ168" s="34"/>
      <c r="AK168" s="34"/>
    </row>
    <row r="169" spans="1:47" ht="19.5" hidden="1" customHeight="1" outlineLevel="1" x14ac:dyDescent="0.2">
      <c r="B169" s="134"/>
      <c r="C169" s="135" t="s">
        <v>2</v>
      </c>
      <c r="D169" s="136"/>
      <c r="E169" s="137">
        <f t="shared" ref="E169:I169" si="463">+E170+E171+E172+E173</f>
        <v>0</v>
      </c>
      <c r="F169" s="137">
        <f t="shared" si="463"/>
        <v>0</v>
      </c>
      <c r="G169" s="137">
        <f t="shared" si="463"/>
        <v>0</v>
      </c>
      <c r="H169" s="137">
        <f t="shared" si="463"/>
        <v>0</v>
      </c>
      <c r="I169" s="137">
        <f t="shared" si="463"/>
        <v>0</v>
      </c>
      <c r="J169" s="137">
        <f t="shared" ref="J169:K169" si="464">+J170+J171+J172+J173</f>
        <v>0</v>
      </c>
      <c r="K169" s="137">
        <f t="shared" si="464"/>
        <v>0</v>
      </c>
      <c r="L169" s="137">
        <f t="shared" ref="L169:M169" si="465">+L170+L171+L172+L173</f>
        <v>0</v>
      </c>
      <c r="M169" s="137">
        <f t="shared" si="465"/>
        <v>0</v>
      </c>
      <c r="N169" s="137">
        <f t="shared" ref="N169:O169" si="466">+N170+N171+N172+N173</f>
        <v>0</v>
      </c>
      <c r="O169" s="137">
        <f t="shared" si="466"/>
        <v>0</v>
      </c>
      <c r="P169" s="137">
        <f t="shared" ref="P169:Q169" si="467">+P170+P171+P172+P173</f>
        <v>0</v>
      </c>
      <c r="Q169" s="137">
        <f t="shared" si="467"/>
        <v>0</v>
      </c>
      <c r="R169" s="137"/>
      <c r="S169" s="213"/>
      <c r="T169" s="44"/>
      <c r="U169" s="138" t="s">
        <v>3</v>
      </c>
      <c r="V169" s="139"/>
      <c r="W169" s="72">
        <f t="shared" ref="W169:AA169" si="468">SUM(W170:W174)</f>
        <v>0</v>
      </c>
      <c r="X169" s="72">
        <f t="shared" si="468"/>
        <v>0</v>
      </c>
      <c r="Y169" s="72">
        <f t="shared" si="468"/>
        <v>0</v>
      </c>
      <c r="Z169" s="72">
        <f t="shared" si="468"/>
        <v>0</v>
      </c>
      <c r="AA169" s="72">
        <f t="shared" si="468"/>
        <v>0</v>
      </c>
      <c r="AB169" s="72">
        <f t="shared" ref="AB169:AC169" si="469">SUM(AB170:AB174)</f>
        <v>0</v>
      </c>
      <c r="AC169" s="72">
        <f t="shared" si="469"/>
        <v>0</v>
      </c>
      <c r="AD169" s="72">
        <f t="shared" ref="AD169:AE169" si="470">SUM(AD170:AD174)</f>
        <v>0</v>
      </c>
      <c r="AE169" s="72">
        <f t="shared" si="470"/>
        <v>0</v>
      </c>
      <c r="AF169" s="72">
        <f t="shared" ref="AF169:AG169" si="471">SUM(AF170:AF174)</f>
        <v>0</v>
      </c>
      <c r="AG169" s="72">
        <f t="shared" si="471"/>
        <v>0</v>
      </c>
      <c r="AH169" s="72">
        <f t="shared" ref="AH169:AI169" si="472">SUM(AH170:AH174)</f>
        <v>0</v>
      </c>
      <c r="AI169" s="72">
        <f t="shared" si="472"/>
        <v>0</v>
      </c>
      <c r="AJ169" s="72"/>
      <c r="AK169" s="72"/>
    </row>
    <row r="170" spans="1:47" ht="19.5" hidden="1" customHeight="1" outlineLevel="1" x14ac:dyDescent="0.2">
      <c r="B170" s="140"/>
      <c r="C170" s="141" t="s">
        <v>4</v>
      </c>
      <c r="D170" s="141"/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O170" s="142"/>
      <c r="P170" s="142"/>
      <c r="Q170" s="142"/>
      <c r="R170" s="142"/>
      <c r="S170" s="214"/>
      <c r="T170" s="46"/>
      <c r="U170" s="143"/>
      <c r="V170" s="144" t="s">
        <v>6</v>
      </c>
      <c r="W170" s="145">
        <v>0</v>
      </c>
      <c r="X170" s="145">
        <v>0</v>
      </c>
      <c r="Y170" s="145">
        <v>0</v>
      </c>
      <c r="Z170" s="145">
        <v>0</v>
      </c>
      <c r="AA170" s="145">
        <v>0</v>
      </c>
      <c r="AB170" s="145">
        <v>0</v>
      </c>
      <c r="AC170" s="145">
        <v>0</v>
      </c>
      <c r="AD170" s="145">
        <v>0</v>
      </c>
      <c r="AE170" s="145">
        <v>0</v>
      </c>
      <c r="AF170" s="145">
        <v>0</v>
      </c>
      <c r="AG170" s="145">
        <v>0</v>
      </c>
      <c r="AH170" s="145">
        <v>0</v>
      </c>
      <c r="AI170" s="145">
        <v>0</v>
      </c>
      <c r="AJ170" s="145"/>
      <c r="AK170" s="145"/>
    </row>
    <row r="171" spans="1:47" ht="23.25" hidden="1" customHeight="1" outlineLevel="1" x14ac:dyDescent="0.2">
      <c r="A171" s="253"/>
      <c r="B171" s="100"/>
      <c r="C171" s="17" t="s">
        <v>5</v>
      </c>
      <c r="D171" s="18"/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/>
      <c r="S171" s="215"/>
      <c r="T171" s="46"/>
      <c r="U171" s="53"/>
      <c r="V171" s="19" t="s">
        <v>8</v>
      </c>
      <c r="W171" s="78">
        <v>0</v>
      </c>
      <c r="X171" s="78">
        <v>0</v>
      </c>
      <c r="Y171" s="78">
        <v>0</v>
      </c>
      <c r="Z171" s="78">
        <v>0</v>
      </c>
      <c r="AA171" s="78">
        <v>0</v>
      </c>
      <c r="AB171" s="78">
        <v>0</v>
      </c>
      <c r="AC171" s="78">
        <v>0</v>
      </c>
      <c r="AD171" s="78">
        <v>0</v>
      </c>
      <c r="AE171" s="78">
        <v>0</v>
      </c>
      <c r="AF171" s="78">
        <v>0</v>
      </c>
      <c r="AG171" s="78">
        <v>0</v>
      </c>
      <c r="AH171" s="78">
        <v>0</v>
      </c>
      <c r="AI171" s="78">
        <v>0</v>
      </c>
      <c r="AJ171" s="78"/>
      <c r="AK171" s="78"/>
    </row>
    <row r="172" spans="1:47" ht="19.5" hidden="1" customHeight="1" outlineLevel="1" x14ac:dyDescent="0.2">
      <c r="A172" s="253"/>
      <c r="B172" s="100"/>
      <c r="C172" s="17" t="s">
        <v>7</v>
      </c>
      <c r="D172" s="18"/>
      <c r="E172" s="5"/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/>
      <c r="S172" s="215"/>
      <c r="T172" s="46"/>
      <c r="U172" s="53"/>
      <c r="V172" s="20" t="s">
        <v>9</v>
      </c>
      <c r="W172" s="78">
        <v>0</v>
      </c>
      <c r="X172" s="78">
        <v>0</v>
      </c>
      <c r="Y172" s="78">
        <v>0</v>
      </c>
      <c r="Z172" s="78">
        <v>0</v>
      </c>
      <c r="AA172" s="78">
        <v>0</v>
      </c>
      <c r="AB172" s="78">
        <v>0</v>
      </c>
      <c r="AC172" s="78">
        <v>0</v>
      </c>
      <c r="AD172" s="78">
        <v>0</v>
      </c>
      <c r="AE172" s="78">
        <v>0</v>
      </c>
      <c r="AF172" s="78">
        <v>0</v>
      </c>
      <c r="AG172" s="78">
        <v>0</v>
      </c>
      <c r="AH172" s="78">
        <v>0</v>
      </c>
      <c r="AI172" s="78">
        <v>0</v>
      </c>
      <c r="AJ172" s="78"/>
      <c r="AK172" s="78"/>
    </row>
    <row r="173" spans="1:47" ht="19.5" hidden="1" customHeight="1" outlineLevel="1" x14ac:dyDescent="0.2">
      <c r="A173" s="253"/>
      <c r="B173" s="100"/>
      <c r="C173" s="17" t="s">
        <v>21</v>
      </c>
      <c r="D173" s="18"/>
      <c r="E173" s="5"/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/>
      <c r="S173" s="215"/>
      <c r="T173" s="46"/>
      <c r="U173" s="53"/>
      <c r="V173" s="20" t="s">
        <v>11</v>
      </c>
      <c r="W173" s="78"/>
      <c r="X173" s="78">
        <v>0</v>
      </c>
      <c r="Y173" s="78">
        <v>0</v>
      </c>
      <c r="Z173" s="78">
        <v>0</v>
      </c>
      <c r="AA173" s="78">
        <v>0</v>
      </c>
      <c r="AB173" s="78">
        <v>0</v>
      </c>
      <c r="AC173" s="78">
        <v>0</v>
      </c>
      <c r="AD173" s="78">
        <v>0</v>
      </c>
      <c r="AE173" s="78">
        <v>0</v>
      </c>
      <c r="AF173" s="78">
        <v>0</v>
      </c>
      <c r="AG173" s="78">
        <v>0</v>
      </c>
      <c r="AH173" s="78">
        <v>0</v>
      </c>
      <c r="AI173" s="78">
        <v>0</v>
      </c>
      <c r="AJ173" s="78"/>
      <c r="AK173" s="78"/>
    </row>
    <row r="174" spans="1:47" ht="19.5" hidden="1" customHeight="1" outlineLevel="1" x14ac:dyDescent="0.2">
      <c r="A174" s="253"/>
      <c r="B174" s="101"/>
      <c r="C174" s="21"/>
      <c r="D174" s="21"/>
      <c r="E174" s="102"/>
      <c r="F174" s="102">
        <v>0</v>
      </c>
      <c r="G174" s="102">
        <v>0</v>
      </c>
      <c r="H174" s="102">
        <v>0</v>
      </c>
      <c r="I174" s="102">
        <v>0</v>
      </c>
      <c r="J174" s="102">
        <v>0</v>
      </c>
      <c r="K174" s="102">
        <v>0</v>
      </c>
      <c r="L174" s="102">
        <v>0</v>
      </c>
      <c r="M174" s="102">
        <v>0</v>
      </c>
      <c r="N174" s="102">
        <v>0</v>
      </c>
      <c r="O174" s="102">
        <v>0</v>
      </c>
      <c r="P174" s="102">
        <v>0</v>
      </c>
      <c r="Q174" s="102">
        <v>0</v>
      </c>
      <c r="R174" s="102"/>
      <c r="S174" s="221"/>
      <c r="T174" s="50"/>
      <c r="U174" s="54"/>
      <c r="V174" s="23" t="s">
        <v>12</v>
      </c>
      <c r="W174" s="79"/>
      <c r="X174" s="79">
        <v>0</v>
      </c>
      <c r="Y174" s="79">
        <v>0</v>
      </c>
      <c r="Z174" s="79">
        <v>0</v>
      </c>
      <c r="AA174" s="79">
        <v>0</v>
      </c>
      <c r="AB174" s="79">
        <v>0</v>
      </c>
      <c r="AC174" s="79">
        <v>0</v>
      </c>
      <c r="AD174" s="79">
        <v>0</v>
      </c>
      <c r="AE174" s="79">
        <v>0</v>
      </c>
      <c r="AF174" s="79">
        <v>0</v>
      </c>
      <c r="AG174" s="79">
        <v>0</v>
      </c>
      <c r="AH174" s="79">
        <v>0</v>
      </c>
      <c r="AI174" s="79">
        <v>0</v>
      </c>
      <c r="AJ174" s="79"/>
      <c r="AK174" s="79"/>
    </row>
    <row r="175" spans="1:47" ht="19.5" hidden="1" customHeight="1" outlineLevel="1" x14ac:dyDescent="0.2">
      <c r="A175" s="253"/>
      <c r="B175" s="101"/>
      <c r="C175" s="21"/>
      <c r="D175" s="21"/>
      <c r="E175" s="102"/>
      <c r="F175" s="102">
        <v>0</v>
      </c>
      <c r="G175" s="102">
        <v>0</v>
      </c>
      <c r="H175" s="102">
        <v>0</v>
      </c>
      <c r="I175" s="102">
        <v>0</v>
      </c>
      <c r="J175" s="102">
        <v>0</v>
      </c>
      <c r="K175" s="102">
        <v>0</v>
      </c>
      <c r="L175" s="102">
        <v>0</v>
      </c>
      <c r="M175" s="102">
        <v>0</v>
      </c>
      <c r="N175" s="102">
        <v>0</v>
      </c>
      <c r="O175" s="102">
        <v>0</v>
      </c>
      <c r="P175" s="102">
        <v>0</v>
      </c>
      <c r="Q175" s="102">
        <v>0</v>
      </c>
      <c r="R175" s="102"/>
      <c r="S175" s="221"/>
      <c r="T175" s="29"/>
      <c r="U175" s="138" t="s">
        <v>13</v>
      </c>
      <c r="V175" s="139"/>
      <c r="W175" s="60">
        <f t="shared" ref="W175:AA175" si="473">SUM(W176:W178)</f>
        <v>0</v>
      </c>
      <c r="X175" s="60">
        <f t="shared" si="473"/>
        <v>0</v>
      </c>
      <c r="Y175" s="60">
        <f t="shared" si="473"/>
        <v>0</v>
      </c>
      <c r="Z175" s="60">
        <f t="shared" si="473"/>
        <v>0</v>
      </c>
      <c r="AA175" s="60">
        <f t="shared" si="473"/>
        <v>0</v>
      </c>
      <c r="AB175" s="60">
        <f t="shared" ref="AB175:AC175" si="474">SUM(AB176:AB178)</f>
        <v>0</v>
      </c>
      <c r="AC175" s="60">
        <f t="shared" si="474"/>
        <v>0</v>
      </c>
      <c r="AD175" s="60">
        <f t="shared" ref="AD175:AE175" si="475">SUM(AD176:AD178)</f>
        <v>0</v>
      </c>
      <c r="AE175" s="60">
        <f t="shared" si="475"/>
        <v>0</v>
      </c>
      <c r="AF175" s="60">
        <f t="shared" ref="AF175:AG175" si="476">SUM(AF176:AF178)</f>
        <v>0</v>
      </c>
      <c r="AG175" s="60">
        <f t="shared" si="476"/>
        <v>0</v>
      </c>
      <c r="AH175" s="60">
        <f t="shared" ref="AH175:AI175" si="477">SUM(AH176:AH178)</f>
        <v>0</v>
      </c>
      <c r="AI175" s="60">
        <f t="shared" si="477"/>
        <v>0</v>
      </c>
      <c r="AJ175" s="60"/>
      <c r="AK175" s="60"/>
    </row>
    <row r="176" spans="1:47" ht="19.5" hidden="1" customHeight="1" outlineLevel="1" x14ac:dyDescent="0.2">
      <c r="A176" s="253"/>
      <c r="B176" s="134"/>
      <c r="C176" s="135" t="s">
        <v>10</v>
      </c>
      <c r="D176" s="8"/>
      <c r="E176" s="9">
        <f>149-149</f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/>
      <c r="S176" s="216"/>
      <c r="T176" s="44"/>
      <c r="U176" s="143"/>
      <c r="V176" s="144" t="s">
        <v>15</v>
      </c>
      <c r="W176" s="145"/>
      <c r="X176" s="145"/>
      <c r="Y176" s="145">
        <v>0</v>
      </c>
      <c r="Z176" s="145">
        <v>0</v>
      </c>
      <c r="AA176" s="145">
        <v>0</v>
      </c>
      <c r="AB176" s="145">
        <v>0</v>
      </c>
      <c r="AC176" s="145">
        <v>0</v>
      </c>
      <c r="AD176" s="145">
        <v>0</v>
      </c>
      <c r="AE176" s="145">
        <v>0</v>
      </c>
      <c r="AF176" s="145">
        <v>0</v>
      </c>
      <c r="AG176" s="145">
        <v>0</v>
      </c>
      <c r="AH176" s="145">
        <v>0</v>
      </c>
      <c r="AI176" s="145">
        <v>0</v>
      </c>
      <c r="AJ176" s="145"/>
      <c r="AK176" s="145"/>
    </row>
    <row r="177" spans="1:47" ht="19.5" hidden="1" customHeight="1" outlineLevel="1" x14ac:dyDescent="0.2">
      <c r="A177" s="253"/>
      <c r="B177" s="134"/>
      <c r="C177" s="135" t="s">
        <v>23</v>
      </c>
      <c r="D177" s="8"/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/>
      <c r="S177" s="217"/>
      <c r="T177" s="45"/>
      <c r="U177" s="53"/>
      <c r="V177" s="20" t="s">
        <v>16</v>
      </c>
      <c r="W177" s="78"/>
      <c r="X177" s="78"/>
      <c r="Y177" s="78">
        <v>0</v>
      </c>
      <c r="Z177" s="78">
        <v>0</v>
      </c>
      <c r="AA177" s="78">
        <v>0</v>
      </c>
      <c r="AB177" s="78">
        <v>0</v>
      </c>
      <c r="AC177" s="78">
        <v>0</v>
      </c>
      <c r="AD177" s="78">
        <v>0</v>
      </c>
      <c r="AE177" s="78">
        <v>0</v>
      </c>
      <c r="AF177" s="78">
        <v>0</v>
      </c>
      <c r="AG177" s="78">
        <v>0</v>
      </c>
      <c r="AH177" s="78">
        <v>0</v>
      </c>
      <c r="AI177" s="78">
        <v>0</v>
      </c>
      <c r="AJ177" s="78"/>
      <c r="AK177" s="78"/>
    </row>
    <row r="178" spans="1:47" ht="19.5" hidden="1" customHeight="1" outlineLevel="1" x14ac:dyDescent="0.2">
      <c r="A178" s="253"/>
      <c r="B178" s="134"/>
      <c r="C178" s="135" t="s">
        <v>22</v>
      </c>
      <c r="D178" s="8"/>
      <c r="E178" s="58"/>
      <c r="F178" s="58">
        <v>0</v>
      </c>
      <c r="G178" s="58">
        <v>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58">
        <v>0</v>
      </c>
      <c r="R178" s="58"/>
      <c r="S178" s="218"/>
      <c r="U178" s="103"/>
      <c r="V178" s="104" t="s">
        <v>17</v>
      </c>
      <c r="W178" s="80"/>
      <c r="X178" s="80"/>
      <c r="Y178" s="80">
        <v>0</v>
      </c>
      <c r="Z178" s="80">
        <v>0</v>
      </c>
      <c r="AA178" s="80">
        <v>0</v>
      </c>
      <c r="AB178" s="80">
        <v>0</v>
      </c>
      <c r="AC178" s="80">
        <v>0</v>
      </c>
      <c r="AD178" s="80">
        <v>0</v>
      </c>
      <c r="AE178" s="80">
        <v>0</v>
      </c>
      <c r="AF178" s="80">
        <v>0</v>
      </c>
      <c r="AG178" s="80">
        <v>0</v>
      </c>
      <c r="AH178" s="80">
        <v>0</v>
      </c>
      <c r="AI178" s="80">
        <v>0</v>
      </c>
      <c r="AJ178" s="80"/>
      <c r="AK178" s="80"/>
    </row>
    <row r="179" spans="1:47" ht="19.5" hidden="1" customHeight="1" outlineLevel="1" x14ac:dyDescent="0.2">
      <c r="A179" s="253"/>
      <c r="B179" s="134"/>
      <c r="C179" s="135" t="s">
        <v>46</v>
      </c>
      <c r="D179" s="8"/>
      <c r="E179" s="11"/>
      <c r="F179" s="11"/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/>
      <c r="S179" s="217"/>
      <c r="T179" s="45"/>
      <c r="U179" s="147" t="s">
        <v>43</v>
      </c>
      <c r="V179" s="10"/>
      <c r="W179" s="60"/>
      <c r="X179" s="60"/>
      <c r="Y179" s="60">
        <v>0</v>
      </c>
      <c r="Z179" s="60">
        <v>0</v>
      </c>
      <c r="AA179" s="60">
        <v>0</v>
      </c>
      <c r="AB179" s="60">
        <v>0</v>
      </c>
      <c r="AC179" s="60">
        <v>0</v>
      </c>
      <c r="AD179" s="60">
        <v>0</v>
      </c>
      <c r="AE179" s="60">
        <v>0</v>
      </c>
      <c r="AF179" s="60">
        <v>0</v>
      </c>
      <c r="AG179" s="60">
        <v>0</v>
      </c>
      <c r="AH179" s="60">
        <v>0</v>
      </c>
      <c r="AI179" s="60">
        <v>0</v>
      </c>
      <c r="AJ179" s="60"/>
      <c r="AK179" s="60"/>
    </row>
    <row r="180" spans="1:47" ht="19.5" hidden="1" customHeight="1" outlineLevel="1" x14ac:dyDescent="0.2">
      <c r="B180" s="134"/>
      <c r="C180" s="135" t="s">
        <v>51</v>
      </c>
      <c r="D180" s="8"/>
      <c r="E180" s="58"/>
      <c r="F180" s="58">
        <v>0</v>
      </c>
      <c r="G180" s="58">
        <v>0</v>
      </c>
      <c r="H180" s="58">
        <v>0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0</v>
      </c>
      <c r="O180" s="58">
        <v>0</v>
      </c>
      <c r="P180" s="58">
        <v>0</v>
      </c>
      <c r="Q180" s="58">
        <v>0</v>
      </c>
      <c r="R180" s="58"/>
      <c r="S180" s="218"/>
      <c r="T180" s="29"/>
      <c r="U180" s="55" t="s">
        <v>38</v>
      </c>
      <c r="V180" s="28"/>
      <c r="W180" s="60"/>
      <c r="X180" s="60"/>
      <c r="Y180" s="60">
        <v>0</v>
      </c>
      <c r="Z180" s="60">
        <v>0</v>
      </c>
      <c r="AA180" s="60">
        <v>0</v>
      </c>
      <c r="AB180" s="60">
        <v>0</v>
      </c>
      <c r="AC180" s="60">
        <v>0</v>
      </c>
      <c r="AD180" s="60">
        <v>0</v>
      </c>
      <c r="AE180" s="60">
        <v>0</v>
      </c>
      <c r="AF180" s="60">
        <v>0</v>
      </c>
      <c r="AG180" s="60">
        <v>0</v>
      </c>
      <c r="AH180" s="60">
        <v>0</v>
      </c>
      <c r="AI180" s="60">
        <v>0</v>
      </c>
      <c r="AJ180" s="60"/>
      <c r="AK180" s="60"/>
    </row>
    <row r="181" spans="1:47" ht="19.5" hidden="1" customHeight="1" outlineLevel="1" x14ac:dyDescent="0.2">
      <c r="B181" s="105"/>
      <c r="C181" s="35" t="s">
        <v>127</v>
      </c>
      <c r="D181" s="35"/>
      <c r="E181" s="59"/>
      <c r="F181" s="59"/>
      <c r="G181" s="59">
        <v>0</v>
      </c>
      <c r="H181" s="59">
        <v>0</v>
      </c>
      <c r="I181" s="59">
        <v>0</v>
      </c>
      <c r="J181" s="59">
        <v>0</v>
      </c>
      <c r="K181" s="59">
        <v>0</v>
      </c>
      <c r="L181" s="59">
        <v>0</v>
      </c>
      <c r="M181" s="59">
        <v>0</v>
      </c>
      <c r="N181" s="59">
        <v>0</v>
      </c>
      <c r="O181" s="59">
        <v>0</v>
      </c>
      <c r="P181" s="59">
        <v>0</v>
      </c>
      <c r="Q181" s="59">
        <v>0</v>
      </c>
      <c r="R181" s="59"/>
      <c r="S181" s="219"/>
      <c r="T181" s="29"/>
      <c r="U181" s="148" t="s">
        <v>127</v>
      </c>
      <c r="V181" s="132"/>
      <c r="W181" s="89"/>
      <c r="X181" s="89"/>
      <c r="Y181" s="89">
        <v>0</v>
      </c>
      <c r="Z181" s="89">
        <v>0</v>
      </c>
      <c r="AA181" s="89">
        <v>0</v>
      </c>
      <c r="AB181" s="89">
        <v>0</v>
      </c>
      <c r="AC181" s="89">
        <v>0</v>
      </c>
      <c r="AD181" s="89">
        <v>0</v>
      </c>
      <c r="AE181" s="89">
        <v>0</v>
      </c>
      <c r="AF181" s="89">
        <v>0</v>
      </c>
      <c r="AG181" s="89">
        <v>0</v>
      </c>
      <c r="AH181" s="89">
        <v>0</v>
      </c>
      <c r="AI181" s="89">
        <v>0</v>
      </c>
      <c r="AJ181" s="89"/>
      <c r="AK181" s="89"/>
    </row>
    <row r="182" spans="1:47" s="3" customFormat="1" ht="19.5" hidden="1" customHeight="1" outlineLevel="1" x14ac:dyDescent="0.2">
      <c r="B182" s="149" t="s">
        <v>14</v>
      </c>
      <c r="C182" s="135"/>
      <c r="D182" s="8"/>
      <c r="E182" s="11">
        <f t="shared" ref="E182" si="478">SUM(E176:E181)+E169</f>
        <v>0</v>
      </c>
      <c r="F182" s="11">
        <f t="shared" ref="F182" si="479">SUM(F176:F181)+F169</f>
        <v>0</v>
      </c>
      <c r="G182" s="11">
        <f t="shared" ref="G182:I182" si="480">SUM(G176:G181)+G169</f>
        <v>0</v>
      </c>
      <c r="H182" s="11">
        <f t="shared" si="480"/>
        <v>0</v>
      </c>
      <c r="I182" s="11">
        <f t="shared" si="480"/>
        <v>0</v>
      </c>
      <c r="J182" s="11">
        <f t="shared" ref="J182:K182" si="481">SUM(J176:J181)+J169</f>
        <v>0</v>
      </c>
      <c r="K182" s="11">
        <f t="shared" si="481"/>
        <v>0</v>
      </c>
      <c r="L182" s="11">
        <f t="shared" ref="L182:M182" si="482">SUM(L176:L181)+L169</f>
        <v>0</v>
      </c>
      <c r="M182" s="11">
        <f t="shared" si="482"/>
        <v>0</v>
      </c>
      <c r="N182" s="11">
        <f t="shared" ref="N182:O182" si="483">SUM(N176:N181)+N169</f>
        <v>0</v>
      </c>
      <c r="O182" s="11">
        <f t="shared" si="483"/>
        <v>0</v>
      </c>
      <c r="P182" s="11">
        <f t="shared" ref="P182:Q182" si="484">SUM(P176:P181)+P169</f>
        <v>0</v>
      </c>
      <c r="Q182" s="11">
        <f t="shared" si="484"/>
        <v>0</v>
      </c>
      <c r="R182" s="11"/>
      <c r="S182" s="217"/>
      <c r="T182" s="65"/>
      <c r="U182" s="150" t="s">
        <v>18</v>
      </c>
      <c r="V182" s="151"/>
      <c r="W182" s="60">
        <f t="shared" ref="W182:X182" si="485">+W180+W175+W169+W179+W181</f>
        <v>0</v>
      </c>
      <c r="X182" s="60">
        <f t="shared" si="485"/>
        <v>0</v>
      </c>
      <c r="Y182" s="60">
        <f>+Y180+Y175+Y169+Y179+Y181</f>
        <v>0</v>
      </c>
      <c r="Z182" s="60">
        <f t="shared" ref="Z182:AA182" si="486">+Z180+Z175+Z169+Z179+Z181</f>
        <v>0</v>
      </c>
      <c r="AA182" s="60">
        <f t="shared" si="486"/>
        <v>0</v>
      </c>
      <c r="AB182" s="60">
        <f t="shared" ref="AB182:AC182" si="487">+AB180+AB175+AB169+AB179+AB181</f>
        <v>0</v>
      </c>
      <c r="AC182" s="60">
        <f t="shared" si="487"/>
        <v>0</v>
      </c>
      <c r="AD182" s="60">
        <f t="shared" ref="AD182:AE182" si="488">+AD180+AD175+AD169+AD179+AD181</f>
        <v>0</v>
      </c>
      <c r="AE182" s="60">
        <f t="shared" si="488"/>
        <v>0</v>
      </c>
      <c r="AF182" s="60">
        <f t="shared" ref="AF182:AG182" si="489">+AF180+AF175+AF169+AF179+AF181</f>
        <v>0</v>
      </c>
      <c r="AG182" s="60">
        <f t="shared" si="489"/>
        <v>0</v>
      </c>
      <c r="AH182" s="60">
        <f t="shared" ref="AH182:AI182" si="490">+AH180+AH175+AH169+AH179+AH181</f>
        <v>0</v>
      </c>
      <c r="AI182" s="60">
        <f t="shared" si="490"/>
        <v>0</v>
      </c>
      <c r="AJ182" s="60"/>
      <c r="AK182" s="60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</row>
    <row r="183" spans="1:47" ht="21" hidden="1" customHeight="1" outlineLevel="1" x14ac:dyDescent="0.2">
      <c r="A183" s="253"/>
      <c r="B183" s="108" t="s">
        <v>39</v>
      </c>
      <c r="C183" s="62" t="s">
        <v>40</v>
      </c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222"/>
      <c r="T183" s="48"/>
      <c r="U183" s="6"/>
      <c r="V183" s="62"/>
      <c r="W183" s="83"/>
      <c r="X183" s="83"/>
      <c r="Y183" s="83"/>
      <c r="Z183" s="83"/>
      <c r="AA183" s="83"/>
      <c r="AB183" s="83"/>
      <c r="AC183" s="83"/>
      <c r="AD183" s="83"/>
      <c r="AE183" s="83"/>
      <c r="AF183" s="83"/>
      <c r="AG183" s="83"/>
      <c r="AH183" s="83"/>
      <c r="AI183" s="83"/>
      <c r="AJ183" s="83"/>
      <c r="AK183" s="83"/>
      <c r="AL183" s="3"/>
    </row>
    <row r="184" spans="1:47" ht="28.5" hidden="1" customHeight="1" outlineLevel="1" x14ac:dyDescent="0.2">
      <c r="A184" s="253"/>
      <c r="B184" s="40" t="s">
        <v>0</v>
      </c>
      <c r="C184" s="61"/>
      <c r="D184" s="61"/>
      <c r="E184" s="1" t="str">
        <f t="shared" ref="E184:Q184" si="491">+E$6</f>
        <v>Eredeti előirányzat
2024. év</v>
      </c>
      <c r="F184" s="1" t="str">
        <f t="shared" si="491"/>
        <v>1 Módosítás</v>
      </c>
      <c r="G184" s="1" t="str">
        <f t="shared" si="491"/>
        <v>Módosított előirányzat 1
2024. év</v>
      </c>
      <c r="H184" s="1" t="str">
        <f t="shared" si="491"/>
        <v>2 Módosítás</v>
      </c>
      <c r="I184" s="1" t="str">
        <f t="shared" si="491"/>
        <v>Módosított előirányzat</v>
      </c>
      <c r="J184" s="1" t="str">
        <f t="shared" si="491"/>
        <v>3 Módosítás</v>
      </c>
      <c r="K184" s="1" t="str">
        <f t="shared" si="491"/>
        <v>Módosított előirányzat</v>
      </c>
      <c r="L184" s="1" t="str">
        <f t="shared" si="491"/>
        <v>4 Módosítás</v>
      </c>
      <c r="M184" s="1" t="str">
        <f t="shared" si="491"/>
        <v>4. Módosított előirányzat</v>
      </c>
      <c r="N184" s="1" t="str">
        <f t="shared" si="491"/>
        <v>5 Módosítás</v>
      </c>
      <c r="O184" s="1" t="str">
        <f t="shared" si="491"/>
        <v>Módosított előirányzat 5.</v>
      </c>
      <c r="P184" s="1" t="str">
        <f t="shared" si="491"/>
        <v>6 Módosítás</v>
      </c>
      <c r="Q184" s="1" t="str">
        <f t="shared" si="491"/>
        <v>Módosított előirányzat
2024. év</v>
      </c>
      <c r="R184" s="1"/>
      <c r="S184" s="223"/>
      <c r="T184" s="109"/>
      <c r="U184" s="84" t="s">
        <v>1</v>
      </c>
      <c r="V184" s="56"/>
      <c r="W184" s="34" t="str">
        <f t="shared" ref="W184:AI184" si="492">+W$6</f>
        <v>Eredeti előirányzat
2024. év</v>
      </c>
      <c r="X184" s="34" t="str">
        <f t="shared" si="492"/>
        <v>1 Módosítás</v>
      </c>
      <c r="Y184" s="34" t="str">
        <f t="shared" si="492"/>
        <v>Módosított előirányzat 1
2024. év</v>
      </c>
      <c r="Z184" s="34" t="str">
        <f t="shared" si="492"/>
        <v>2 Módosítás</v>
      </c>
      <c r="AA184" s="34" t="str">
        <f t="shared" si="492"/>
        <v>Módosított előirányzat</v>
      </c>
      <c r="AB184" s="34" t="str">
        <f t="shared" si="492"/>
        <v>3 Módosítás</v>
      </c>
      <c r="AC184" s="34" t="str">
        <f t="shared" si="492"/>
        <v>Módosított előirányzat</v>
      </c>
      <c r="AD184" s="34" t="str">
        <f t="shared" si="492"/>
        <v>4 Módosítás</v>
      </c>
      <c r="AE184" s="34" t="str">
        <f t="shared" si="492"/>
        <v>4. Módosított előirányzat</v>
      </c>
      <c r="AF184" s="34" t="str">
        <f t="shared" si="492"/>
        <v>5 Módosítás</v>
      </c>
      <c r="AG184" s="34" t="str">
        <f t="shared" si="492"/>
        <v>Módosított előirányzat 5</v>
      </c>
      <c r="AH184" s="34" t="str">
        <f t="shared" si="492"/>
        <v>6 Módosítás</v>
      </c>
      <c r="AI184" s="34" t="str">
        <f t="shared" si="492"/>
        <v>Módosított 
előirányzat</v>
      </c>
      <c r="AJ184" s="34"/>
      <c r="AK184" s="34"/>
    </row>
    <row r="185" spans="1:47" ht="21" hidden="1" customHeight="1" outlineLevel="1" x14ac:dyDescent="0.2">
      <c r="A185" s="253"/>
      <c r="B185" s="36"/>
      <c r="C185" s="61" t="s">
        <v>2</v>
      </c>
      <c r="D185" s="69"/>
      <c r="E185" s="4">
        <f t="shared" ref="E185:I185" si="493">+E186+E187+E188+E189</f>
        <v>0</v>
      </c>
      <c r="F185" s="4">
        <f t="shared" si="493"/>
        <v>0</v>
      </c>
      <c r="G185" s="4">
        <f t="shared" si="493"/>
        <v>0</v>
      </c>
      <c r="H185" s="4">
        <f t="shared" si="493"/>
        <v>0</v>
      </c>
      <c r="I185" s="4">
        <f t="shared" si="493"/>
        <v>0</v>
      </c>
      <c r="J185" s="4">
        <f t="shared" ref="J185:K185" si="494">+J186+J187+J188+J189</f>
        <v>0</v>
      </c>
      <c r="K185" s="4">
        <f t="shared" si="494"/>
        <v>0</v>
      </c>
      <c r="L185" s="4">
        <f t="shared" ref="L185:M185" si="495">+L186+L187+L188+L189</f>
        <v>0</v>
      </c>
      <c r="M185" s="4">
        <f t="shared" si="495"/>
        <v>0</v>
      </c>
      <c r="N185" s="4">
        <f t="shared" ref="N185:O185" si="496">+N186+N187+N188+N189</f>
        <v>0</v>
      </c>
      <c r="O185" s="4">
        <f t="shared" si="496"/>
        <v>0</v>
      </c>
      <c r="P185" s="4">
        <f t="shared" ref="P185:Q185" si="497">+P186+P187+P188+P189</f>
        <v>0</v>
      </c>
      <c r="Q185" s="4">
        <f t="shared" si="497"/>
        <v>0</v>
      </c>
      <c r="R185" s="4"/>
      <c r="S185" s="224"/>
      <c r="T185" s="44"/>
      <c r="U185" s="70" t="s">
        <v>3</v>
      </c>
      <c r="V185" s="71"/>
      <c r="W185" s="72">
        <f t="shared" ref="W185:AA185" si="498">SUM(W186:W190)</f>
        <v>0</v>
      </c>
      <c r="X185" s="72">
        <f t="shared" si="498"/>
        <v>0</v>
      </c>
      <c r="Y185" s="72">
        <f t="shared" si="498"/>
        <v>0</v>
      </c>
      <c r="Z185" s="72">
        <f t="shared" si="498"/>
        <v>0</v>
      </c>
      <c r="AA185" s="72">
        <f t="shared" si="498"/>
        <v>0</v>
      </c>
      <c r="AB185" s="72">
        <f t="shared" ref="AB185:AC185" si="499">SUM(AB186:AB190)</f>
        <v>0</v>
      </c>
      <c r="AC185" s="72">
        <f t="shared" si="499"/>
        <v>0</v>
      </c>
      <c r="AD185" s="72">
        <f t="shared" ref="AD185:AE185" si="500">SUM(AD186:AD190)</f>
        <v>0</v>
      </c>
      <c r="AE185" s="72">
        <f t="shared" si="500"/>
        <v>0</v>
      </c>
      <c r="AF185" s="72">
        <f t="shared" ref="AF185:AG185" si="501">SUM(AF186:AF190)</f>
        <v>0</v>
      </c>
      <c r="AG185" s="72">
        <f t="shared" si="501"/>
        <v>0</v>
      </c>
      <c r="AH185" s="72">
        <f t="shared" ref="AH185:AI185" si="502">SUM(AH186:AH190)</f>
        <v>0</v>
      </c>
      <c r="AI185" s="72">
        <f t="shared" si="502"/>
        <v>0</v>
      </c>
      <c r="AJ185" s="72"/>
      <c r="AK185" s="72"/>
    </row>
    <row r="186" spans="1:47" ht="21" hidden="1" customHeight="1" outlineLevel="1" x14ac:dyDescent="0.2">
      <c r="A186" s="253"/>
      <c r="B186" s="85"/>
      <c r="C186" s="73" t="s">
        <v>4</v>
      </c>
      <c r="D186" s="73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225"/>
      <c r="T186" s="45"/>
      <c r="U186" s="75"/>
      <c r="V186" s="76" t="s">
        <v>6</v>
      </c>
      <c r="W186" s="77"/>
      <c r="X186" s="77"/>
      <c r="Y186" s="77"/>
      <c r="Z186" s="77"/>
      <c r="AA186" s="77"/>
      <c r="AB186" s="77"/>
      <c r="AC186" s="77"/>
      <c r="AD186" s="77"/>
      <c r="AE186" s="77"/>
      <c r="AF186" s="77"/>
      <c r="AG186" s="77"/>
      <c r="AH186" s="77"/>
      <c r="AI186" s="77"/>
      <c r="AJ186" s="77"/>
      <c r="AK186" s="77"/>
    </row>
    <row r="187" spans="1:47" ht="21" hidden="1" customHeight="1" outlineLevel="1" x14ac:dyDescent="0.2">
      <c r="B187" s="37"/>
      <c r="C187" s="17" t="s">
        <v>5</v>
      </c>
      <c r="D187" s="18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215"/>
      <c r="T187" s="45"/>
      <c r="U187" s="53"/>
      <c r="V187" s="19" t="s">
        <v>8</v>
      </c>
      <c r="W187" s="78"/>
      <c r="X187" s="78"/>
      <c r="Y187" s="78"/>
      <c r="Z187" s="78"/>
      <c r="AA187" s="78"/>
      <c r="AB187" s="78"/>
      <c r="AC187" s="78"/>
      <c r="AD187" s="78"/>
      <c r="AE187" s="78"/>
      <c r="AF187" s="78"/>
      <c r="AG187" s="78"/>
      <c r="AH187" s="78"/>
      <c r="AI187" s="78"/>
      <c r="AJ187" s="78"/>
      <c r="AK187" s="78"/>
    </row>
    <row r="188" spans="1:47" s="3" customFormat="1" ht="21" hidden="1" customHeight="1" outlineLevel="1" collapsed="1" x14ac:dyDescent="0.2">
      <c r="B188" s="37"/>
      <c r="C188" s="17" t="s">
        <v>7</v>
      </c>
      <c r="D188" s="18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215"/>
      <c r="T188" s="45"/>
      <c r="U188" s="53"/>
      <c r="V188" s="20" t="s">
        <v>9</v>
      </c>
      <c r="W188" s="78"/>
      <c r="X188" s="78"/>
      <c r="Y188" s="78"/>
      <c r="Z188" s="78"/>
      <c r="AA188" s="78"/>
      <c r="AB188" s="78"/>
      <c r="AC188" s="78"/>
      <c r="AD188" s="78"/>
      <c r="AE188" s="78"/>
      <c r="AF188" s="78"/>
      <c r="AG188" s="78"/>
      <c r="AH188" s="78"/>
      <c r="AI188" s="78"/>
      <c r="AJ188" s="78"/>
      <c r="AK188" s="78"/>
      <c r="AL188" s="14"/>
    </row>
    <row r="189" spans="1:47" ht="21" hidden="1" customHeight="1" outlineLevel="1" x14ac:dyDescent="0.2">
      <c r="B189" s="37"/>
      <c r="C189" s="17" t="s">
        <v>21</v>
      </c>
      <c r="D189" s="18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215"/>
      <c r="T189" s="45"/>
      <c r="U189" s="53"/>
      <c r="V189" s="20" t="s">
        <v>11</v>
      </c>
      <c r="W189" s="78"/>
      <c r="X189" s="78"/>
      <c r="Y189" s="78"/>
      <c r="Z189" s="78"/>
      <c r="AA189" s="78"/>
      <c r="AB189" s="78"/>
      <c r="AC189" s="78"/>
      <c r="AD189" s="78"/>
      <c r="AE189" s="78"/>
      <c r="AF189" s="78"/>
      <c r="AG189" s="78"/>
      <c r="AH189" s="78"/>
      <c r="AI189" s="78"/>
      <c r="AJ189" s="78"/>
      <c r="AK189" s="78"/>
    </row>
    <row r="190" spans="1:47" ht="21" hidden="1" customHeight="1" outlineLevel="1" x14ac:dyDescent="0.2">
      <c r="B190" s="38"/>
      <c r="C190" s="21"/>
      <c r="D190" s="21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6"/>
      <c r="T190" s="110"/>
      <c r="U190" s="54"/>
      <c r="V190" s="23" t="s">
        <v>12</v>
      </c>
      <c r="W190" s="79"/>
      <c r="X190" s="79"/>
      <c r="Y190" s="79"/>
      <c r="Z190" s="79"/>
      <c r="AA190" s="79"/>
      <c r="AB190" s="79"/>
      <c r="AC190" s="79"/>
      <c r="AD190" s="79"/>
      <c r="AE190" s="79"/>
      <c r="AF190" s="79"/>
      <c r="AG190" s="79"/>
      <c r="AH190" s="79"/>
      <c r="AI190" s="79"/>
      <c r="AJ190" s="79"/>
      <c r="AK190" s="79"/>
    </row>
    <row r="191" spans="1:47" ht="21" hidden="1" customHeight="1" outlineLevel="1" x14ac:dyDescent="0.2">
      <c r="B191" s="36"/>
      <c r="C191" s="61" t="s">
        <v>10</v>
      </c>
      <c r="D191" s="8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216"/>
      <c r="T191" s="29"/>
      <c r="U191" s="70" t="s">
        <v>13</v>
      </c>
      <c r="V191" s="71"/>
      <c r="W191" s="86">
        <f t="shared" ref="W191:AA191" si="503">SUM(W192:W194)</f>
        <v>0</v>
      </c>
      <c r="X191" s="86">
        <f t="shared" si="503"/>
        <v>0</v>
      </c>
      <c r="Y191" s="86">
        <f t="shared" si="503"/>
        <v>0</v>
      </c>
      <c r="Z191" s="86">
        <f t="shared" si="503"/>
        <v>0</v>
      </c>
      <c r="AA191" s="86">
        <f t="shared" si="503"/>
        <v>0</v>
      </c>
      <c r="AB191" s="86">
        <f t="shared" ref="AB191:AC191" si="504">SUM(AB192:AB194)</f>
        <v>0</v>
      </c>
      <c r="AC191" s="86">
        <f t="shared" si="504"/>
        <v>0</v>
      </c>
      <c r="AD191" s="86">
        <f t="shared" ref="AD191:AE191" si="505">SUM(AD192:AD194)</f>
        <v>0</v>
      </c>
      <c r="AE191" s="86">
        <f t="shared" si="505"/>
        <v>0</v>
      </c>
      <c r="AF191" s="86">
        <f t="shared" ref="AF191:AG191" si="506">SUM(AF192:AF194)</f>
        <v>0</v>
      </c>
      <c r="AG191" s="86">
        <f t="shared" si="506"/>
        <v>0</v>
      </c>
      <c r="AH191" s="86">
        <f t="shared" ref="AH191:AI191" si="507">SUM(AH192:AH194)</f>
        <v>0</v>
      </c>
      <c r="AI191" s="86">
        <f t="shared" si="507"/>
        <v>0</v>
      </c>
      <c r="AJ191" s="86"/>
      <c r="AK191" s="86"/>
    </row>
    <row r="192" spans="1:47" ht="21" hidden="1" customHeight="1" outlineLevel="1" x14ac:dyDescent="0.2">
      <c r="A192" s="253"/>
      <c r="B192" s="36"/>
      <c r="C192" s="61" t="s">
        <v>23</v>
      </c>
      <c r="D192" s="8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217"/>
      <c r="T192" s="44"/>
      <c r="U192" s="75"/>
      <c r="V192" s="76" t="s">
        <v>15</v>
      </c>
      <c r="W192" s="77"/>
      <c r="X192" s="77"/>
      <c r="Y192" s="77"/>
      <c r="Z192" s="77"/>
      <c r="AA192" s="77"/>
      <c r="AB192" s="77"/>
      <c r="AC192" s="77"/>
      <c r="AD192" s="77"/>
      <c r="AE192" s="77"/>
      <c r="AF192" s="77"/>
      <c r="AG192" s="77"/>
      <c r="AH192" s="77"/>
      <c r="AI192" s="77"/>
      <c r="AJ192" s="77"/>
      <c r="AK192" s="77"/>
    </row>
    <row r="193" spans="1:38" ht="21" hidden="1" customHeight="1" outlineLevel="1" x14ac:dyDescent="0.2">
      <c r="A193" s="253"/>
      <c r="B193" s="36"/>
      <c r="C193" s="61" t="s">
        <v>22</v>
      </c>
      <c r="D193" s="8"/>
      <c r="E193" s="106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227"/>
      <c r="T193" s="45"/>
      <c r="U193" s="53"/>
      <c r="V193" s="20" t="s">
        <v>16</v>
      </c>
      <c r="W193" s="78"/>
      <c r="X193" s="78"/>
      <c r="Y193" s="78"/>
      <c r="Z193" s="78"/>
      <c r="AA193" s="78"/>
      <c r="AB193" s="78"/>
      <c r="AC193" s="78"/>
      <c r="AD193" s="78"/>
      <c r="AE193" s="78"/>
      <c r="AF193" s="78"/>
      <c r="AG193" s="78"/>
      <c r="AH193" s="78"/>
      <c r="AI193" s="78"/>
      <c r="AJ193" s="78"/>
      <c r="AK193" s="78"/>
    </row>
    <row r="194" spans="1:38" ht="21" hidden="1" customHeight="1" outlineLevel="1" x14ac:dyDescent="0.2">
      <c r="A194" s="253"/>
      <c r="B194" s="36"/>
      <c r="C194" s="61"/>
      <c r="D194" s="8"/>
      <c r="E194" s="107"/>
      <c r="F194" s="107"/>
      <c r="G194" s="107"/>
      <c r="H194" s="107"/>
      <c r="I194" s="107"/>
      <c r="J194" s="107"/>
      <c r="K194" s="107"/>
      <c r="L194" s="107"/>
      <c r="M194" s="107"/>
      <c r="N194" s="107"/>
      <c r="O194" s="107"/>
      <c r="P194" s="107"/>
      <c r="Q194" s="107"/>
      <c r="R194" s="107"/>
      <c r="S194" s="228"/>
      <c r="T194" s="45"/>
      <c r="U194" s="53"/>
      <c r="V194" s="20" t="s">
        <v>17</v>
      </c>
      <c r="W194" s="80"/>
      <c r="X194" s="80"/>
      <c r="Y194" s="80"/>
      <c r="Z194" s="80"/>
      <c r="AA194" s="80"/>
      <c r="AB194" s="80"/>
      <c r="AC194" s="80"/>
      <c r="AD194" s="80"/>
      <c r="AE194" s="80"/>
      <c r="AF194" s="80"/>
      <c r="AG194" s="80"/>
      <c r="AH194" s="80"/>
      <c r="AI194" s="80"/>
      <c r="AJ194" s="80"/>
      <c r="AK194" s="80"/>
    </row>
    <row r="195" spans="1:38" ht="21" hidden="1" customHeight="1" outlineLevel="1" x14ac:dyDescent="0.2">
      <c r="A195" s="253"/>
      <c r="B195" s="39"/>
      <c r="C195" s="35"/>
      <c r="D195" s="27"/>
      <c r="E195" s="111"/>
      <c r="F195" s="111"/>
      <c r="G195" s="111"/>
      <c r="H195" s="111"/>
      <c r="I195" s="111"/>
      <c r="J195" s="111"/>
      <c r="K195" s="111"/>
      <c r="L195" s="111"/>
      <c r="M195" s="111"/>
      <c r="N195" s="111"/>
      <c r="O195" s="111"/>
      <c r="P195" s="111"/>
      <c r="Q195" s="111"/>
      <c r="R195" s="111"/>
      <c r="S195" s="229"/>
      <c r="T195" s="29"/>
      <c r="U195" s="70" t="s">
        <v>38</v>
      </c>
      <c r="V195" s="71"/>
      <c r="W195" s="60"/>
      <c r="X195" s="60"/>
      <c r="Y195" s="60"/>
      <c r="Z195" s="60"/>
      <c r="AA195" s="60"/>
      <c r="AB195" s="60"/>
      <c r="AC195" s="60"/>
      <c r="AD195" s="60"/>
      <c r="AE195" s="60"/>
      <c r="AF195" s="60"/>
      <c r="AG195" s="60"/>
      <c r="AH195" s="60"/>
      <c r="AI195" s="60"/>
      <c r="AJ195" s="60"/>
      <c r="AK195" s="60"/>
    </row>
    <row r="196" spans="1:38" ht="21" hidden="1" customHeight="1" outlineLevel="1" x14ac:dyDescent="0.2">
      <c r="A196" s="253"/>
      <c r="B196" s="40" t="s">
        <v>14</v>
      </c>
      <c r="C196" s="61"/>
      <c r="D196" s="8"/>
      <c r="E196" s="60">
        <f t="shared" ref="E196:I196" si="508">+E192+E185+E193+E194+E191+E195</f>
        <v>0</v>
      </c>
      <c r="F196" s="60">
        <f t="shared" si="508"/>
        <v>0</v>
      </c>
      <c r="G196" s="60">
        <f t="shared" si="508"/>
        <v>0</v>
      </c>
      <c r="H196" s="60">
        <f t="shared" si="508"/>
        <v>0</v>
      </c>
      <c r="I196" s="60">
        <f t="shared" si="508"/>
        <v>0</v>
      </c>
      <c r="J196" s="60">
        <f t="shared" ref="J196:K196" si="509">+J192+J185+J193+J194+J191+J195</f>
        <v>0</v>
      </c>
      <c r="K196" s="60">
        <f t="shared" si="509"/>
        <v>0</v>
      </c>
      <c r="L196" s="60">
        <f t="shared" ref="L196:M196" si="510">+L192+L185+L193+L194+L191+L195</f>
        <v>0</v>
      </c>
      <c r="M196" s="60">
        <f t="shared" si="510"/>
        <v>0</v>
      </c>
      <c r="N196" s="60">
        <f t="shared" ref="N196:O196" si="511">+N192+N185+N193+N194+N191+N195</f>
        <v>0</v>
      </c>
      <c r="O196" s="60">
        <f t="shared" si="511"/>
        <v>0</v>
      </c>
      <c r="P196" s="60">
        <f t="shared" ref="P196:Q196" si="512">+P192+P185+P193+P194+P191+P195</f>
        <v>0</v>
      </c>
      <c r="Q196" s="60">
        <f t="shared" si="512"/>
        <v>0</v>
      </c>
      <c r="R196" s="60"/>
      <c r="S196" s="230"/>
      <c r="T196" s="29"/>
      <c r="U196" s="81" t="s">
        <v>18</v>
      </c>
      <c r="V196" s="82"/>
      <c r="W196" s="41">
        <f t="shared" ref="W196:AA196" si="513">+W195+W191+W185</f>
        <v>0</v>
      </c>
      <c r="X196" s="41">
        <f t="shared" si="513"/>
        <v>0</v>
      </c>
      <c r="Y196" s="41">
        <f t="shared" si="513"/>
        <v>0</v>
      </c>
      <c r="Z196" s="41">
        <f t="shared" si="513"/>
        <v>0</v>
      </c>
      <c r="AA196" s="41">
        <f t="shared" si="513"/>
        <v>0</v>
      </c>
      <c r="AB196" s="41">
        <f t="shared" ref="AB196:AC196" si="514">+AB195+AB191+AB185</f>
        <v>0</v>
      </c>
      <c r="AC196" s="41">
        <f t="shared" si="514"/>
        <v>0</v>
      </c>
      <c r="AD196" s="41">
        <f t="shared" ref="AD196:AE196" si="515">+AD195+AD191+AD185</f>
        <v>0</v>
      </c>
      <c r="AE196" s="41">
        <f t="shared" si="515"/>
        <v>0</v>
      </c>
      <c r="AF196" s="41">
        <f t="shared" ref="AF196:AG196" si="516">+AF195+AF191+AF185</f>
        <v>0</v>
      </c>
      <c r="AG196" s="41">
        <f t="shared" si="516"/>
        <v>0</v>
      </c>
      <c r="AH196" s="41">
        <f t="shared" ref="AH196:AI196" si="517">+AH195+AH191+AH185</f>
        <v>0</v>
      </c>
      <c r="AI196" s="41">
        <f t="shared" si="517"/>
        <v>0</v>
      </c>
      <c r="AJ196" s="41"/>
      <c r="AK196" s="41"/>
    </row>
    <row r="197" spans="1:38" ht="15.75" hidden="1" customHeight="1" outlineLevel="1" x14ac:dyDescent="0.2">
      <c r="A197" s="253"/>
      <c r="B197" s="108" t="s">
        <v>39</v>
      </c>
      <c r="C197" s="62" t="s">
        <v>40</v>
      </c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222"/>
      <c r="T197" s="48"/>
      <c r="U197" s="6"/>
      <c r="V197" s="62"/>
      <c r="W197" s="83"/>
      <c r="X197" s="83"/>
      <c r="Y197" s="83"/>
      <c r="Z197" s="83"/>
      <c r="AA197" s="83"/>
      <c r="AB197" s="83"/>
      <c r="AC197" s="83"/>
      <c r="AD197" s="83"/>
      <c r="AE197" s="83"/>
      <c r="AF197" s="83"/>
      <c r="AG197" s="83"/>
      <c r="AH197" s="83"/>
      <c r="AI197" s="83"/>
      <c r="AJ197" s="83"/>
      <c r="AK197" s="83"/>
      <c r="AL197" s="3"/>
    </row>
    <row r="198" spans="1:38" ht="28.5" hidden="1" customHeight="1" outlineLevel="1" x14ac:dyDescent="0.2">
      <c r="A198" s="253"/>
      <c r="B198" s="40" t="s">
        <v>0</v>
      </c>
      <c r="C198" s="61"/>
      <c r="D198" s="8"/>
      <c r="E198" s="24" t="str">
        <f t="shared" ref="E198:Q198" si="518">+E$6</f>
        <v>Eredeti előirányzat
2024. év</v>
      </c>
      <c r="F198" s="24" t="str">
        <f t="shared" si="518"/>
        <v>1 Módosítás</v>
      </c>
      <c r="G198" s="24" t="str">
        <f t="shared" si="518"/>
        <v>Módosított előirányzat 1
2024. év</v>
      </c>
      <c r="H198" s="24" t="str">
        <f t="shared" si="518"/>
        <v>2 Módosítás</v>
      </c>
      <c r="I198" s="24" t="str">
        <f t="shared" si="518"/>
        <v>Módosított előirányzat</v>
      </c>
      <c r="J198" s="24" t="str">
        <f t="shared" si="518"/>
        <v>3 Módosítás</v>
      </c>
      <c r="K198" s="24" t="str">
        <f t="shared" si="518"/>
        <v>Módosított előirányzat</v>
      </c>
      <c r="L198" s="24" t="str">
        <f t="shared" si="518"/>
        <v>4 Módosítás</v>
      </c>
      <c r="M198" s="24" t="str">
        <f t="shared" si="518"/>
        <v>4. Módosított előirányzat</v>
      </c>
      <c r="N198" s="24" t="str">
        <f t="shared" si="518"/>
        <v>5 Módosítás</v>
      </c>
      <c r="O198" s="24" t="str">
        <f t="shared" si="518"/>
        <v>Módosított előirányzat 5.</v>
      </c>
      <c r="P198" s="24" t="str">
        <f t="shared" si="518"/>
        <v>6 Módosítás</v>
      </c>
      <c r="Q198" s="24" t="str">
        <f t="shared" si="518"/>
        <v>Módosított előirányzat
2024. év</v>
      </c>
      <c r="R198" s="24"/>
      <c r="S198" s="231"/>
      <c r="T198" s="51"/>
      <c r="U198" s="84" t="s">
        <v>1</v>
      </c>
      <c r="V198" s="56"/>
      <c r="W198" s="34" t="str">
        <f t="shared" ref="W198:AI198" si="519">+W$6</f>
        <v>Eredeti előirányzat
2024. év</v>
      </c>
      <c r="X198" s="34" t="str">
        <f t="shared" si="519"/>
        <v>1 Módosítás</v>
      </c>
      <c r="Y198" s="34" t="str">
        <f t="shared" si="519"/>
        <v>Módosított előirányzat 1
2024. év</v>
      </c>
      <c r="Z198" s="34" t="str">
        <f t="shared" si="519"/>
        <v>2 Módosítás</v>
      </c>
      <c r="AA198" s="34" t="str">
        <f t="shared" si="519"/>
        <v>Módosított előirányzat</v>
      </c>
      <c r="AB198" s="34" t="str">
        <f t="shared" si="519"/>
        <v>3 Módosítás</v>
      </c>
      <c r="AC198" s="34" t="str">
        <f t="shared" si="519"/>
        <v>Módosított előirányzat</v>
      </c>
      <c r="AD198" s="34" t="str">
        <f t="shared" si="519"/>
        <v>4 Módosítás</v>
      </c>
      <c r="AE198" s="34" t="str">
        <f t="shared" si="519"/>
        <v>4. Módosított előirányzat</v>
      </c>
      <c r="AF198" s="34" t="str">
        <f t="shared" si="519"/>
        <v>5 Módosítás</v>
      </c>
      <c r="AG198" s="34" t="str">
        <f t="shared" si="519"/>
        <v>Módosított előirányzat 5</v>
      </c>
      <c r="AH198" s="34" t="str">
        <f t="shared" si="519"/>
        <v>6 Módosítás</v>
      </c>
      <c r="AI198" s="34" t="str">
        <f t="shared" si="519"/>
        <v>Módosított 
előirányzat</v>
      </c>
      <c r="AJ198" s="34"/>
      <c r="AK198" s="34"/>
    </row>
    <row r="199" spans="1:38" ht="20.25" hidden="1" customHeight="1" outlineLevel="1" x14ac:dyDescent="0.2">
      <c r="A199" s="253"/>
      <c r="B199" s="36"/>
      <c r="C199" s="61" t="s">
        <v>2</v>
      </c>
      <c r="D199" s="69"/>
      <c r="E199" s="99">
        <f t="shared" ref="E199:I199" si="520">+E200+E201+E202+E203</f>
        <v>0</v>
      </c>
      <c r="F199" s="99">
        <f t="shared" si="520"/>
        <v>0</v>
      </c>
      <c r="G199" s="99">
        <f t="shared" si="520"/>
        <v>0</v>
      </c>
      <c r="H199" s="99">
        <f t="shared" si="520"/>
        <v>0</v>
      </c>
      <c r="I199" s="99">
        <f t="shared" si="520"/>
        <v>0</v>
      </c>
      <c r="J199" s="99">
        <f t="shared" ref="J199:K199" si="521">+J200+J201+J202+J203</f>
        <v>0</v>
      </c>
      <c r="K199" s="99">
        <f t="shared" si="521"/>
        <v>0</v>
      </c>
      <c r="L199" s="99">
        <f t="shared" ref="L199:M199" si="522">+L200+L201+L202+L203</f>
        <v>0</v>
      </c>
      <c r="M199" s="99">
        <f t="shared" si="522"/>
        <v>0</v>
      </c>
      <c r="N199" s="99">
        <f t="shared" ref="N199:O199" si="523">+N200+N201+N202+N203</f>
        <v>0</v>
      </c>
      <c r="O199" s="99">
        <f t="shared" si="523"/>
        <v>0</v>
      </c>
      <c r="P199" s="99">
        <f t="shared" ref="P199:Q199" si="524">+P200+P201+P202+P203</f>
        <v>0</v>
      </c>
      <c r="Q199" s="99">
        <f t="shared" si="524"/>
        <v>0</v>
      </c>
      <c r="R199" s="99"/>
      <c r="S199" s="232"/>
      <c r="T199" s="44"/>
      <c r="U199" s="70" t="s">
        <v>3</v>
      </c>
      <c r="V199" s="71"/>
      <c r="W199" s="72">
        <f t="shared" ref="W199:AA199" si="525">SUM(W200:W204)</f>
        <v>0</v>
      </c>
      <c r="X199" s="72">
        <f t="shared" si="525"/>
        <v>0</v>
      </c>
      <c r="Y199" s="72">
        <f t="shared" si="525"/>
        <v>0</v>
      </c>
      <c r="Z199" s="72">
        <f t="shared" si="525"/>
        <v>0</v>
      </c>
      <c r="AA199" s="72">
        <f t="shared" si="525"/>
        <v>0</v>
      </c>
      <c r="AB199" s="72">
        <f t="shared" ref="AB199:AC199" si="526">SUM(AB200:AB204)</f>
        <v>0</v>
      </c>
      <c r="AC199" s="72">
        <f t="shared" si="526"/>
        <v>0</v>
      </c>
      <c r="AD199" s="72">
        <f t="shared" ref="AD199:AE199" si="527">SUM(AD200:AD204)</f>
        <v>0</v>
      </c>
      <c r="AE199" s="72">
        <f t="shared" si="527"/>
        <v>0</v>
      </c>
      <c r="AF199" s="72">
        <f t="shared" ref="AF199:AG199" si="528">SUM(AF200:AF204)</f>
        <v>0</v>
      </c>
      <c r="AG199" s="72">
        <f t="shared" si="528"/>
        <v>0</v>
      </c>
      <c r="AH199" s="72">
        <f t="shared" ref="AH199:AI199" si="529">SUM(AH200:AH204)</f>
        <v>0</v>
      </c>
      <c r="AI199" s="72">
        <f t="shared" si="529"/>
        <v>0</v>
      </c>
      <c r="AJ199" s="72"/>
      <c r="AK199" s="72"/>
    </row>
    <row r="200" spans="1:38" ht="20.25" hidden="1" customHeight="1" outlineLevel="1" x14ac:dyDescent="0.2">
      <c r="B200" s="85"/>
      <c r="C200" s="73" t="s">
        <v>4</v>
      </c>
      <c r="D200" s="73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225"/>
      <c r="T200" s="45"/>
      <c r="U200" s="75"/>
      <c r="V200" s="76" t="s">
        <v>6</v>
      </c>
      <c r="W200" s="77"/>
      <c r="X200" s="77"/>
      <c r="Y200" s="77"/>
      <c r="Z200" s="77"/>
      <c r="AA200" s="77"/>
      <c r="AB200" s="77"/>
      <c r="AC200" s="77"/>
      <c r="AD200" s="77"/>
      <c r="AE200" s="77"/>
      <c r="AF200" s="77"/>
      <c r="AG200" s="77"/>
      <c r="AH200" s="77"/>
      <c r="AI200" s="77"/>
      <c r="AJ200" s="77"/>
      <c r="AK200" s="77"/>
    </row>
    <row r="201" spans="1:38" s="3" customFormat="1" ht="20.25" hidden="1" customHeight="1" outlineLevel="1" x14ac:dyDescent="0.2">
      <c r="B201" s="37"/>
      <c r="C201" s="17" t="s">
        <v>5</v>
      </c>
      <c r="D201" s="18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215"/>
      <c r="T201" s="45"/>
      <c r="U201" s="53"/>
      <c r="V201" s="19" t="s">
        <v>8</v>
      </c>
      <c r="W201" s="78"/>
      <c r="X201" s="78"/>
      <c r="Y201" s="78"/>
      <c r="Z201" s="78"/>
      <c r="AA201" s="78"/>
      <c r="AB201" s="78"/>
      <c r="AC201" s="78"/>
      <c r="AD201" s="78"/>
      <c r="AE201" s="78"/>
      <c r="AF201" s="78"/>
      <c r="AG201" s="78"/>
      <c r="AH201" s="78"/>
      <c r="AI201" s="78"/>
      <c r="AJ201" s="78"/>
      <c r="AK201" s="78"/>
      <c r="AL201" s="14"/>
    </row>
    <row r="202" spans="1:38" ht="20.25" hidden="1" customHeight="1" outlineLevel="1" x14ac:dyDescent="0.2">
      <c r="B202" s="37"/>
      <c r="C202" s="17" t="s">
        <v>7</v>
      </c>
      <c r="D202" s="18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215"/>
      <c r="T202" s="45"/>
      <c r="U202" s="53"/>
      <c r="V202" s="20" t="s">
        <v>9</v>
      </c>
      <c r="W202" s="78"/>
      <c r="X202" s="78"/>
      <c r="Y202" s="78"/>
      <c r="Z202" s="78"/>
      <c r="AA202" s="78"/>
      <c r="AB202" s="78"/>
      <c r="AC202" s="78"/>
      <c r="AD202" s="78"/>
      <c r="AE202" s="78"/>
      <c r="AF202" s="78"/>
      <c r="AG202" s="78"/>
      <c r="AH202" s="78"/>
      <c r="AI202" s="78"/>
      <c r="AJ202" s="78"/>
      <c r="AK202" s="78"/>
    </row>
    <row r="203" spans="1:38" ht="20.25" hidden="1" customHeight="1" outlineLevel="1" x14ac:dyDescent="0.2">
      <c r="B203" s="37"/>
      <c r="C203" s="17" t="s">
        <v>21</v>
      </c>
      <c r="D203" s="18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215"/>
      <c r="T203" s="45"/>
      <c r="U203" s="53"/>
      <c r="V203" s="20" t="s">
        <v>11</v>
      </c>
      <c r="W203" s="78"/>
      <c r="X203" s="78"/>
      <c r="Y203" s="78"/>
      <c r="Z203" s="78"/>
      <c r="AA203" s="78"/>
      <c r="AB203" s="78"/>
      <c r="AC203" s="78"/>
      <c r="AD203" s="78"/>
      <c r="AE203" s="78"/>
      <c r="AF203" s="78"/>
      <c r="AG203" s="78"/>
      <c r="AH203" s="78"/>
      <c r="AI203" s="78"/>
      <c r="AJ203" s="78"/>
      <c r="AK203" s="78"/>
    </row>
    <row r="204" spans="1:38" ht="20.25" hidden="1" customHeight="1" outlineLevel="1" x14ac:dyDescent="0.2">
      <c r="B204" s="38"/>
      <c r="C204" s="21"/>
      <c r="D204" s="21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6"/>
      <c r="T204" s="52"/>
      <c r="U204" s="54"/>
      <c r="V204" s="23" t="s">
        <v>12</v>
      </c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9"/>
      <c r="AH204" s="79"/>
      <c r="AI204" s="79"/>
      <c r="AJ204" s="79"/>
      <c r="AK204" s="79"/>
    </row>
    <row r="205" spans="1:38" ht="20.25" hidden="1" customHeight="1" outlineLevel="1" x14ac:dyDescent="0.2">
      <c r="A205" s="253"/>
      <c r="B205" s="36"/>
      <c r="C205" s="61" t="s">
        <v>10</v>
      </c>
      <c r="D205" s="8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216"/>
      <c r="T205" s="29"/>
      <c r="U205" s="70" t="s">
        <v>13</v>
      </c>
      <c r="V205" s="71"/>
      <c r="W205" s="86">
        <f t="shared" ref="W205:AA205" si="530">SUM(W206:W208)</f>
        <v>0</v>
      </c>
      <c r="X205" s="86">
        <f t="shared" si="530"/>
        <v>0</v>
      </c>
      <c r="Y205" s="86">
        <f t="shared" si="530"/>
        <v>0</v>
      </c>
      <c r="Z205" s="86">
        <f t="shared" si="530"/>
        <v>0</v>
      </c>
      <c r="AA205" s="86">
        <f t="shared" si="530"/>
        <v>0</v>
      </c>
      <c r="AB205" s="86">
        <f t="shared" ref="AB205:AC205" si="531">SUM(AB206:AB208)</f>
        <v>0</v>
      </c>
      <c r="AC205" s="86">
        <f t="shared" si="531"/>
        <v>0</v>
      </c>
      <c r="AD205" s="86">
        <f t="shared" ref="AD205:AE205" si="532">SUM(AD206:AD208)</f>
        <v>0</v>
      </c>
      <c r="AE205" s="86">
        <f t="shared" si="532"/>
        <v>0</v>
      </c>
      <c r="AF205" s="86">
        <f t="shared" ref="AF205:AG205" si="533">SUM(AF206:AF208)</f>
        <v>0</v>
      </c>
      <c r="AG205" s="86">
        <f t="shared" si="533"/>
        <v>0</v>
      </c>
      <c r="AH205" s="86">
        <f t="shared" ref="AH205:AI205" si="534">SUM(AH206:AH208)</f>
        <v>0</v>
      </c>
      <c r="AI205" s="86">
        <f t="shared" si="534"/>
        <v>0</v>
      </c>
      <c r="AJ205" s="86"/>
      <c r="AK205" s="86"/>
    </row>
    <row r="206" spans="1:38" ht="20.25" hidden="1" customHeight="1" outlineLevel="1" x14ac:dyDescent="0.2">
      <c r="A206" s="253"/>
      <c r="B206" s="36"/>
      <c r="C206" s="61" t="s">
        <v>23</v>
      </c>
      <c r="D206" s="8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217"/>
      <c r="T206" s="44"/>
      <c r="U206" s="75"/>
      <c r="V206" s="76" t="s">
        <v>15</v>
      </c>
      <c r="W206" s="77"/>
      <c r="X206" s="77"/>
      <c r="Y206" s="77"/>
      <c r="Z206" s="77"/>
      <c r="AA206" s="77"/>
      <c r="AB206" s="77"/>
      <c r="AC206" s="77"/>
      <c r="AD206" s="77"/>
      <c r="AE206" s="77"/>
      <c r="AF206" s="77"/>
      <c r="AG206" s="77"/>
      <c r="AH206" s="77"/>
      <c r="AI206" s="77"/>
      <c r="AJ206" s="77"/>
      <c r="AK206" s="77"/>
    </row>
    <row r="207" spans="1:38" ht="20.25" hidden="1" customHeight="1" outlineLevel="1" x14ac:dyDescent="0.2">
      <c r="A207" s="253"/>
      <c r="B207" s="36"/>
      <c r="C207" s="61" t="s">
        <v>22</v>
      </c>
      <c r="D207" s="8"/>
      <c r="E207" s="106"/>
      <c r="F207" s="106"/>
      <c r="G207" s="106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106"/>
      <c r="S207" s="227"/>
      <c r="T207" s="45"/>
      <c r="U207" s="53"/>
      <c r="V207" s="20" t="s">
        <v>16</v>
      </c>
      <c r="W207" s="78"/>
      <c r="X207" s="78"/>
      <c r="Y207" s="78"/>
      <c r="Z207" s="78"/>
      <c r="AA207" s="78"/>
      <c r="AB207" s="78"/>
      <c r="AC207" s="78"/>
      <c r="AD207" s="78"/>
      <c r="AE207" s="78"/>
      <c r="AF207" s="78"/>
      <c r="AG207" s="78"/>
      <c r="AH207" s="78"/>
      <c r="AI207" s="78"/>
      <c r="AJ207" s="78"/>
      <c r="AK207" s="78"/>
    </row>
    <row r="208" spans="1:38" ht="20.25" hidden="1" customHeight="1" outlineLevel="1" x14ac:dyDescent="0.2">
      <c r="A208" s="253"/>
      <c r="B208" s="36"/>
      <c r="C208" s="61"/>
      <c r="D208" s="8"/>
      <c r="E208" s="107"/>
      <c r="F208" s="107"/>
      <c r="G208" s="107"/>
      <c r="H208" s="107"/>
      <c r="I208" s="107"/>
      <c r="J208" s="107"/>
      <c r="K208" s="107"/>
      <c r="L208" s="107"/>
      <c r="M208" s="107"/>
      <c r="N208" s="107"/>
      <c r="O208" s="107"/>
      <c r="P208" s="107"/>
      <c r="Q208" s="107"/>
      <c r="R208" s="107"/>
      <c r="S208" s="228"/>
      <c r="T208" s="45"/>
      <c r="U208" s="53"/>
      <c r="V208" s="20" t="s">
        <v>17</v>
      </c>
      <c r="W208" s="80"/>
      <c r="X208" s="80"/>
      <c r="Y208" s="80"/>
      <c r="Z208" s="80"/>
      <c r="AA208" s="80"/>
      <c r="AB208" s="80"/>
      <c r="AC208" s="80"/>
      <c r="AD208" s="80"/>
      <c r="AE208" s="80"/>
      <c r="AF208" s="80"/>
      <c r="AG208" s="80"/>
      <c r="AH208" s="80"/>
      <c r="AI208" s="80"/>
      <c r="AJ208" s="80"/>
      <c r="AK208" s="80"/>
    </row>
    <row r="209" spans="1:37" ht="20.25" hidden="1" customHeight="1" outlineLevel="1" x14ac:dyDescent="0.2">
      <c r="A209" s="253"/>
      <c r="B209" s="40" t="s">
        <v>14</v>
      </c>
      <c r="C209" s="61"/>
      <c r="D209" s="8"/>
      <c r="E209" s="111">
        <f t="shared" ref="E209:I209" si="535">+E205+E199+E206+E207</f>
        <v>0</v>
      </c>
      <c r="F209" s="111">
        <f t="shared" si="535"/>
        <v>0</v>
      </c>
      <c r="G209" s="111">
        <f t="shared" si="535"/>
        <v>0</v>
      </c>
      <c r="H209" s="111">
        <f t="shared" si="535"/>
        <v>0</v>
      </c>
      <c r="I209" s="111">
        <f t="shared" si="535"/>
        <v>0</v>
      </c>
      <c r="J209" s="111">
        <f t="shared" ref="J209:K209" si="536">+J205+J199+J206+J207</f>
        <v>0</v>
      </c>
      <c r="K209" s="111">
        <f t="shared" si="536"/>
        <v>0</v>
      </c>
      <c r="L209" s="111">
        <f t="shared" ref="L209:M209" si="537">+L205+L199+L206+L207</f>
        <v>0</v>
      </c>
      <c r="M209" s="111">
        <f t="shared" si="537"/>
        <v>0</v>
      </c>
      <c r="N209" s="111">
        <f t="shared" ref="N209:O209" si="538">+N205+N199+N206+N207</f>
        <v>0</v>
      </c>
      <c r="O209" s="111">
        <f t="shared" si="538"/>
        <v>0</v>
      </c>
      <c r="P209" s="111">
        <f t="shared" ref="P209:Q209" si="539">+P205+P199+P206+P207</f>
        <v>0</v>
      </c>
      <c r="Q209" s="111">
        <f t="shared" si="539"/>
        <v>0</v>
      </c>
      <c r="R209" s="111"/>
      <c r="S209" s="229"/>
      <c r="T209" s="29"/>
      <c r="U209" s="112" t="s">
        <v>18</v>
      </c>
      <c r="V209" s="113"/>
      <c r="W209" s="60"/>
      <c r="X209" s="60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</row>
    <row r="210" spans="1:37" s="3" customFormat="1" ht="30.75" hidden="1" customHeight="1" outlineLevel="1" x14ac:dyDescent="0.2">
      <c r="B210" s="152" t="s">
        <v>67</v>
      </c>
      <c r="C210" s="122" t="s">
        <v>56</v>
      </c>
      <c r="D210" s="122"/>
      <c r="E210" s="122"/>
      <c r="F210" s="122"/>
      <c r="G210" s="122"/>
      <c r="H210" s="122"/>
      <c r="I210" s="122"/>
      <c r="J210" s="122"/>
      <c r="K210" s="122"/>
      <c r="L210" s="122"/>
      <c r="M210" s="122"/>
      <c r="N210" s="122"/>
      <c r="O210" s="122"/>
      <c r="P210" s="122"/>
      <c r="Q210" s="122"/>
      <c r="R210" s="122"/>
      <c r="S210" s="220"/>
      <c r="T210" s="122"/>
      <c r="U210" s="122"/>
      <c r="V210" s="167"/>
      <c r="W210" s="167"/>
      <c r="X210" s="167"/>
      <c r="Y210" s="167"/>
      <c r="Z210" s="167"/>
      <c r="AA210" s="167"/>
      <c r="AB210" s="167"/>
      <c r="AC210" s="167"/>
      <c r="AD210" s="167"/>
      <c r="AE210" s="167"/>
      <c r="AF210" s="167"/>
      <c r="AG210" s="167"/>
      <c r="AH210" s="167"/>
      <c r="AI210" s="167"/>
      <c r="AJ210" s="167"/>
      <c r="AK210" s="167"/>
    </row>
    <row r="211" spans="1:37" ht="40.5" hidden="1" customHeight="1" outlineLevel="1" x14ac:dyDescent="0.2">
      <c r="B211" s="96" t="s">
        <v>0</v>
      </c>
      <c r="C211" s="26"/>
      <c r="D211" s="97"/>
      <c r="E211" s="34" t="str">
        <f t="shared" ref="E211:Q211" si="540">+E$6</f>
        <v>Eredeti előirányzat
2024. év</v>
      </c>
      <c r="F211" s="34" t="str">
        <f t="shared" si="540"/>
        <v>1 Módosítás</v>
      </c>
      <c r="G211" s="34" t="str">
        <f t="shared" si="540"/>
        <v>Módosított előirányzat 1
2024. év</v>
      </c>
      <c r="H211" s="34" t="str">
        <f t="shared" si="540"/>
        <v>2 Módosítás</v>
      </c>
      <c r="I211" s="34" t="str">
        <f t="shared" si="540"/>
        <v>Módosított előirányzat</v>
      </c>
      <c r="J211" s="34" t="str">
        <f t="shared" si="540"/>
        <v>3 Módosítás</v>
      </c>
      <c r="K211" s="34" t="str">
        <f t="shared" si="540"/>
        <v>Módosított előirányzat</v>
      </c>
      <c r="L211" s="34" t="str">
        <f t="shared" si="540"/>
        <v>4 Módosítás</v>
      </c>
      <c r="M211" s="34" t="str">
        <f t="shared" si="540"/>
        <v>4. Módosított előirányzat</v>
      </c>
      <c r="N211" s="34" t="str">
        <f t="shared" si="540"/>
        <v>5 Módosítás</v>
      </c>
      <c r="O211" s="34" t="str">
        <f t="shared" si="540"/>
        <v>Módosított előirányzat 5.</v>
      </c>
      <c r="P211" s="34" t="str">
        <f t="shared" si="540"/>
        <v>6 Módosítás</v>
      </c>
      <c r="Q211" s="34" t="str">
        <f t="shared" si="540"/>
        <v>Módosított előirányzat
2024. év</v>
      </c>
      <c r="R211" s="34"/>
      <c r="S211" s="212"/>
      <c r="T211" s="49"/>
      <c r="U211" s="55" t="s">
        <v>1</v>
      </c>
      <c r="V211" s="98"/>
      <c r="W211" s="34" t="str">
        <f t="shared" ref="W211:AI211" si="541">+W$6</f>
        <v>Eredeti előirányzat
2024. év</v>
      </c>
      <c r="X211" s="34" t="str">
        <f t="shared" si="541"/>
        <v>1 Módosítás</v>
      </c>
      <c r="Y211" s="34" t="str">
        <f t="shared" si="541"/>
        <v>Módosított előirányzat 1
2024. év</v>
      </c>
      <c r="Z211" s="34" t="str">
        <f t="shared" si="541"/>
        <v>2 Módosítás</v>
      </c>
      <c r="AA211" s="34" t="str">
        <f t="shared" si="541"/>
        <v>Módosított előirányzat</v>
      </c>
      <c r="AB211" s="34" t="str">
        <f t="shared" si="541"/>
        <v>3 Módosítás</v>
      </c>
      <c r="AC211" s="34" t="str">
        <f t="shared" si="541"/>
        <v>Módosított előirányzat</v>
      </c>
      <c r="AD211" s="34" t="str">
        <f t="shared" si="541"/>
        <v>4 Módosítás</v>
      </c>
      <c r="AE211" s="34" t="str">
        <f t="shared" si="541"/>
        <v>4. Módosított előirányzat</v>
      </c>
      <c r="AF211" s="34" t="str">
        <f t="shared" si="541"/>
        <v>5 Módosítás</v>
      </c>
      <c r="AG211" s="34" t="str">
        <f t="shared" si="541"/>
        <v>Módosított előirányzat 5</v>
      </c>
      <c r="AH211" s="34" t="str">
        <f t="shared" si="541"/>
        <v>6 Módosítás</v>
      </c>
      <c r="AI211" s="34" t="str">
        <f t="shared" si="541"/>
        <v>Módosított 
előirányzat</v>
      </c>
      <c r="AJ211" s="34"/>
      <c r="AK211" s="34"/>
    </row>
    <row r="212" spans="1:37" ht="19.5" hidden="1" customHeight="1" outlineLevel="1" x14ac:dyDescent="0.2">
      <c r="B212" s="134"/>
      <c r="C212" s="135" t="s">
        <v>2</v>
      </c>
      <c r="D212" s="136"/>
      <c r="E212" s="137">
        <f t="shared" ref="E212:I212" si="542">+E213+E214+E215+E216</f>
        <v>0</v>
      </c>
      <c r="F212" s="137">
        <f t="shared" si="542"/>
        <v>0</v>
      </c>
      <c r="G212" s="137">
        <f t="shared" si="542"/>
        <v>0</v>
      </c>
      <c r="H212" s="137">
        <f t="shared" si="542"/>
        <v>0</v>
      </c>
      <c r="I212" s="137">
        <f t="shared" si="542"/>
        <v>0</v>
      </c>
      <c r="J212" s="137">
        <f t="shared" ref="J212:K212" si="543">+J213+J214+J215+J216</f>
        <v>0</v>
      </c>
      <c r="K212" s="137">
        <f t="shared" si="543"/>
        <v>0</v>
      </c>
      <c r="L212" s="137">
        <f t="shared" ref="L212:M212" si="544">+L213+L214+L215+L216</f>
        <v>0</v>
      </c>
      <c r="M212" s="137">
        <f t="shared" si="544"/>
        <v>0</v>
      </c>
      <c r="N212" s="137">
        <f t="shared" ref="N212:O212" si="545">+N213+N214+N215+N216</f>
        <v>0</v>
      </c>
      <c r="O212" s="137">
        <f t="shared" si="545"/>
        <v>0</v>
      </c>
      <c r="P212" s="137">
        <f t="shared" ref="P212:Q212" si="546">+P213+P214+P215+P216</f>
        <v>0</v>
      </c>
      <c r="Q212" s="137">
        <f t="shared" si="546"/>
        <v>0</v>
      </c>
      <c r="R212" s="137"/>
      <c r="S212" s="213"/>
      <c r="T212" s="44"/>
      <c r="U212" s="138" t="s">
        <v>3</v>
      </c>
      <c r="V212" s="139"/>
      <c r="W212" s="72">
        <f t="shared" ref="W212:AA212" si="547">SUM(W213:W217)</f>
        <v>0</v>
      </c>
      <c r="X212" s="72">
        <f t="shared" si="547"/>
        <v>0</v>
      </c>
      <c r="Y212" s="72">
        <f t="shared" si="547"/>
        <v>0</v>
      </c>
      <c r="Z212" s="72">
        <f t="shared" si="547"/>
        <v>0</v>
      </c>
      <c r="AA212" s="72">
        <f t="shared" si="547"/>
        <v>0</v>
      </c>
      <c r="AB212" s="72">
        <f t="shared" ref="AB212:AC212" si="548">SUM(AB213:AB217)</f>
        <v>0</v>
      </c>
      <c r="AC212" s="72">
        <f t="shared" si="548"/>
        <v>0</v>
      </c>
      <c r="AD212" s="72">
        <f t="shared" ref="AD212:AE212" si="549">SUM(AD213:AD217)</f>
        <v>0</v>
      </c>
      <c r="AE212" s="72">
        <f t="shared" si="549"/>
        <v>0</v>
      </c>
      <c r="AF212" s="72">
        <f t="shared" ref="AF212:AG212" si="550">SUM(AF213:AF217)</f>
        <v>0</v>
      </c>
      <c r="AG212" s="72">
        <f t="shared" si="550"/>
        <v>0</v>
      </c>
      <c r="AH212" s="72">
        <f t="shared" ref="AH212:AI212" si="551">SUM(AH213:AH217)</f>
        <v>0</v>
      </c>
      <c r="AI212" s="72">
        <f t="shared" si="551"/>
        <v>0</v>
      </c>
      <c r="AJ212" s="72"/>
      <c r="AK212" s="72"/>
    </row>
    <row r="213" spans="1:37" ht="19.5" hidden="1" customHeight="1" outlineLevel="1" x14ac:dyDescent="0.2">
      <c r="B213" s="140"/>
      <c r="C213" s="141" t="s">
        <v>4</v>
      </c>
      <c r="D213" s="141"/>
      <c r="E213" s="142"/>
      <c r="F213" s="142"/>
      <c r="G213" s="142"/>
      <c r="H213" s="142"/>
      <c r="I213" s="142"/>
      <c r="J213" s="142"/>
      <c r="K213" s="142"/>
      <c r="L213" s="142"/>
      <c r="M213" s="142"/>
      <c r="N213" s="142"/>
      <c r="O213" s="142"/>
      <c r="P213" s="142"/>
      <c r="Q213" s="142"/>
      <c r="R213" s="142"/>
      <c r="S213" s="214"/>
      <c r="T213" s="46"/>
      <c r="U213" s="143"/>
      <c r="V213" s="144" t="s">
        <v>6</v>
      </c>
      <c r="W213" s="145">
        <v>0</v>
      </c>
      <c r="X213" s="145">
        <v>0</v>
      </c>
      <c r="Y213" s="145">
        <v>0</v>
      </c>
      <c r="Z213" s="145">
        <v>0</v>
      </c>
      <c r="AA213" s="145">
        <v>0</v>
      </c>
      <c r="AB213" s="145">
        <v>0</v>
      </c>
      <c r="AC213" s="145">
        <v>0</v>
      </c>
      <c r="AD213" s="145">
        <v>0</v>
      </c>
      <c r="AE213" s="145">
        <v>0</v>
      </c>
      <c r="AF213" s="145">
        <v>0</v>
      </c>
      <c r="AG213" s="145">
        <v>0</v>
      </c>
      <c r="AH213" s="145">
        <v>0</v>
      </c>
      <c r="AI213" s="145">
        <v>0</v>
      </c>
      <c r="AJ213" s="145"/>
      <c r="AK213" s="145"/>
    </row>
    <row r="214" spans="1:37" ht="23.25" hidden="1" customHeight="1" outlineLevel="1" x14ac:dyDescent="0.2">
      <c r="A214" s="253"/>
      <c r="B214" s="100"/>
      <c r="C214" s="17" t="s">
        <v>5</v>
      </c>
      <c r="D214" s="18"/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/>
      <c r="S214" s="215"/>
      <c r="T214" s="46"/>
      <c r="U214" s="53"/>
      <c r="V214" s="19" t="s">
        <v>8</v>
      </c>
      <c r="W214" s="78">
        <v>0</v>
      </c>
      <c r="X214" s="78">
        <v>0</v>
      </c>
      <c r="Y214" s="78">
        <v>0</v>
      </c>
      <c r="Z214" s="78">
        <v>0</v>
      </c>
      <c r="AA214" s="78">
        <v>0</v>
      </c>
      <c r="AB214" s="78">
        <v>0</v>
      </c>
      <c r="AC214" s="78">
        <v>0</v>
      </c>
      <c r="AD214" s="78">
        <v>0</v>
      </c>
      <c r="AE214" s="78">
        <v>0</v>
      </c>
      <c r="AF214" s="78">
        <v>0</v>
      </c>
      <c r="AG214" s="78">
        <v>0</v>
      </c>
      <c r="AH214" s="78">
        <v>0</v>
      </c>
      <c r="AI214" s="78">
        <v>0</v>
      </c>
      <c r="AJ214" s="78"/>
      <c r="AK214" s="78"/>
    </row>
    <row r="215" spans="1:37" ht="19.5" hidden="1" customHeight="1" outlineLevel="1" x14ac:dyDescent="0.2">
      <c r="A215" s="253"/>
      <c r="B215" s="100"/>
      <c r="C215" s="17" t="s">
        <v>7</v>
      </c>
      <c r="D215" s="18"/>
      <c r="E215" s="5"/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/>
      <c r="S215" s="215"/>
      <c r="T215" s="46"/>
      <c r="U215" s="53"/>
      <c r="V215" s="20" t="s">
        <v>9</v>
      </c>
      <c r="W215" s="78">
        <v>0</v>
      </c>
      <c r="X215" s="78">
        <v>0</v>
      </c>
      <c r="Y215" s="78">
        <v>0</v>
      </c>
      <c r="Z215" s="78">
        <v>0</v>
      </c>
      <c r="AA215" s="78">
        <v>0</v>
      </c>
      <c r="AB215" s="78">
        <v>0</v>
      </c>
      <c r="AC215" s="78">
        <v>0</v>
      </c>
      <c r="AD215" s="78">
        <v>0</v>
      </c>
      <c r="AE215" s="78">
        <v>0</v>
      </c>
      <c r="AF215" s="78">
        <v>0</v>
      </c>
      <c r="AG215" s="78">
        <v>0</v>
      </c>
      <c r="AH215" s="78">
        <v>0</v>
      </c>
      <c r="AI215" s="78">
        <v>0</v>
      </c>
      <c r="AJ215" s="78"/>
      <c r="AK215" s="78"/>
    </row>
    <row r="216" spans="1:37" ht="19.5" hidden="1" customHeight="1" outlineLevel="1" x14ac:dyDescent="0.2">
      <c r="A216" s="253"/>
      <c r="B216" s="100"/>
      <c r="C216" s="17" t="s">
        <v>21</v>
      </c>
      <c r="D216" s="18"/>
      <c r="E216" s="5"/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/>
      <c r="S216" s="215"/>
      <c r="T216" s="46"/>
      <c r="U216" s="53"/>
      <c r="V216" s="20" t="s">
        <v>11</v>
      </c>
      <c r="W216" s="78"/>
      <c r="X216" s="78">
        <v>0</v>
      </c>
      <c r="Y216" s="78">
        <v>0</v>
      </c>
      <c r="Z216" s="78">
        <v>0</v>
      </c>
      <c r="AA216" s="78">
        <v>0</v>
      </c>
      <c r="AB216" s="78">
        <v>0</v>
      </c>
      <c r="AC216" s="78">
        <v>0</v>
      </c>
      <c r="AD216" s="78">
        <v>0</v>
      </c>
      <c r="AE216" s="78">
        <v>0</v>
      </c>
      <c r="AF216" s="78">
        <v>0</v>
      </c>
      <c r="AG216" s="78">
        <v>0</v>
      </c>
      <c r="AH216" s="78">
        <v>0</v>
      </c>
      <c r="AI216" s="78">
        <v>0</v>
      </c>
      <c r="AJ216" s="78"/>
      <c r="AK216" s="78"/>
    </row>
    <row r="217" spans="1:37" ht="19.5" hidden="1" customHeight="1" outlineLevel="1" x14ac:dyDescent="0.2">
      <c r="A217" s="253"/>
      <c r="B217" s="101"/>
      <c r="C217" s="21"/>
      <c r="D217" s="21"/>
      <c r="E217" s="102"/>
      <c r="F217" s="102">
        <v>0</v>
      </c>
      <c r="G217" s="102">
        <v>0</v>
      </c>
      <c r="H217" s="102">
        <v>0</v>
      </c>
      <c r="I217" s="102">
        <v>0</v>
      </c>
      <c r="J217" s="102">
        <v>0</v>
      </c>
      <c r="K217" s="102">
        <v>0</v>
      </c>
      <c r="L217" s="102">
        <v>0</v>
      </c>
      <c r="M217" s="102">
        <v>0</v>
      </c>
      <c r="N217" s="102">
        <v>0</v>
      </c>
      <c r="O217" s="102">
        <v>0</v>
      </c>
      <c r="P217" s="102">
        <v>0</v>
      </c>
      <c r="Q217" s="102">
        <v>0</v>
      </c>
      <c r="R217" s="102"/>
      <c r="S217" s="221"/>
      <c r="T217" s="50"/>
      <c r="U217" s="54"/>
      <c r="V217" s="23" t="s">
        <v>12</v>
      </c>
      <c r="W217" s="79"/>
      <c r="X217" s="79">
        <v>0</v>
      </c>
      <c r="Y217" s="79">
        <v>0</v>
      </c>
      <c r="Z217" s="79">
        <v>0</v>
      </c>
      <c r="AA217" s="79">
        <v>0</v>
      </c>
      <c r="AB217" s="79">
        <v>0</v>
      </c>
      <c r="AC217" s="79">
        <v>0</v>
      </c>
      <c r="AD217" s="79">
        <v>0</v>
      </c>
      <c r="AE217" s="79">
        <v>0</v>
      </c>
      <c r="AF217" s="79">
        <v>0</v>
      </c>
      <c r="AG217" s="79">
        <v>0</v>
      </c>
      <c r="AH217" s="79">
        <v>0</v>
      </c>
      <c r="AI217" s="79">
        <v>0</v>
      </c>
      <c r="AJ217" s="79"/>
      <c r="AK217" s="79"/>
    </row>
    <row r="218" spans="1:37" ht="19.5" hidden="1" customHeight="1" outlineLevel="1" x14ac:dyDescent="0.2">
      <c r="A218" s="253"/>
      <c r="B218" s="101"/>
      <c r="C218" s="21"/>
      <c r="D218" s="21"/>
      <c r="E218" s="102"/>
      <c r="F218" s="102">
        <v>0</v>
      </c>
      <c r="G218" s="102">
        <v>0</v>
      </c>
      <c r="H218" s="102">
        <v>0</v>
      </c>
      <c r="I218" s="102">
        <v>0</v>
      </c>
      <c r="J218" s="102">
        <v>0</v>
      </c>
      <c r="K218" s="102">
        <v>0</v>
      </c>
      <c r="L218" s="102">
        <v>0</v>
      </c>
      <c r="M218" s="102">
        <v>0</v>
      </c>
      <c r="N218" s="102">
        <v>0</v>
      </c>
      <c r="O218" s="102">
        <v>0</v>
      </c>
      <c r="P218" s="102">
        <v>0</v>
      </c>
      <c r="Q218" s="102">
        <v>0</v>
      </c>
      <c r="R218" s="102"/>
      <c r="S218" s="221"/>
      <c r="T218" s="29"/>
      <c r="U218" s="138" t="s">
        <v>13</v>
      </c>
      <c r="V218" s="139"/>
      <c r="W218" s="60">
        <f t="shared" ref="W218:AA218" si="552">SUM(W219:W221)</f>
        <v>0</v>
      </c>
      <c r="X218" s="60">
        <f t="shared" si="552"/>
        <v>0</v>
      </c>
      <c r="Y218" s="60">
        <f t="shared" si="552"/>
        <v>0</v>
      </c>
      <c r="Z218" s="60">
        <f t="shared" si="552"/>
        <v>0</v>
      </c>
      <c r="AA218" s="60">
        <f t="shared" si="552"/>
        <v>0</v>
      </c>
      <c r="AB218" s="60">
        <f t="shared" ref="AB218:AC218" si="553">SUM(AB219:AB221)</f>
        <v>0</v>
      </c>
      <c r="AC218" s="60">
        <f t="shared" si="553"/>
        <v>0</v>
      </c>
      <c r="AD218" s="60">
        <f t="shared" ref="AD218:AE218" si="554">SUM(AD219:AD221)</f>
        <v>0</v>
      </c>
      <c r="AE218" s="60">
        <f t="shared" si="554"/>
        <v>0</v>
      </c>
      <c r="AF218" s="60">
        <f t="shared" ref="AF218:AG218" si="555">SUM(AF219:AF221)</f>
        <v>0</v>
      </c>
      <c r="AG218" s="60">
        <f t="shared" si="555"/>
        <v>0</v>
      </c>
      <c r="AH218" s="60">
        <f t="shared" ref="AH218:AI218" si="556">SUM(AH219:AH221)</f>
        <v>0</v>
      </c>
      <c r="AI218" s="60">
        <f t="shared" si="556"/>
        <v>0</v>
      </c>
      <c r="AJ218" s="60"/>
      <c r="AK218" s="60"/>
    </row>
    <row r="219" spans="1:37" ht="19.5" hidden="1" customHeight="1" outlineLevel="1" x14ac:dyDescent="0.2">
      <c r="A219" s="253"/>
      <c r="B219" s="134"/>
      <c r="C219" s="135" t="s">
        <v>10</v>
      </c>
      <c r="D219" s="8"/>
      <c r="E219" s="9">
        <f>149-149</f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/>
      <c r="S219" s="216"/>
      <c r="T219" s="44"/>
      <c r="U219" s="143"/>
      <c r="V219" s="144" t="s">
        <v>15</v>
      </c>
      <c r="W219" s="145"/>
      <c r="X219" s="145"/>
      <c r="Y219" s="145">
        <v>0</v>
      </c>
      <c r="Z219" s="145">
        <v>0</v>
      </c>
      <c r="AA219" s="145">
        <v>0</v>
      </c>
      <c r="AB219" s="145">
        <v>0</v>
      </c>
      <c r="AC219" s="145">
        <v>0</v>
      </c>
      <c r="AD219" s="145">
        <v>0</v>
      </c>
      <c r="AE219" s="145">
        <v>0</v>
      </c>
      <c r="AF219" s="145">
        <v>0</v>
      </c>
      <c r="AG219" s="145">
        <v>0</v>
      </c>
      <c r="AH219" s="145">
        <v>0</v>
      </c>
      <c r="AI219" s="145">
        <v>0</v>
      </c>
      <c r="AJ219" s="145"/>
      <c r="AK219" s="145"/>
    </row>
    <row r="220" spans="1:37" ht="19.5" hidden="1" customHeight="1" outlineLevel="1" x14ac:dyDescent="0.2">
      <c r="A220" s="253"/>
      <c r="B220" s="134"/>
      <c r="C220" s="135" t="s">
        <v>23</v>
      </c>
      <c r="D220" s="8"/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/>
      <c r="S220" s="217"/>
      <c r="T220" s="45"/>
      <c r="U220" s="53"/>
      <c r="V220" s="20" t="s">
        <v>16</v>
      </c>
      <c r="W220" s="78"/>
      <c r="X220" s="78"/>
      <c r="Y220" s="78">
        <v>0</v>
      </c>
      <c r="Z220" s="78">
        <v>0</v>
      </c>
      <c r="AA220" s="78">
        <v>0</v>
      </c>
      <c r="AB220" s="78">
        <v>0</v>
      </c>
      <c r="AC220" s="78">
        <v>0</v>
      </c>
      <c r="AD220" s="78">
        <v>0</v>
      </c>
      <c r="AE220" s="78">
        <v>0</v>
      </c>
      <c r="AF220" s="78">
        <v>0</v>
      </c>
      <c r="AG220" s="78">
        <v>0</v>
      </c>
      <c r="AH220" s="78">
        <v>0</v>
      </c>
      <c r="AI220" s="78">
        <v>0</v>
      </c>
      <c r="AJ220" s="78"/>
      <c r="AK220" s="78"/>
    </row>
    <row r="221" spans="1:37" ht="19.5" hidden="1" customHeight="1" outlineLevel="1" x14ac:dyDescent="0.2">
      <c r="A221" s="253"/>
      <c r="B221" s="134"/>
      <c r="C221" s="135" t="s">
        <v>22</v>
      </c>
      <c r="D221" s="8"/>
      <c r="E221" s="58"/>
      <c r="F221" s="58">
        <v>0</v>
      </c>
      <c r="G221" s="58">
        <v>0</v>
      </c>
      <c r="H221" s="58">
        <v>0</v>
      </c>
      <c r="I221" s="58">
        <v>0</v>
      </c>
      <c r="J221" s="58">
        <v>0</v>
      </c>
      <c r="K221" s="58">
        <v>0</v>
      </c>
      <c r="L221" s="58">
        <v>0</v>
      </c>
      <c r="M221" s="58">
        <v>0</v>
      </c>
      <c r="N221" s="58">
        <v>0</v>
      </c>
      <c r="O221" s="58">
        <v>0</v>
      </c>
      <c r="P221" s="58">
        <v>0</v>
      </c>
      <c r="Q221" s="58">
        <v>0</v>
      </c>
      <c r="R221" s="58"/>
      <c r="S221" s="218"/>
      <c r="U221" s="103"/>
      <c r="V221" s="104" t="s">
        <v>17</v>
      </c>
      <c r="W221" s="80"/>
      <c r="X221" s="80"/>
      <c r="Y221" s="80">
        <v>0</v>
      </c>
      <c r="Z221" s="80">
        <v>0</v>
      </c>
      <c r="AA221" s="80">
        <v>0</v>
      </c>
      <c r="AB221" s="80">
        <v>0</v>
      </c>
      <c r="AC221" s="80">
        <v>0</v>
      </c>
      <c r="AD221" s="80">
        <v>0</v>
      </c>
      <c r="AE221" s="80">
        <v>0</v>
      </c>
      <c r="AF221" s="80">
        <v>0</v>
      </c>
      <c r="AG221" s="80">
        <v>0</v>
      </c>
      <c r="AH221" s="80">
        <v>0</v>
      </c>
      <c r="AI221" s="80">
        <v>0</v>
      </c>
      <c r="AJ221" s="80"/>
      <c r="AK221" s="80"/>
    </row>
    <row r="222" spans="1:37" ht="19.5" hidden="1" customHeight="1" outlineLevel="1" x14ac:dyDescent="0.2">
      <c r="A222" s="253"/>
      <c r="B222" s="134"/>
      <c r="C222" s="135" t="s">
        <v>46</v>
      </c>
      <c r="D222" s="8"/>
      <c r="E222" s="11"/>
      <c r="F222" s="11"/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/>
      <c r="S222" s="217"/>
      <c r="T222" s="45"/>
      <c r="U222" s="147" t="s">
        <v>43</v>
      </c>
      <c r="V222" s="10"/>
      <c r="W222" s="60"/>
      <c r="X222" s="60"/>
      <c r="Y222" s="60">
        <v>0</v>
      </c>
      <c r="Z222" s="60">
        <v>0</v>
      </c>
      <c r="AA222" s="60">
        <v>0</v>
      </c>
      <c r="AB222" s="60">
        <v>0</v>
      </c>
      <c r="AC222" s="60">
        <v>0</v>
      </c>
      <c r="AD222" s="60">
        <v>0</v>
      </c>
      <c r="AE222" s="60">
        <v>0</v>
      </c>
      <c r="AF222" s="60">
        <v>0</v>
      </c>
      <c r="AG222" s="60">
        <v>0</v>
      </c>
      <c r="AH222" s="60">
        <v>0</v>
      </c>
      <c r="AI222" s="60">
        <v>0</v>
      </c>
      <c r="AJ222" s="60"/>
      <c r="AK222" s="60"/>
    </row>
    <row r="223" spans="1:37" ht="19.5" hidden="1" customHeight="1" outlineLevel="1" x14ac:dyDescent="0.2">
      <c r="B223" s="134"/>
      <c r="C223" s="135" t="s">
        <v>51</v>
      </c>
      <c r="D223" s="8"/>
      <c r="E223" s="58"/>
      <c r="F223" s="58">
        <v>0</v>
      </c>
      <c r="G223" s="58">
        <v>0</v>
      </c>
      <c r="H223" s="58">
        <v>0</v>
      </c>
      <c r="I223" s="58">
        <v>0</v>
      </c>
      <c r="J223" s="58">
        <v>0</v>
      </c>
      <c r="K223" s="58">
        <v>0</v>
      </c>
      <c r="L223" s="58">
        <v>0</v>
      </c>
      <c r="M223" s="58">
        <v>0</v>
      </c>
      <c r="N223" s="58">
        <v>0</v>
      </c>
      <c r="O223" s="58">
        <v>0</v>
      </c>
      <c r="P223" s="58">
        <v>0</v>
      </c>
      <c r="Q223" s="58">
        <v>0</v>
      </c>
      <c r="R223" s="58"/>
      <c r="S223" s="218"/>
      <c r="T223" s="29"/>
      <c r="U223" s="55" t="s">
        <v>38</v>
      </c>
      <c r="V223" s="28"/>
      <c r="W223" s="60"/>
      <c r="X223" s="60"/>
      <c r="Y223" s="60">
        <v>0</v>
      </c>
      <c r="Z223" s="60">
        <v>0</v>
      </c>
      <c r="AA223" s="60">
        <v>0</v>
      </c>
      <c r="AB223" s="60">
        <v>0</v>
      </c>
      <c r="AC223" s="60">
        <v>0</v>
      </c>
      <c r="AD223" s="60">
        <v>0</v>
      </c>
      <c r="AE223" s="60">
        <v>0</v>
      </c>
      <c r="AF223" s="60">
        <v>0</v>
      </c>
      <c r="AG223" s="60">
        <v>0</v>
      </c>
      <c r="AH223" s="60">
        <v>0</v>
      </c>
      <c r="AI223" s="60">
        <v>0</v>
      </c>
      <c r="AJ223" s="60"/>
      <c r="AK223" s="60"/>
    </row>
    <row r="224" spans="1:37" ht="19.5" hidden="1" customHeight="1" outlineLevel="1" x14ac:dyDescent="0.2">
      <c r="B224" s="105"/>
      <c r="C224" s="35" t="s">
        <v>127</v>
      </c>
      <c r="D224" s="35"/>
      <c r="E224" s="59"/>
      <c r="F224" s="59"/>
      <c r="G224" s="59">
        <v>0</v>
      </c>
      <c r="H224" s="59">
        <v>0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v>0</v>
      </c>
      <c r="P224" s="59">
        <v>0</v>
      </c>
      <c r="Q224" s="59">
        <v>0</v>
      </c>
      <c r="R224" s="59"/>
      <c r="S224" s="219"/>
      <c r="T224" s="29"/>
      <c r="U224" s="148" t="s">
        <v>127</v>
      </c>
      <c r="V224" s="132"/>
      <c r="W224" s="89"/>
      <c r="X224" s="89"/>
      <c r="Y224" s="89">
        <v>0</v>
      </c>
      <c r="Z224" s="89">
        <v>0</v>
      </c>
      <c r="AA224" s="89">
        <v>0</v>
      </c>
      <c r="AB224" s="89">
        <v>0</v>
      </c>
      <c r="AC224" s="89">
        <v>0</v>
      </c>
      <c r="AD224" s="89">
        <v>0</v>
      </c>
      <c r="AE224" s="89">
        <v>0</v>
      </c>
      <c r="AF224" s="89">
        <v>0</v>
      </c>
      <c r="AG224" s="89">
        <v>0</v>
      </c>
      <c r="AH224" s="89">
        <v>0</v>
      </c>
      <c r="AI224" s="89">
        <v>0</v>
      </c>
      <c r="AJ224" s="89"/>
      <c r="AK224" s="89"/>
    </row>
    <row r="225" spans="1:47" s="3" customFormat="1" ht="19.5" hidden="1" customHeight="1" outlineLevel="1" x14ac:dyDescent="0.2">
      <c r="B225" s="149" t="s">
        <v>14</v>
      </c>
      <c r="C225" s="135"/>
      <c r="D225" s="8"/>
      <c r="E225" s="11">
        <f t="shared" ref="E225" si="557">SUM(E219:E224)+E212</f>
        <v>0</v>
      </c>
      <c r="F225" s="11">
        <f t="shared" ref="F225" si="558">SUM(F219:F224)+F212</f>
        <v>0</v>
      </c>
      <c r="G225" s="11">
        <f t="shared" ref="G225:I225" si="559">SUM(G219:G224)+G212</f>
        <v>0</v>
      </c>
      <c r="H225" s="11">
        <f t="shared" si="559"/>
        <v>0</v>
      </c>
      <c r="I225" s="11">
        <f t="shared" si="559"/>
        <v>0</v>
      </c>
      <c r="J225" s="11">
        <f t="shared" ref="J225:K225" si="560">SUM(J219:J224)+J212</f>
        <v>0</v>
      </c>
      <c r="K225" s="11">
        <f t="shared" si="560"/>
        <v>0</v>
      </c>
      <c r="L225" s="11">
        <f t="shared" ref="L225:M225" si="561">SUM(L219:L224)+L212</f>
        <v>0</v>
      </c>
      <c r="M225" s="11">
        <f t="shared" si="561"/>
        <v>0</v>
      </c>
      <c r="N225" s="11">
        <f t="shared" ref="N225:O225" si="562">SUM(N219:N224)+N212</f>
        <v>0</v>
      </c>
      <c r="O225" s="11">
        <f t="shared" si="562"/>
        <v>0</v>
      </c>
      <c r="P225" s="11">
        <f t="shared" ref="P225:Q225" si="563">SUM(P219:P224)+P212</f>
        <v>0</v>
      </c>
      <c r="Q225" s="11">
        <f t="shared" si="563"/>
        <v>0</v>
      </c>
      <c r="R225" s="11"/>
      <c r="S225" s="217"/>
      <c r="T225" s="65"/>
      <c r="U225" s="150" t="s">
        <v>18</v>
      </c>
      <c r="V225" s="151"/>
      <c r="W225" s="60">
        <f t="shared" ref="W225:X225" si="564">+W223+W218+W212+W222+W224</f>
        <v>0</v>
      </c>
      <c r="X225" s="60">
        <f t="shared" si="564"/>
        <v>0</v>
      </c>
      <c r="Y225" s="60">
        <f>+Y223+Y218+Y212+Y222+Y224</f>
        <v>0</v>
      </c>
      <c r="Z225" s="60">
        <f t="shared" ref="Z225:AA225" si="565">+Z223+Z218+Z212+Z222+Z224</f>
        <v>0</v>
      </c>
      <c r="AA225" s="60">
        <f t="shared" si="565"/>
        <v>0</v>
      </c>
      <c r="AB225" s="60">
        <f t="shared" ref="AB225:AC225" si="566">+AB223+AB218+AB212+AB222+AB224</f>
        <v>0</v>
      </c>
      <c r="AC225" s="60">
        <f t="shared" si="566"/>
        <v>0</v>
      </c>
      <c r="AD225" s="60">
        <f t="shared" ref="AD225:AE225" si="567">+AD223+AD218+AD212+AD222+AD224</f>
        <v>0</v>
      </c>
      <c r="AE225" s="60">
        <f t="shared" si="567"/>
        <v>0</v>
      </c>
      <c r="AF225" s="60">
        <f t="shared" ref="AF225:AG225" si="568">+AF223+AF218+AF212+AF222+AF224</f>
        <v>0</v>
      </c>
      <c r="AG225" s="60">
        <f t="shared" si="568"/>
        <v>0</v>
      </c>
      <c r="AH225" s="60">
        <f t="shared" ref="AH225:AI225" si="569">+AH223+AH218+AH212+AH222+AH224</f>
        <v>0</v>
      </c>
      <c r="AI225" s="60">
        <f t="shared" si="569"/>
        <v>0</v>
      </c>
      <c r="AJ225" s="60"/>
      <c r="AK225" s="60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</row>
    <row r="226" spans="1:47" s="3" customFormat="1" ht="25.5" hidden="1" customHeight="1" outlineLevel="1" x14ac:dyDescent="0.2">
      <c r="B226" s="152" t="s">
        <v>68</v>
      </c>
      <c r="C226" s="122" t="s">
        <v>57</v>
      </c>
      <c r="D226" s="123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  <c r="O226" s="122"/>
      <c r="P226" s="122"/>
      <c r="Q226" s="122"/>
      <c r="R226" s="122"/>
      <c r="S226" s="220"/>
      <c r="T226" s="122"/>
      <c r="U226" s="123"/>
      <c r="V226" s="167"/>
      <c r="W226" s="167"/>
      <c r="X226" s="167"/>
      <c r="Y226" s="167"/>
      <c r="Z226" s="167"/>
      <c r="AA226" s="167"/>
      <c r="AB226" s="167"/>
      <c r="AC226" s="167"/>
      <c r="AD226" s="167"/>
      <c r="AE226" s="167"/>
      <c r="AF226" s="167"/>
      <c r="AG226" s="167"/>
      <c r="AH226" s="167"/>
      <c r="AI226" s="167"/>
      <c r="AJ226" s="167"/>
      <c r="AK226" s="167"/>
    </row>
    <row r="227" spans="1:47" ht="40.5" hidden="1" customHeight="1" outlineLevel="1" x14ac:dyDescent="0.2">
      <c r="B227" s="96" t="s">
        <v>0</v>
      </c>
      <c r="C227" s="26"/>
      <c r="D227" s="97"/>
      <c r="E227" s="34" t="str">
        <f t="shared" ref="E227:Q227" si="570">+E$6</f>
        <v>Eredeti előirányzat
2024. év</v>
      </c>
      <c r="F227" s="34" t="str">
        <f t="shared" si="570"/>
        <v>1 Módosítás</v>
      </c>
      <c r="G227" s="34" t="str">
        <f t="shared" si="570"/>
        <v>Módosított előirányzat 1
2024. év</v>
      </c>
      <c r="H227" s="34" t="str">
        <f t="shared" si="570"/>
        <v>2 Módosítás</v>
      </c>
      <c r="I227" s="34" t="str">
        <f t="shared" si="570"/>
        <v>Módosított előirányzat</v>
      </c>
      <c r="J227" s="34" t="str">
        <f t="shared" si="570"/>
        <v>3 Módosítás</v>
      </c>
      <c r="K227" s="34" t="str">
        <f t="shared" si="570"/>
        <v>Módosított előirányzat</v>
      </c>
      <c r="L227" s="34" t="str">
        <f t="shared" si="570"/>
        <v>4 Módosítás</v>
      </c>
      <c r="M227" s="34" t="str">
        <f t="shared" si="570"/>
        <v>4. Módosított előirányzat</v>
      </c>
      <c r="N227" s="34" t="str">
        <f t="shared" si="570"/>
        <v>5 Módosítás</v>
      </c>
      <c r="O227" s="34" t="str">
        <f t="shared" si="570"/>
        <v>Módosított előirányzat 5.</v>
      </c>
      <c r="P227" s="34" t="str">
        <f t="shared" si="570"/>
        <v>6 Módosítás</v>
      </c>
      <c r="Q227" s="34" t="str">
        <f t="shared" si="570"/>
        <v>Módosított előirányzat
2024. év</v>
      </c>
      <c r="R227" s="34"/>
      <c r="S227" s="212"/>
      <c r="T227" s="49"/>
      <c r="U227" s="55" t="s">
        <v>1</v>
      </c>
      <c r="V227" s="98"/>
      <c r="W227" s="34" t="str">
        <f t="shared" ref="W227:AI227" si="571">+W$6</f>
        <v>Eredeti előirányzat
2024. év</v>
      </c>
      <c r="X227" s="34" t="str">
        <f t="shared" si="571"/>
        <v>1 Módosítás</v>
      </c>
      <c r="Y227" s="34" t="str">
        <f t="shared" si="571"/>
        <v>Módosított előirányzat 1
2024. év</v>
      </c>
      <c r="Z227" s="34" t="str">
        <f t="shared" si="571"/>
        <v>2 Módosítás</v>
      </c>
      <c r="AA227" s="34" t="str">
        <f t="shared" si="571"/>
        <v>Módosított előirányzat</v>
      </c>
      <c r="AB227" s="34" t="str">
        <f t="shared" si="571"/>
        <v>3 Módosítás</v>
      </c>
      <c r="AC227" s="34" t="str">
        <f t="shared" si="571"/>
        <v>Módosított előirányzat</v>
      </c>
      <c r="AD227" s="34" t="str">
        <f t="shared" si="571"/>
        <v>4 Módosítás</v>
      </c>
      <c r="AE227" s="34" t="str">
        <f t="shared" si="571"/>
        <v>4. Módosított előirányzat</v>
      </c>
      <c r="AF227" s="34" t="str">
        <f t="shared" si="571"/>
        <v>5 Módosítás</v>
      </c>
      <c r="AG227" s="34" t="str">
        <f t="shared" si="571"/>
        <v>Módosított előirányzat 5</v>
      </c>
      <c r="AH227" s="34" t="str">
        <f t="shared" si="571"/>
        <v>6 Módosítás</v>
      </c>
      <c r="AI227" s="34" t="str">
        <f t="shared" si="571"/>
        <v>Módosított 
előirányzat</v>
      </c>
      <c r="AJ227" s="34"/>
      <c r="AK227" s="34"/>
    </row>
    <row r="228" spans="1:47" ht="19.5" hidden="1" customHeight="1" outlineLevel="1" x14ac:dyDescent="0.2">
      <c r="B228" s="134"/>
      <c r="C228" s="135" t="s">
        <v>2</v>
      </c>
      <c r="D228" s="136"/>
      <c r="E228" s="137">
        <f t="shared" ref="E228:I228" si="572">+E229+E230+E231+E232</f>
        <v>0</v>
      </c>
      <c r="F228" s="137">
        <f t="shared" si="572"/>
        <v>0</v>
      </c>
      <c r="G228" s="137">
        <f t="shared" si="572"/>
        <v>0</v>
      </c>
      <c r="H228" s="137">
        <f t="shared" si="572"/>
        <v>0</v>
      </c>
      <c r="I228" s="137">
        <f t="shared" si="572"/>
        <v>0</v>
      </c>
      <c r="J228" s="137">
        <f t="shared" ref="J228:K228" si="573">+J229+J230+J231+J232</f>
        <v>0</v>
      </c>
      <c r="K228" s="137">
        <f t="shared" si="573"/>
        <v>0</v>
      </c>
      <c r="L228" s="137">
        <f t="shared" ref="L228:M228" si="574">+L229+L230+L231+L232</f>
        <v>0</v>
      </c>
      <c r="M228" s="137">
        <f t="shared" si="574"/>
        <v>0</v>
      </c>
      <c r="N228" s="137">
        <f t="shared" ref="N228:O228" si="575">+N229+N230+N231+N232</f>
        <v>0</v>
      </c>
      <c r="O228" s="137">
        <f t="shared" si="575"/>
        <v>0</v>
      </c>
      <c r="P228" s="137">
        <f t="shared" ref="P228:Q228" si="576">+P229+P230+P231+P232</f>
        <v>0</v>
      </c>
      <c r="Q228" s="137">
        <f t="shared" si="576"/>
        <v>0</v>
      </c>
      <c r="R228" s="137"/>
      <c r="S228" s="213"/>
      <c r="T228" s="44"/>
      <c r="U228" s="138" t="s">
        <v>3</v>
      </c>
      <c r="V228" s="139"/>
      <c r="W228" s="72">
        <f t="shared" ref="W228:AA228" si="577">SUM(W229:W233)</f>
        <v>0</v>
      </c>
      <c r="X228" s="72">
        <f t="shared" si="577"/>
        <v>0</v>
      </c>
      <c r="Y228" s="72">
        <f t="shared" si="577"/>
        <v>0</v>
      </c>
      <c r="Z228" s="72">
        <f t="shared" si="577"/>
        <v>0</v>
      </c>
      <c r="AA228" s="72">
        <f t="shared" si="577"/>
        <v>0</v>
      </c>
      <c r="AB228" s="72">
        <f t="shared" ref="AB228:AC228" si="578">SUM(AB229:AB233)</f>
        <v>0</v>
      </c>
      <c r="AC228" s="72">
        <f t="shared" si="578"/>
        <v>0</v>
      </c>
      <c r="AD228" s="72">
        <f t="shared" ref="AD228:AE228" si="579">SUM(AD229:AD233)</f>
        <v>0</v>
      </c>
      <c r="AE228" s="72">
        <f t="shared" si="579"/>
        <v>0</v>
      </c>
      <c r="AF228" s="72">
        <f t="shared" ref="AF228:AG228" si="580">SUM(AF229:AF233)</f>
        <v>0</v>
      </c>
      <c r="AG228" s="72">
        <f t="shared" si="580"/>
        <v>0</v>
      </c>
      <c r="AH228" s="72">
        <f t="shared" ref="AH228:AI228" si="581">SUM(AH229:AH233)</f>
        <v>0</v>
      </c>
      <c r="AI228" s="72">
        <f t="shared" si="581"/>
        <v>0</v>
      </c>
      <c r="AJ228" s="72"/>
      <c r="AK228" s="72"/>
    </row>
    <row r="229" spans="1:47" ht="19.5" hidden="1" customHeight="1" outlineLevel="1" x14ac:dyDescent="0.2">
      <c r="B229" s="140"/>
      <c r="C229" s="141" t="s">
        <v>4</v>
      </c>
      <c r="D229" s="141"/>
      <c r="E229" s="142"/>
      <c r="F229" s="142"/>
      <c r="G229" s="142"/>
      <c r="H229" s="142"/>
      <c r="I229" s="142"/>
      <c r="J229" s="142"/>
      <c r="K229" s="142"/>
      <c r="L229" s="142"/>
      <c r="M229" s="142"/>
      <c r="N229" s="142"/>
      <c r="O229" s="142"/>
      <c r="P229" s="142"/>
      <c r="Q229" s="142"/>
      <c r="R229" s="142"/>
      <c r="S229" s="214"/>
      <c r="T229" s="46"/>
      <c r="U229" s="143"/>
      <c r="V229" s="144" t="s">
        <v>6</v>
      </c>
      <c r="W229" s="145"/>
      <c r="X229" s="145"/>
      <c r="Y229" s="145">
        <v>0</v>
      </c>
      <c r="Z229" s="145">
        <v>0</v>
      </c>
      <c r="AA229" s="145">
        <v>0</v>
      </c>
      <c r="AB229" s="145">
        <v>0</v>
      </c>
      <c r="AC229" s="145">
        <v>0</v>
      </c>
      <c r="AD229" s="145">
        <v>0</v>
      </c>
      <c r="AE229" s="145">
        <v>0</v>
      </c>
      <c r="AF229" s="145">
        <v>0</v>
      </c>
      <c r="AG229" s="145">
        <v>0</v>
      </c>
      <c r="AH229" s="145">
        <v>0</v>
      </c>
      <c r="AI229" s="145">
        <v>0</v>
      </c>
      <c r="AJ229" s="145"/>
      <c r="AK229" s="145"/>
    </row>
    <row r="230" spans="1:47" ht="23.25" hidden="1" customHeight="1" outlineLevel="1" x14ac:dyDescent="0.2">
      <c r="A230" s="253"/>
      <c r="B230" s="100"/>
      <c r="C230" s="17" t="s">
        <v>5</v>
      </c>
      <c r="D230" s="18"/>
      <c r="E230" s="5"/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/>
      <c r="S230" s="215"/>
      <c r="T230" s="46"/>
      <c r="U230" s="53"/>
      <c r="V230" s="19" t="s">
        <v>8</v>
      </c>
      <c r="W230" s="78"/>
      <c r="X230" s="78"/>
      <c r="Y230" s="78">
        <v>0</v>
      </c>
      <c r="Z230" s="78">
        <v>0</v>
      </c>
      <c r="AA230" s="78">
        <v>0</v>
      </c>
      <c r="AB230" s="78">
        <v>0</v>
      </c>
      <c r="AC230" s="78">
        <v>0</v>
      </c>
      <c r="AD230" s="78">
        <v>0</v>
      </c>
      <c r="AE230" s="78">
        <v>0</v>
      </c>
      <c r="AF230" s="78">
        <v>0</v>
      </c>
      <c r="AG230" s="78">
        <v>0</v>
      </c>
      <c r="AH230" s="78">
        <v>0</v>
      </c>
      <c r="AI230" s="78">
        <v>0</v>
      </c>
      <c r="AJ230" s="78"/>
      <c r="AK230" s="78"/>
    </row>
    <row r="231" spans="1:47" ht="19.5" hidden="1" customHeight="1" outlineLevel="1" x14ac:dyDescent="0.2">
      <c r="A231" s="253"/>
      <c r="B231" s="100"/>
      <c r="C231" s="17" t="s">
        <v>7</v>
      </c>
      <c r="D231" s="18"/>
      <c r="E231" s="5"/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/>
      <c r="S231" s="215"/>
      <c r="T231" s="46"/>
      <c r="U231" s="53"/>
      <c r="V231" s="20" t="s">
        <v>9</v>
      </c>
      <c r="W231" s="78"/>
      <c r="X231" s="78"/>
      <c r="Y231" s="78">
        <v>0</v>
      </c>
      <c r="Z231" s="78">
        <v>0</v>
      </c>
      <c r="AA231" s="78">
        <v>0</v>
      </c>
      <c r="AB231" s="78">
        <v>0</v>
      </c>
      <c r="AC231" s="78">
        <v>0</v>
      </c>
      <c r="AD231" s="78">
        <v>0</v>
      </c>
      <c r="AE231" s="78">
        <v>0</v>
      </c>
      <c r="AF231" s="78">
        <v>0</v>
      </c>
      <c r="AG231" s="78">
        <v>0</v>
      </c>
      <c r="AH231" s="78">
        <v>0</v>
      </c>
      <c r="AI231" s="78">
        <v>0</v>
      </c>
      <c r="AJ231" s="78"/>
      <c r="AK231" s="78"/>
    </row>
    <row r="232" spans="1:47" ht="19.5" hidden="1" customHeight="1" outlineLevel="1" x14ac:dyDescent="0.2">
      <c r="A232" s="253"/>
      <c r="B232" s="100"/>
      <c r="C232" s="17" t="s">
        <v>21</v>
      </c>
      <c r="D232" s="18"/>
      <c r="E232" s="5"/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/>
      <c r="S232" s="215"/>
      <c r="T232" s="46"/>
      <c r="U232" s="53"/>
      <c r="V232" s="20" t="s">
        <v>11</v>
      </c>
      <c r="W232" s="78"/>
      <c r="X232" s="78"/>
      <c r="Y232" s="78">
        <v>0</v>
      </c>
      <c r="Z232" s="78">
        <v>0</v>
      </c>
      <c r="AA232" s="78">
        <v>0</v>
      </c>
      <c r="AB232" s="78">
        <v>0</v>
      </c>
      <c r="AC232" s="78">
        <v>0</v>
      </c>
      <c r="AD232" s="78">
        <v>0</v>
      </c>
      <c r="AE232" s="78">
        <v>0</v>
      </c>
      <c r="AF232" s="78">
        <v>0</v>
      </c>
      <c r="AG232" s="78">
        <v>0</v>
      </c>
      <c r="AH232" s="78">
        <v>0</v>
      </c>
      <c r="AI232" s="78">
        <v>0</v>
      </c>
      <c r="AJ232" s="78"/>
      <c r="AK232" s="78"/>
    </row>
    <row r="233" spans="1:47" ht="19.5" hidden="1" customHeight="1" outlineLevel="1" x14ac:dyDescent="0.2">
      <c r="A233" s="253"/>
      <c r="B233" s="101"/>
      <c r="C233" s="21"/>
      <c r="D233" s="21"/>
      <c r="E233" s="102"/>
      <c r="F233" s="102">
        <v>0</v>
      </c>
      <c r="G233" s="102">
        <v>0</v>
      </c>
      <c r="H233" s="102">
        <v>0</v>
      </c>
      <c r="I233" s="102">
        <v>0</v>
      </c>
      <c r="J233" s="102">
        <v>0</v>
      </c>
      <c r="K233" s="102">
        <v>0</v>
      </c>
      <c r="L233" s="102">
        <v>0</v>
      </c>
      <c r="M233" s="102">
        <v>0</v>
      </c>
      <c r="N233" s="102">
        <v>0</v>
      </c>
      <c r="O233" s="102">
        <v>0</v>
      </c>
      <c r="P233" s="102">
        <v>0</v>
      </c>
      <c r="Q233" s="102">
        <v>0</v>
      </c>
      <c r="R233" s="102"/>
      <c r="S233" s="221"/>
      <c r="T233" s="50"/>
      <c r="U233" s="54"/>
      <c r="V233" s="23" t="s">
        <v>12</v>
      </c>
      <c r="W233" s="79"/>
      <c r="X233" s="79"/>
      <c r="Y233" s="79">
        <v>0</v>
      </c>
      <c r="Z233" s="79">
        <v>0</v>
      </c>
      <c r="AA233" s="79">
        <v>0</v>
      </c>
      <c r="AB233" s="79">
        <v>0</v>
      </c>
      <c r="AC233" s="79">
        <v>0</v>
      </c>
      <c r="AD233" s="79">
        <v>0</v>
      </c>
      <c r="AE233" s="79">
        <v>0</v>
      </c>
      <c r="AF233" s="79">
        <v>0</v>
      </c>
      <c r="AG233" s="79">
        <v>0</v>
      </c>
      <c r="AH233" s="79">
        <v>0</v>
      </c>
      <c r="AI233" s="79">
        <v>0</v>
      </c>
      <c r="AJ233" s="79"/>
      <c r="AK233" s="79"/>
    </row>
    <row r="234" spans="1:47" ht="19.5" hidden="1" customHeight="1" outlineLevel="1" x14ac:dyDescent="0.2">
      <c r="A234" s="253"/>
      <c r="B234" s="101"/>
      <c r="C234" s="21"/>
      <c r="D234" s="21"/>
      <c r="E234" s="102"/>
      <c r="F234" s="102">
        <v>0</v>
      </c>
      <c r="G234" s="102">
        <v>0</v>
      </c>
      <c r="H234" s="102">
        <v>0</v>
      </c>
      <c r="I234" s="102">
        <v>0</v>
      </c>
      <c r="J234" s="102">
        <v>0</v>
      </c>
      <c r="K234" s="102">
        <v>0</v>
      </c>
      <c r="L234" s="102">
        <v>0</v>
      </c>
      <c r="M234" s="102">
        <v>0</v>
      </c>
      <c r="N234" s="102">
        <v>0</v>
      </c>
      <c r="O234" s="102">
        <v>0</v>
      </c>
      <c r="P234" s="102">
        <v>0</v>
      </c>
      <c r="Q234" s="102">
        <v>0</v>
      </c>
      <c r="R234" s="102"/>
      <c r="S234" s="221"/>
      <c r="T234" s="29"/>
      <c r="U234" s="138" t="s">
        <v>13</v>
      </c>
      <c r="V234" s="139"/>
      <c r="W234" s="60">
        <f t="shared" ref="W234" si="582">SUM(W235:W237)</f>
        <v>0</v>
      </c>
      <c r="X234" s="60">
        <f t="shared" ref="X234" si="583">SUM(X235:X237)</f>
        <v>0</v>
      </c>
      <c r="Y234" s="60">
        <f t="shared" ref="Y234:AA234" si="584">SUM(Y235:Y237)</f>
        <v>0</v>
      </c>
      <c r="Z234" s="60">
        <f t="shared" si="584"/>
        <v>0</v>
      </c>
      <c r="AA234" s="60">
        <f t="shared" si="584"/>
        <v>0</v>
      </c>
      <c r="AB234" s="60">
        <f t="shared" ref="AB234:AC234" si="585">SUM(AB235:AB237)</f>
        <v>0</v>
      </c>
      <c r="AC234" s="60">
        <f t="shared" si="585"/>
        <v>0</v>
      </c>
      <c r="AD234" s="60">
        <f t="shared" ref="AD234:AE234" si="586">SUM(AD235:AD237)</f>
        <v>0</v>
      </c>
      <c r="AE234" s="60">
        <f t="shared" si="586"/>
        <v>0</v>
      </c>
      <c r="AF234" s="60">
        <f t="shared" ref="AF234:AG234" si="587">SUM(AF235:AF237)</f>
        <v>0</v>
      </c>
      <c r="AG234" s="60">
        <f t="shared" si="587"/>
        <v>0</v>
      </c>
      <c r="AH234" s="60">
        <f t="shared" ref="AH234:AI234" si="588">SUM(AH235:AH237)</f>
        <v>0</v>
      </c>
      <c r="AI234" s="60">
        <f t="shared" si="588"/>
        <v>0</v>
      </c>
      <c r="AJ234" s="60"/>
      <c r="AK234" s="60"/>
    </row>
    <row r="235" spans="1:47" ht="19.5" hidden="1" customHeight="1" outlineLevel="1" x14ac:dyDescent="0.2">
      <c r="A235" s="253"/>
      <c r="B235" s="134"/>
      <c r="C235" s="135" t="s">
        <v>10</v>
      </c>
      <c r="D235" s="8"/>
      <c r="E235" s="9"/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/>
      <c r="S235" s="216"/>
      <c r="T235" s="44"/>
      <c r="U235" s="143"/>
      <c r="V235" s="144" t="s">
        <v>15</v>
      </c>
      <c r="W235" s="145"/>
      <c r="X235" s="145"/>
      <c r="Y235" s="145">
        <v>0</v>
      </c>
      <c r="Z235" s="145">
        <v>0</v>
      </c>
      <c r="AA235" s="145">
        <v>0</v>
      </c>
      <c r="AB235" s="145">
        <v>0</v>
      </c>
      <c r="AC235" s="145">
        <v>0</v>
      </c>
      <c r="AD235" s="145">
        <v>0</v>
      </c>
      <c r="AE235" s="145">
        <v>0</v>
      </c>
      <c r="AF235" s="145">
        <v>0</v>
      </c>
      <c r="AG235" s="145">
        <v>0</v>
      </c>
      <c r="AH235" s="145">
        <v>0</v>
      </c>
      <c r="AI235" s="145">
        <v>0</v>
      </c>
      <c r="AJ235" s="145"/>
      <c r="AK235" s="145"/>
    </row>
    <row r="236" spans="1:47" ht="19.5" hidden="1" customHeight="1" outlineLevel="1" x14ac:dyDescent="0.2">
      <c r="A236" s="253"/>
      <c r="B236" s="134"/>
      <c r="C236" s="135" t="s">
        <v>23</v>
      </c>
      <c r="D236" s="8"/>
      <c r="E236" s="11">
        <v>0</v>
      </c>
      <c r="F236" s="11">
        <v>0</v>
      </c>
      <c r="G236" s="11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11"/>
      <c r="S236" s="217"/>
      <c r="T236" s="45"/>
      <c r="U236" s="53"/>
      <c r="V236" s="20" t="s">
        <v>16</v>
      </c>
      <c r="W236" s="78"/>
      <c r="X236" s="78"/>
      <c r="Y236" s="78">
        <v>0</v>
      </c>
      <c r="Z236" s="78">
        <v>0</v>
      </c>
      <c r="AA236" s="78">
        <v>0</v>
      </c>
      <c r="AB236" s="78">
        <v>0</v>
      </c>
      <c r="AC236" s="78">
        <v>0</v>
      </c>
      <c r="AD236" s="78">
        <v>0</v>
      </c>
      <c r="AE236" s="78">
        <v>0</v>
      </c>
      <c r="AF236" s="78">
        <v>0</v>
      </c>
      <c r="AG236" s="78">
        <v>0</v>
      </c>
      <c r="AH236" s="78">
        <v>0</v>
      </c>
      <c r="AI236" s="78">
        <v>0</v>
      </c>
      <c r="AJ236" s="78"/>
      <c r="AK236" s="78"/>
    </row>
    <row r="237" spans="1:47" ht="19.5" hidden="1" customHeight="1" outlineLevel="1" x14ac:dyDescent="0.2">
      <c r="A237" s="253"/>
      <c r="B237" s="134"/>
      <c r="C237" s="135" t="s">
        <v>22</v>
      </c>
      <c r="D237" s="8"/>
      <c r="E237" s="58"/>
      <c r="F237" s="58">
        <v>0</v>
      </c>
      <c r="G237" s="58">
        <v>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58">
        <v>0</v>
      </c>
      <c r="R237" s="58"/>
      <c r="S237" s="218"/>
      <c r="U237" s="103"/>
      <c r="V237" s="104" t="s">
        <v>17</v>
      </c>
      <c r="W237" s="80"/>
      <c r="X237" s="80"/>
      <c r="Y237" s="80">
        <v>0</v>
      </c>
      <c r="Z237" s="80">
        <v>0</v>
      </c>
      <c r="AA237" s="80">
        <v>0</v>
      </c>
      <c r="AB237" s="80">
        <v>0</v>
      </c>
      <c r="AC237" s="80">
        <v>0</v>
      </c>
      <c r="AD237" s="80">
        <v>0</v>
      </c>
      <c r="AE237" s="80">
        <v>0</v>
      </c>
      <c r="AF237" s="80">
        <v>0</v>
      </c>
      <c r="AG237" s="80">
        <v>0</v>
      </c>
      <c r="AH237" s="80">
        <v>0</v>
      </c>
      <c r="AI237" s="80">
        <v>0</v>
      </c>
      <c r="AJ237" s="80"/>
      <c r="AK237" s="80"/>
    </row>
    <row r="238" spans="1:47" ht="19.5" hidden="1" customHeight="1" outlineLevel="1" x14ac:dyDescent="0.2">
      <c r="A238" s="253"/>
      <c r="B238" s="134"/>
      <c r="C238" s="135" t="s">
        <v>46</v>
      </c>
      <c r="D238" s="8"/>
      <c r="E238" s="11"/>
      <c r="F238" s="11"/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/>
      <c r="S238" s="217"/>
      <c r="T238" s="45"/>
      <c r="U238" s="147" t="s">
        <v>43</v>
      </c>
      <c r="V238" s="10"/>
      <c r="W238" s="60"/>
      <c r="X238" s="60"/>
      <c r="Y238" s="60">
        <v>0</v>
      </c>
      <c r="Z238" s="60">
        <v>0</v>
      </c>
      <c r="AA238" s="60">
        <v>0</v>
      </c>
      <c r="AB238" s="60">
        <v>0</v>
      </c>
      <c r="AC238" s="60">
        <v>0</v>
      </c>
      <c r="AD238" s="60">
        <v>0</v>
      </c>
      <c r="AE238" s="60">
        <v>0</v>
      </c>
      <c r="AF238" s="60">
        <v>0</v>
      </c>
      <c r="AG238" s="60">
        <v>0</v>
      </c>
      <c r="AH238" s="60">
        <v>0</v>
      </c>
      <c r="AI238" s="60">
        <v>0</v>
      </c>
      <c r="AJ238" s="60"/>
      <c r="AK238" s="60"/>
    </row>
    <row r="239" spans="1:47" ht="19.5" hidden="1" customHeight="1" outlineLevel="1" x14ac:dyDescent="0.2">
      <c r="B239" s="134"/>
      <c r="C239" s="135" t="s">
        <v>51</v>
      </c>
      <c r="D239" s="8"/>
      <c r="E239" s="58"/>
      <c r="F239" s="58">
        <v>0</v>
      </c>
      <c r="G239" s="58">
        <v>0</v>
      </c>
      <c r="H239" s="58">
        <v>0</v>
      </c>
      <c r="I239" s="58">
        <v>0</v>
      </c>
      <c r="J239" s="58">
        <v>0</v>
      </c>
      <c r="K239" s="58">
        <v>0</v>
      </c>
      <c r="L239" s="58">
        <v>0</v>
      </c>
      <c r="M239" s="58">
        <v>0</v>
      </c>
      <c r="N239" s="58">
        <v>0</v>
      </c>
      <c r="O239" s="58">
        <v>0</v>
      </c>
      <c r="P239" s="58">
        <v>0</v>
      </c>
      <c r="Q239" s="58">
        <v>0</v>
      </c>
      <c r="R239" s="58"/>
      <c r="S239" s="218"/>
      <c r="T239" s="29"/>
      <c r="U239" s="55" t="s">
        <v>38</v>
      </c>
      <c r="V239" s="28"/>
      <c r="W239" s="60"/>
      <c r="X239" s="60"/>
      <c r="Y239" s="60">
        <v>0</v>
      </c>
      <c r="Z239" s="60">
        <v>0</v>
      </c>
      <c r="AA239" s="60">
        <v>0</v>
      </c>
      <c r="AB239" s="60">
        <v>0</v>
      </c>
      <c r="AC239" s="60">
        <v>0</v>
      </c>
      <c r="AD239" s="60">
        <v>0</v>
      </c>
      <c r="AE239" s="60">
        <v>0</v>
      </c>
      <c r="AF239" s="60">
        <v>0</v>
      </c>
      <c r="AG239" s="60">
        <v>0</v>
      </c>
      <c r="AH239" s="60">
        <v>0</v>
      </c>
      <c r="AI239" s="60">
        <v>0</v>
      </c>
      <c r="AJ239" s="60"/>
      <c r="AK239" s="60"/>
    </row>
    <row r="240" spans="1:47" ht="19.5" hidden="1" customHeight="1" outlineLevel="1" x14ac:dyDescent="0.2">
      <c r="B240" s="105"/>
      <c r="C240" s="35" t="s">
        <v>127</v>
      </c>
      <c r="D240" s="35"/>
      <c r="E240" s="59"/>
      <c r="F240" s="59"/>
      <c r="G240" s="59">
        <v>0</v>
      </c>
      <c r="H240" s="59">
        <v>0</v>
      </c>
      <c r="I240" s="59">
        <v>0</v>
      </c>
      <c r="J240" s="59">
        <v>0</v>
      </c>
      <c r="K240" s="59">
        <v>0</v>
      </c>
      <c r="L240" s="59">
        <v>0</v>
      </c>
      <c r="M240" s="59">
        <v>0</v>
      </c>
      <c r="N240" s="59">
        <v>0</v>
      </c>
      <c r="O240" s="59">
        <v>0</v>
      </c>
      <c r="P240" s="59">
        <v>0</v>
      </c>
      <c r="Q240" s="59">
        <v>0</v>
      </c>
      <c r="R240" s="59"/>
      <c r="S240" s="219"/>
      <c r="T240" s="29"/>
      <c r="U240" s="148" t="s">
        <v>127</v>
      </c>
      <c r="V240" s="132"/>
      <c r="W240" s="89"/>
      <c r="X240" s="89"/>
      <c r="Y240" s="89">
        <v>0</v>
      </c>
      <c r="Z240" s="89">
        <v>0</v>
      </c>
      <c r="AA240" s="89">
        <v>0</v>
      </c>
      <c r="AB240" s="89">
        <v>0</v>
      </c>
      <c r="AC240" s="89">
        <v>0</v>
      </c>
      <c r="AD240" s="89">
        <v>0</v>
      </c>
      <c r="AE240" s="89">
        <v>0</v>
      </c>
      <c r="AF240" s="89">
        <v>0</v>
      </c>
      <c r="AG240" s="89">
        <v>0</v>
      </c>
      <c r="AH240" s="89">
        <v>0</v>
      </c>
      <c r="AI240" s="89">
        <v>0</v>
      </c>
      <c r="AJ240" s="89"/>
      <c r="AK240" s="89"/>
    </row>
    <row r="241" spans="1:47" s="3" customFormat="1" ht="19.5" hidden="1" customHeight="1" outlineLevel="1" x14ac:dyDescent="0.2">
      <c r="B241" s="149" t="s">
        <v>14</v>
      </c>
      <c r="C241" s="135"/>
      <c r="D241" s="8"/>
      <c r="E241" s="11">
        <f t="shared" ref="E241" si="589">SUM(E235:E240)+E228</f>
        <v>0</v>
      </c>
      <c r="F241" s="11">
        <f t="shared" ref="F241" si="590">SUM(F235:F240)+F228</f>
        <v>0</v>
      </c>
      <c r="G241" s="11">
        <f t="shared" ref="G241:I241" si="591">SUM(G235:G240)+G228</f>
        <v>0</v>
      </c>
      <c r="H241" s="11">
        <f t="shared" si="591"/>
        <v>0</v>
      </c>
      <c r="I241" s="11">
        <f t="shared" si="591"/>
        <v>0</v>
      </c>
      <c r="J241" s="11">
        <f t="shared" ref="J241:K241" si="592">SUM(J235:J240)+J228</f>
        <v>0</v>
      </c>
      <c r="K241" s="11">
        <f t="shared" si="592"/>
        <v>0</v>
      </c>
      <c r="L241" s="11">
        <f t="shared" ref="L241:M241" si="593">SUM(L235:L240)+L228</f>
        <v>0</v>
      </c>
      <c r="M241" s="11">
        <f t="shared" si="593"/>
        <v>0</v>
      </c>
      <c r="N241" s="11">
        <f t="shared" ref="N241:O241" si="594">SUM(N235:N240)+N228</f>
        <v>0</v>
      </c>
      <c r="O241" s="11">
        <f t="shared" si="594"/>
        <v>0</v>
      </c>
      <c r="P241" s="11">
        <f t="shared" ref="P241:Q241" si="595">SUM(P235:P240)+P228</f>
        <v>0</v>
      </c>
      <c r="Q241" s="11">
        <f t="shared" si="595"/>
        <v>0</v>
      </c>
      <c r="R241" s="11"/>
      <c r="S241" s="217"/>
      <c r="T241" s="65"/>
      <c r="U241" s="150" t="s">
        <v>18</v>
      </c>
      <c r="V241" s="151"/>
      <c r="W241" s="60">
        <f t="shared" ref="W241:X241" si="596">+W239+W234+W228+W238+W240</f>
        <v>0</v>
      </c>
      <c r="X241" s="60">
        <f t="shared" si="596"/>
        <v>0</v>
      </c>
      <c r="Y241" s="60">
        <f>+Y239+Y234+Y228+Y238+Y240</f>
        <v>0</v>
      </c>
      <c r="Z241" s="60">
        <f t="shared" ref="Z241" si="597">+Z239+Z234+Z228+Z238+Z240</f>
        <v>0</v>
      </c>
      <c r="AA241" s="60">
        <f t="shared" ref="AA241:AB241" si="598">+AA239+AA234+AA228+AA238+AA240</f>
        <v>0</v>
      </c>
      <c r="AB241" s="60">
        <f t="shared" si="598"/>
        <v>0</v>
      </c>
      <c r="AC241" s="60">
        <f t="shared" ref="AC241:AD241" si="599">+AC239+AC234+AC228+AC238+AC240</f>
        <v>0</v>
      </c>
      <c r="AD241" s="60">
        <f t="shared" si="599"/>
        <v>0</v>
      </c>
      <c r="AE241" s="60">
        <f t="shared" ref="AE241:AF241" si="600">+AE239+AE234+AE228+AE238+AE240</f>
        <v>0</v>
      </c>
      <c r="AF241" s="60">
        <f t="shared" si="600"/>
        <v>0</v>
      </c>
      <c r="AG241" s="60">
        <f t="shared" ref="AG241:AH241" si="601">+AG239+AG234+AG228+AG238+AG240</f>
        <v>0</v>
      </c>
      <c r="AH241" s="60">
        <f t="shared" si="601"/>
        <v>0</v>
      </c>
      <c r="AI241" s="60">
        <f t="shared" ref="AI241" si="602">+AI239+AI234+AI228+AI238+AI240</f>
        <v>0</v>
      </c>
      <c r="AJ241" s="60"/>
      <c r="AK241" s="60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</row>
    <row r="242" spans="1:47" s="3" customFormat="1" ht="25.5" hidden="1" customHeight="1" outlineLevel="1" collapsed="1" x14ac:dyDescent="0.2">
      <c r="B242" s="190" t="s">
        <v>103</v>
      </c>
      <c r="C242" s="122" t="s">
        <v>27</v>
      </c>
      <c r="D242" s="123"/>
      <c r="E242" s="122"/>
      <c r="F242" s="122"/>
      <c r="G242" s="122"/>
      <c r="H242" s="122"/>
      <c r="I242" s="122"/>
      <c r="J242" s="122"/>
      <c r="K242" s="122"/>
      <c r="L242" s="122"/>
      <c r="M242" s="122"/>
      <c r="N242" s="122"/>
      <c r="O242" s="122"/>
      <c r="P242" s="122"/>
      <c r="Q242" s="122"/>
      <c r="R242" s="122"/>
      <c r="S242" s="220"/>
      <c r="T242" s="122"/>
      <c r="U242" s="123"/>
      <c r="V242" s="167"/>
      <c r="W242" s="167"/>
      <c r="X242" s="167"/>
      <c r="Y242" s="167"/>
      <c r="Z242" s="167"/>
      <c r="AA242" s="167"/>
      <c r="AB242" s="167"/>
      <c r="AC242" s="167"/>
      <c r="AD242" s="167"/>
      <c r="AE242" s="167"/>
      <c r="AF242" s="167"/>
      <c r="AG242" s="167"/>
      <c r="AH242" s="167"/>
      <c r="AI242" s="167"/>
      <c r="AJ242" s="167"/>
      <c r="AK242" s="167"/>
    </row>
    <row r="243" spans="1:47" ht="40.5" hidden="1" customHeight="1" outlineLevel="1" x14ac:dyDescent="0.2">
      <c r="B243" s="96" t="s">
        <v>0</v>
      </c>
      <c r="C243" s="26"/>
      <c r="D243" s="97"/>
      <c r="E243" s="34" t="str">
        <f t="shared" ref="E243:Q243" si="603">+E$6</f>
        <v>Eredeti előirányzat
2024. év</v>
      </c>
      <c r="F243" s="34" t="str">
        <f t="shared" si="603"/>
        <v>1 Módosítás</v>
      </c>
      <c r="G243" s="34" t="str">
        <f t="shared" si="603"/>
        <v>Módosított előirányzat 1
2024. év</v>
      </c>
      <c r="H243" s="34" t="str">
        <f t="shared" si="603"/>
        <v>2 Módosítás</v>
      </c>
      <c r="I243" s="34" t="str">
        <f t="shared" si="603"/>
        <v>Módosított előirányzat</v>
      </c>
      <c r="J243" s="34" t="str">
        <f t="shared" si="603"/>
        <v>3 Módosítás</v>
      </c>
      <c r="K243" s="34" t="str">
        <f t="shared" si="603"/>
        <v>Módosított előirányzat</v>
      </c>
      <c r="L243" s="34" t="str">
        <f t="shared" si="603"/>
        <v>4 Módosítás</v>
      </c>
      <c r="M243" s="34" t="str">
        <f t="shared" si="603"/>
        <v>4. Módosított előirányzat</v>
      </c>
      <c r="N243" s="34" t="str">
        <f t="shared" si="603"/>
        <v>5 Módosítás</v>
      </c>
      <c r="O243" s="34" t="str">
        <f t="shared" si="603"/>
        <v>Módosított előirányzat 5.</v>
      </c>
      <c r="P243" s="34" t="str">
        <f t="shared" si="603"/>
        <v>6 Módosítás</v>
      </c>
      <c r="Q243" s="34" t="str">
        <f t="shared" si="603"/>
        <v>Módosított előirányzat
2024. év</v>
      </c>
      <c r="R243" s="34"/>
      <c r="S243" s="212"/>
      <c r="T243" s="49"/>
      <c r="U243" s="55" t="s">
        <v>1</v>
      </c>
      <c r="V243" s="98"/>
      <c r="W243" s="34" t="str">
        <f t="shared" ref="W243:AI243" si="604">+W$6</f>
        <v>Eredeti előirányzat
2024. év</v>
      </c>
      <c r="X243" s="34" t="str">
        <f t="shared" si="604"/>
        <v>1 Módosítás</v>
      </c>
      <c r="Y243" s="34" t="str">
        <f t="shared" si="604"/>
        <v>Módosított előirányzat 1
2024. év</v>
      </c>
      <c r="Z243" s="34" t="str">
        <f t="shared" si="604"/>
        <v>2 Módosítás</v>
      </c>
      <c r="AA243" s="34" t="str">
        <f t="shared" si="604"/>
        <v>Módosított előirányzat</v>
      </c>
      <c r="AB243" s="34" t="str">
        <f t="shared" si="604"/>
        <v>3 Módosítás</v>
      </c>
      <c r="AC243" s="34" t="str">
        <f t="shared" si="604"/>
        <v>Módosított előirányzat</v>
      </c>
      <c r="AD243" s="34" t="str">
        <f t="shared" si="604"/>
        <v>4 Módosítás</v>
      </c>
      <c r="AE243" s="34" t="str">
        <f t="shared" si="604"/>
        <v>4. Módosított előirányzat</v>
      </c>
      <c r="AF243" s="34" t="str">
        <f t="shared" si="604"/>
        <v>5 Módosítás</v>
      </c>
      <c r="AG243" s="34" t="str">
        <f t="shared" si="604"/>
        <v>Módosított előirányzat 5</v>
      </c>
      <c r="AH243" s="34" t="str">
        <f t="shared" si="604"/>
        <v>6 Módosítás</v>
      </c>
      <c r="AI243" s="34" t="str">
        <f t="shared" si="604"/>
        <v>Módosított 
előirányzat</v>
      </c>
      <c r="AJ243" s="34"/>
      <c r="AK243" s="34"/>
    </row>
    <row r="244" spans="1:47" ht="19.5" hidden="1" customHeight="1" outlineLevel="1" x14ac:dyDescent="0.2">
      <c r="B244" s="134"/>
      <c r="C244" s="135" t="s">
        <v>2</v>
      </c>
      <c r="D244" s="136"/>
      <c r="E244" s="137">
        <f t="shared" ref="E244:I244" si="605">+E245+E246+E247+E248</f>
        <v>0</v>
      </c>
      <c r="F244" s="137">
        <f t="shared" si="605"/>
        <v>0</v>
      </c>
      <c r="G244" s="137">
        <f t="shared" si="605"/>
        <v>0</v>
      </c>
      <c r="H244" s="137">
        <f t="shared" si="605"/>
        <v>0</v>
      </c>
      <c r="I244" s="137">
        <f t="shared" si="605"/>
        <v>0</v>
      </c>
      <c r="J244" s="137">
        <f t="shared" ref="J244:K244" si="606">+J245+J246+J247+J248</f>
        <v>0</v>
      </c>
      <c r="K244" s="137">
        <f t="shared" si="606"/>
        <v>0</v>
      </c>
      <c r="L244" s="137">
        <f t="shared" ref="L244:M244" si="607">+L245+L246+L247+L248</f>
        <v>0</v>
      </c>
      <c r="M244" s="137">
        <f t="shared" si="607"/>
        <v>0</v>
      </c>
      <c r="N244" s="137">
        <f t="shared" ref="N244:O244" si="608">+N245+N246+N247+N248</f>
        <v>0</v>
      </c>
      <c r="O244" s="137">
        <f t="shared" si="608"/>
        <v>0</v>
      </c>
      <c r="P244" s="137">
        <f t="shared" ref="P244:Q244" si="609">+P245+P246+P247+P248</f>
        <v>0</v>
      </c>
      <c r="Q244" s="137">
        <f t="shared" si="609"/>
        <v>0</v>
      </c>
      <c r="R244" s="137"/>
      <c r="S244" s="213"/>
      <c r="T244" s="44"/>
      <c r="U244" s="138" t="s">
        <v>3</v>
      </c>
      <c r="V244" s="139"/>
      <c r="W244" s="72">
        <f t="shared" ref="W244:X244" si="610">SUM(W245:W249)</f>
        <v>0</v>
      </c>
      <c r="X244" s="72">
        <f t="shared" si="610"/>
        <v>0</v>
      </c>
      <c r="Y244" s="72">
        <f>+W244+X244</f>
        <v>0</v>
      </c>
      <c r="Z244" s="72">
        <f t="shared" ref="Z244" si="611">SUM(Z245:Z249)</f>
        <v>0</v>
      </c>
      <c r="AA244" s="72">
        <f>+Y244+Z244</f>
        <v>0</v>
      </c>
      <c r="AB244" s="72">
        <f t="shared" ref="AB244:AD244" si="612">SUM(AB245:AB249)</f>
        <v>0</v>
      </c>
      <c r="AC244" s="72">
        <f>SUM(AC245:AC249)</f>
        <v>0</v>
      </c>
      <c r="AD244" s="72">
        <f t="shared" si="612"/>
        <v>0</v>
      </c>
      <c r="AE244" s="72">
        <f>SUM(AE245:AE249)</f>
        <v>0</v>
      </c>
      <c r="AF244" s="72">
        <f t="shared" ref="AF244:AH244" si="613">SUM(AF245:AF249)</f>
        <v>0</v>
      </c>
      <c r="AG244" s="72">
        <f>SUM(AG245:AG249)</f>
        <v>0</v>
      </c>
      <c r="AH244" s="72">
        <f t="shared" si="613"/>
        <v>0</v>
      </c>
      <c r="AI244" s="72">
        <f>SUM(AI245:AI249)</f>
        <v>0</v>
      </c>
      <c r="AJ244" s="72"/>
      <c r="AK244" s="72"/>
    </row>
    <row r="245" spans="1:47" ht="19.5" hidden="1" customHeight="1" outlineLevel="1" x14ac:dyDescent="0.2">
      <c r="B245" s="140"/>
      <c r="C245" s="141" t="s">
        <v>4</v>
      </c>
      <c r="D245" s="141"/>
      <c r="E245" s="142"/>
      <c r="F245" s="142">
        <v>0</v>
      </c>
      <c r="G245" s="142"/>
      <c r="H245" s="142"/>
      <c r="I245" s="142"/>
      <c r="J245" s="142"/>
      <c r="K245" s="142"/>
      <c r="L245" s="142"/>
      <c r="M245" s="142"/>
      <c r="N245" s="142"/>
      <c r="O245" s="142"/>
      <c r="P245" s="142"/>
      <c r="Q245" s="142"/>
      <c r="R245" s="142"/>
      <c r="S245" s="214"/>
      <c r="T245" s="46"/>
      <c r="U245" s="143"/>
      <c r="V245" s="144" t="s">
        <v>6</v>
      </c>
      <c r="W245" s="145">
        <v>0</v>
      </c>
      <c r="X245" s="145">
        <v>0</v>
      </c>
      <c r="Y245" s="145">
        <f t="shared" ref="Y245:Y257" si="614">+W245+X245</f>
        <v>0</v>
      </c>
      <c r="Z245" s="145">
        <v>0</v>
      </c>
      <c r="AA245" s="145">
        <f t="shared" ref="AA245:AA257" si="615">+Y245+Z245</f>
        <v>0</v>
      </c>
      <c r="AB245" s="145">
        <v>0</v>
      </c>
      <c r="AC245" s="145">
        <f>+AA245+AB245</f>
        <v>0</v>
      </c>
      <c r="AD245" s="145">
        <v>0</v>
      </c>
      <c r="AE245" s="145">
        <f>+AC245+AD245</f>
        <v>0</v>
      </c>
      <c r="AF245" s="145">
        <v>0</v>
      </c>
      <c r="AG245" s="145">
        <f>+AE245+AF245</f>
        <v>0</v>
      </c>
      <c r="AH245" s="145">
        <v>0</v>
      </c>
      <c r="AI245" s="145">
        <f>+AG245+AH245</f>
        <v>0</v>
      </c>
      <c r="AJ245" s="145"/>
      <c r="AK245" s="145"/>
    </row>
    <row r="246" spans="1:47" ht="23.25" hidden="1" customHeight="1" outlineLevel="1" x14ac:dyDescent="0.2">
      <c r="A246" s="253"/>
      <c r="B246" s="100"/>
      <c r="C246" s="17" t="s">
        <v>5</v>
      </c>
      <c r="D246" s="18"/>
      <c r="E246" s="5">
        <v>0</v>
      </c>
      <c r="F246" s="5">
        <v>0</v>
      </c>
      <c r="G246" s="5">
        <f>+E246+F246</f>
        <v>0</v>
      </c>
      <c r="H246" s="5">
        <v>0</v>
      </c>
      <c r="I246" s="5">
        <f>+G246+H246</f>
        <v>0</v>
      </c>
      <c r="J246" s="5">
        <v>0</v>
      </c>
      <c r="K246" s="5">
        <f>+I246+J246</f>
        <v>0</v>
      </c>
      <c r="L246" s="5">
        <v>0</v>
      </c>
      <c r="M246" s="5">
        <f>+K246+L246</f>
        <v>0</v>
      </c>
      <c r="N246" s="5">
        <v>0</v>
      </c>
      <c r="O246" s="5">
        <f>+M246+N246</f>
        <v>0</v>
      </c>
      <c r="P246" s="5">
        <v>0</v>
      </c>
      <c r="Q246" s="5">
        <f>+O246+P246</f>
        <v>0</v>
      </c>
      <c r="R246" s="5"/>
      <c r="S246" s="215"/>
      <c r="T246" s="46"/>
      <c r="U246" s="53"/>
      <c r="V246" s="19" t="s">
        <v>8</v>
      </c>
      <c r="W246" s="78">
        <v>0</v>
      </c>
      <c r="X246" s="78">
        <v>0</v>
      </c>
      <c r="Y246" s="78">
        <f t="shared" si="614"/>
        <v>0</v>
      </c>
      <c r="Z246" s="78">
        <v>0</v>
      </c>
      <c r="AA246" s="78">
        <f t="shared" si="615"/>
        <v>0</v>
      </c>
      <c r="AB246" s="78">
        <v>0</v>
      </c>
      <c r="AC246" s="78">
        <f>+AA246+AB246</f>
        <v>0</v>
      </c>
      <c r="AD246" s="78">
        <v>0</v>
      </c>
      <c r="AE246" s="78">
        <f>+AC246+AD246</f>
        <v>0</v>
      </c>
      <c r="AF246" s="78">
        <v>0</v>
      </c>
      <c r="AG246" s="78">
        <f>+AE246+AF246</f>
        <v>0</v>
      </c>
      <c r="AH246" s="78">
        <v>0</v>
      </c>
      <c r="AI246" s="78">
        <f>+AG246+AH246</f>
        <v>0</v>
      </c>
      <c r="AJ246" s="78"/>
      <c r="AK246" s="78"/>
    </row>
    <row r="247" spans="1:47" ht="19.5" hidden="1" customHeight="1" outlineLevel="1" x14ac:dyDescent="0.2">
      <c r="A247" s="253"/>
      <c r="B247" s="100"/>
      <c r="C247" s="17" t="s">
        <v>7</v>
      </c>
      <c r="D247" s="18"/>
      <c r="E247" s="5"/>
      <c r="F247" s="5">
        <v>0</v>
      </c>
      <c r="G247" s="5">
        <f t="shared" ref="G247:G257" si="616">+E247+F247</f>
        <v>0</v>
      </c>
      <c r="H247" s="5">
        <v>0</v>
      </c>
      <c r="I247" s="5">
        <f t="shared" ref="I247:I257" si="617">+G247+H247</f>
        <v>0</v>
      </c>
      <c r="J247" s="5">
        <v>0</v>
      </c>
      <c r="K247" s="5">
        <f t="shared" ref="K247:K257" si="618">+I247+J247</f>
        <v>0</v>
      </c>
      <c r="L247" s="5">
        <v>0</v>
      </c>
      <c r="M247" s="5">
        <f t="shared" ref="M247:M257" si="619">+K247+L247</f>
        <v>0</v>
      </c>
      <c r="N247" s="5">
        <v>0</v>
      </c>
      <c r="O247" s="5">
        <f t="shared" ref="O247:O257" si="620">+M247+N247</f>
        <v>0</v>
      </c>
      <c r="P247" s="5">
        <v>0</v>
      </c>
      <c r="Q247" s="5">
        <f t="shared" ref="Q247:Q257" si="621">+O247+P247</f>
        <v>0</v>
      </c>
      <c r="R247" s="5"/>
      <c r="S247" s="215"/>
      <c r="T247" s="46"/>
      <c r="U247" s="53"/>
      <c r="V247" s="20" t="s">
        <v>9</v>
      </c>
      <c r="W247" s="78">
        <v>0</v>
      </c>
      <c r="X247" s="78">
        <v>0</v>
      </c>
      <c r="Y247" s="78">
        <f t="shared" si="614"/>
        <v>0</v>
      </c>
      <c r="Z247" s="78">
        <v>0</v>
      </c>
      <c r="AA247" s="78">
        <f t="shared" si="615"/>
        <v>0</v>
      </c>
      <c r="AB247" s="78">
        <v>0</v>
      </c>
      <c r="AC247" s="78">
        <f>+AA247+AB247</f>
        <v>0</v>
      </c>
      <c r="AD247" s="78">
        <v>0</v>
      </c>
      <c r="AE247" s="78">
        <f>+AC247+AD247</f>
        <v>0</v>
      </c>
      <c r="AF247" s="78">
        <v>0</v>
      </c>
      <c r="AG247" s="78">
        <f>+AE247+AF247</f>
        <v>0</v>
      </c>
      <c r="AH247" s="78">
        <v>0</v>
      </c>
      <c r="AI247" s="78">
        <f>+AG247+AH247</f>
        <v>0</v>
      </c>
      <c r="AJ247" s="78"/>
      <c r="AK247" s="78"/>
    </row>
    <row r="248" spans="1:47" ht="19.5" hidden="1" customHeight="1" outlineLevel="1" x14ac:dyDescent="0.2">
      <c r="A248" s="253"/>
      <c r="B248" s="100"/>
      <c r="C248" s="17" t="s">
        <v>21</v>
      </c>
      <c r="D248" s="18"/>
      <c r="E248" s="5"/>
      <c r="F248" s="5">
        <v>0</v>
      </c>
      <c r="G248" s="5">
        <f t="shared" si="616"/>
        <v>0</v>
      </c>
      <c r="H248" s="5">
        <v>0</v>
      </c>
      <c r="I248" s="5">
        <f t="shared" si="617"/>
        <v>0</v>
      </c>
      <c r="J248" s="5">
        <v>0</v>
      </c>
      <c r="K248" s="5">
        <f t="shared" si="618"/>
        <v>0</v>
      </c>
      <c r="L248" s="5">
        <v>0</v>
      </c>
      <c r="M248" s="5">
        <f t="shared" si="619"/>
        <v>0</v>
      </c>
      <c r="N248" s="5">
        <v>0</v>
      </c>
      <c r="O248" s="5">
        <f t="shared" si="620"/>
        <v>0</v>
      </c>
      <c r="P248" s="5">
        <v>0</v>
      </c>
      <c r="Q248" s="5">
        <f t="shared" si="621"/>
        <v>0</v>
      </c>
      <c r="R248" s="5"/>
      <c r="S248" s="215"/>
      <c r="T248" s="46"/>
      <c r="U248" s="53"/>
      <c r="V248" s="20" t="s">
        <v>11</v>
      </c>
      <c r="W248" s="78">
        <v>0</v>
      </c>
      <c r="X248" s="78">
        <v>0</v>
      </c>
      <c r="Y248" s="78">
        <f t="shared" si="614"/>
        <v>0</v>
      </c>
      <c r="Z248" s="78">
        <v>0</v>
      </c>
      <c r="AA248" s="78">
        <f t="shared" si="615"/>
        <v>0</v>
      </c>
      <c r="AB248" s="78">
        <v>0</v>
      </c>
      <c r="AC248" s="78">
        <f>+AA248+AB248</f>
        <v>0</v>
      </c>
      <c r="AD248" s="78">
        <v>0</v>
      </c>
      <c r="AE248" s="78">
        <f>+AC248+AD248</f>
        <v>0</v>
      </c>
      <c r="AF248" s="78">
        <v>0</v>
      </c>
      <c r="AG248" s="78">
        <f>+AE248+AF248</f>
        <v>0</v>
      </c>
      <c r="AH248" s="78">
        <v>0</v>
      </c>
      <c r="AI248" s="78">
        <f>+AG248+AH248</f>
        <v>0</v>
      </c>
      <c r="AJ248" s="78"/>
      <c r="AK248" s="78"/>
    </row>
    <row r="249" spans="1:47" ht="19.5" hidden="1" customHeight="1" outlineLevel="1" x14ac:dyDescent="0.2">
      <c r="A249" s="253"/>
      <c r="B249" s="101"/>
      <c r="C249" s="21"/>
      <c r="D249" s="21"/>
      <c r="E249" s="102"/>
      <c r="F249" s="102">
        <v>0</v>
      </c>
      <c r="G249" s="5">
        <f t="shared" si="616"/>
        <v>0</v>
      </c>
      <c r="H249" s="102">
        <v>0</v>
      </c>
      <c r="I249" s="5">
        <f t="shared" si="617"/>
        <v>0</v>
      </c>
      <c r="J249" s="102">
        <v>0</v>
      </c>
      <c r="K249" s="5">
        <f t="shared" si="618"/>
        <v>0</v>
      </c>
      <c r="L249" s="102">
        <v>0</v>
      </c>
      <c r="M249" s="5">
        <f t="shared" si="619"/>
        <v>0</v>
      </c>
      <c r="N249" s="102">
        <v>0</v>
      </c>
      <c r="O249" s="5">
        <f t="shared" si="620"/>
        <v>0</v>
      </c>
      <c r="P249" s="102">
        <v>0</v>
      </c>
      <c r="Q249" s="5">
        <f t="shared" si="621"/>
        <v>0</v>
      </c>
      <c r="R249" s="5"/>
      <c r="S249" s="215"/>
      <c r="T249" s="50"/>
      <c r="U249" s="54"/>
      <c r="V249" s="23" t="s">
        <v>12</v>
      </c>
      <c r="W249" s="79"/>
      <c r="X249" s="79">
        <v>0</v>
      </c>
      <c r="Y249" s="79">
        <f t="shared" si="614"/>
        <v>0</v>
      </c>
      <c r="Z249" s="79">
        <v>0</v>
      </c>
      <c r="AA249" s="79">
        <f t="shared" si="615"/>
        <v>0</v>
      </c>
      <c r="AB249" s="79">
        <v>0</v>
      </c>
      <c r="AC249" s="79">
        <f>+AA249+AB249</f>
        <v>0</v>
      </c>
      <c r="AD249" s="79">
        <v>0</v>
      </c>
      <c r="AE249" s="79">
        <f>+AC249+AD249</f>
        <v>0</v>
      </c>
      <c r="AF249" s="79">
        <v>0</v>
      </c>
      <c r="AG249" s="79">
        <f>+AE249+AF249</f>
        <v>0</v>
      </c>
      <c r="AH249" s="79">
        <v>0</v>
      </c>
      <c r="AI249" s="79">
        <f>+AG249+AH249</f>
        <v>0</v>
      </c>
      <c r="AJ249" s="79"/>
      <c r="AK249" s="79"/>
    </row>
    <row r="250" spans="1:47" ht="19.5" hidden="1" customHeight="1" outlineLevel="1" x14ac:dyDescent="0.2">
      <c r="A250" s="253"/>
      <c r="B250" s="101"/>
      <c r="C250" s="21"/>
      <c r="D250" s="21"/>
      <c r="E250" s="102"/>
      <c r="F250" s="102">
        <v>0</v>
      </c>
      <c r="G250" s="5">
        <f t="shared" si="616"/>
        <v>0</v>
      </c>
      <c r="H250" s="102">
        <v>0</v>
      </c>
      <c r="I250" s="5">
        <f t="shared" si="617"/>
        <v>0</v>
      </c>
      <c r="J250" s="102">
        <v>0</v>
      </c>
      <c r="K250" s="5">
        <f t="shared" si="618"/>
        <v>0</v>
      </c>
      <c r="L250" s="102">
        <v>0</v>
      </c>
      <c r="M250" s="5">
        <f t="shared" si="619"/>
        <v>0</v>
      </c>
      <c r="N250" s="102">
        <v>0</v>
      </c>
      <c r="O250" s="5">
        <f t="shared" si="620"/>
        <v>0</v>
      </c>
      <c r="P250" s="102">
        <v>0</v>
      </c>
      <c r="Q250" s="5">
        <f t="shared" si="621"/>
        <v>0</v>
      </c>
      <c r="R250" s="5"/>
      <c r="S250" s="215"/>
      <c r="T250" s="29"/>
      <c r="U250" s="138" t="s">
        <v>13</v>
      </c>
      <c r="V250" s="139"/>
      <c r="W250" s="60">
        <f t="shared" ref="W250:X250" si="622">SUM(W251:W253)</f>
        <v>0</v>
      </c>
      <c r="X250" s="60">
        <f t="shared" si="622"/>
        <v>0</v>
      </c>
      <c r="Y250" s="60">
        <f t="shared" si="614"/>
        <v>0</v>
      </c>
      <c r="Z250" s="60">
        <f t="shared" ref="Z250" si="623">SUM(Z251:Z253)</f>
        <v>0</v>
      </c>
      <c r="AA250" s="60">
        <f t="shared" si="615"/>
        <v>0</v>
      </c>
      <c r="AB250" s="60">
        <f t="shared" ref="AB250:AD250" si="624">SUM(AB251:AB253)</f>
        <v>0</v>
      </c>
      <c r="AC250" s="72">
        <f>SUM(AC251:AC253)</f>
        <v>0</v>
      </c>
      <c r="AD250" s="60">
        <f t="shared" si="624"/>
        <v>0</v>
      </c>
      <c r="AE250" s="72">
        <f>SUM(AE251:AE253)</f>
        <v>0</v>
      </c>
      <c r="AF250" s="60">
        <f t="shared" ref="AF250:AH250" si="625">SUM(AF251:AF253)</f>
        <v>0</v>
      </c>
      <c r="AG250" s="72">
        <f>SUM(AG251:AG253)</f>
        <v>0</v>
      </c>
      <c r="AH250" s="60">
        <f t="shared" si="625"/>
        <v>0</v>
      </c>
      <c r="AI250" s="72">
        <f>SUM(AI251:AI253)</f>
        <v>0</v>
      </c>
      <c r="AJ250" s="72"/>
      <c r="AK250" s="72"/>
    </row>
    <row r="251" spans="1:47" ht="19.5" hidden="1" customHeight="1" outlineLevel="1" x14ac:dyDescent="0.2">
      <c r="A251" s="253"/>
      <c r="B251" s="134"/>
      <c r="C251" s="135" t="s">
        <v>10</v>
      </c>
      <c r="D251" s="8"/>
      <c r="E251" s="9">
        <f>149-149</f>
        <v>0</v>
      </c>
      <c r="F251" s="9">
        <v>0</v>
      </c>
      <c r="G251" s="9">
        <f t="shared" si="616"/>
        <v>0</v>
      </c>
      <c r="H251" s="9">
        <v>0</v>
      </c>
      <c r="I251" s="9">
        <f t="shared" si="617"/>
        <v>0</v>
      </c>
      <c r="J251" s="9">
        <v>0</v>
      </c>
      <c r="K251" s="9">
        <f t="shared" si="618"/>
        <v>0</v>
      </c>
      <c r="L251" s="9">
        <v>0</v>
      </c>
      <c r="M251" s="9">
        <f t="shared" si="619"/>
        <v>0</v>
      </c>
      <c r="N251" s="9">
        <v>0</v>
      </c>
      <c r="O251" s="9">
        <f t="shared" si="620"/>
        <v>0</v>
      </c>
      <c r="P251" s="9">
        <v>0</v>
      </c>
      <c r="Q251" s="9">
        <f t="shared" si="621"/>
        <v>0</v>
      </c>
      <c r="R251" s="9"/>
      <c r="S251" s="216"/>
      <c r="T251" s="44"/>
      <c r="U251" s="143"/>
      <c r="V251" s="144" t="s">
        <v>15</v>
      </c>
      <c r="W251" s="145">
        <v>0</v>
      </c>
      <c r="X251" s="145">
        <v>0</v>
      </c>
      <c r="Y251" s="145">
        <f t="shared" si="614"/>
        <v>0</v>
      </c>
      <c r="Z251" s="145">
        <v>0</v>
      </c>
      <c r="AA251" s="145">
        <f t="shared" si="615"/>
        <v>0</v>
      </c>
      <c r="AB251" s="145">
        <v>0</v>
      </c>
      <c r="AC251" s="145">
        <f t="shared" ref="AC251:AC256" si="626">+AA251+AB251</f>
        <v>0</v>
      </c>
      <c r="AD251" s="145">
        <v>0</v>
      </c>
      <c r="AE251" s="145">
        <f t="shared" ref="AE251:AE256" si="627">+AC251+AD251</f>
        <v>0</v>
      </c>
      <c r="AF251" s="145">
        <v>0</v>
      </c>
      <c r="AG251" s="145">
        <f t="shared" ref="AG251:AG256" si="628">+AE251+AF251</f>
        <v>0</v>
      </c>
      <c r="AH251" s="145">
        <v>0</v>
      </c>
      <c r="AI251" s="145">
        <f t="shared" ref="AI251:AI256" si="629">+AG251+AH251</f>
        <v>0</v>
      </c>
      <c r="AJ251" s="145"/>
      <c r="AK251" s="145"/>
    </row>
    <row r="252" spans="1:47" ht="19.5" hidden="1" customHeight="1" outlineLevel="1" x14ac:dyDescent="0.2">
      <c r="A252" s="253"/>
      <c r="B252" s="134"/>
      <c r="C252" s="135" t="s">
        <v>23</v>
      </c>
      <c r="D252" s="8"/>
      <c r="E252" s="11">
        <v>0</v>
      </c>
      <c r="F252" s="11">
        <v>0</v>
      </c>
      <c r="G252" s="11">
        <f t="shared" si="616"/>
        <v>0</v>
      </c>
      <c r="H252" s="11">
        <v>0</v>
      </c>
      <c r="I252" s="11">
        <f t="shared" si="617"/>
        <v>0</v>
      </c>
      <c r="J252" s="11">
        <v>0</v>
      </c>
      <c r="K252" s="11">
        <f t="shared" si="618"/>
        <v>0</v>
      </c>
      <c r="L252" s="11">
        <v>0</v>
      </c>
      <c r="M252" s="11">
        <f t="shared" si="619"/>
        <v>0</v>
      </c>
      <c r="N252" s="11">
        <v>0</v>
      </c>
      <c r="O252" s="11">
        <f t="shared" si="620"/>
        <v>0</v>
      </c>
      <c r="P252" s="11">
        <v>0</v>
      </c>
      <c r="Q252" s="11">
        <f t="shared" si="621"/>
        <v>0</v>
      </c>
      <c r="R252" s="11"/>
      <c r="S252" s="217"/>
      <c r="T252" s="45"/>
      <c r="U252" s="53"/>
      <c r="V252" s="20" t="s">
        <v>16</v>
      </c>
      <c r="W252" s="78">
        <v>0</v>
      </c>
      <c r="X252" s="78">
        <v>0</v>
      </c>
      <c r="Y252" s="78">
        <f t="shared" si="614"/>
        <v>0</v>
      </c>
      <c r="Z252" s="78">
        <v>0</v>
      </c>
      <c r="AA252" s="78">
        <f t="shared" si="615"/>
        <v>0</v>
      </c>
      <c r="AB252" s="78">
        <v>0</v>
      </c>
      <c r="AC252" s="78">
        <f t="shared" si="626"/>
        <v>0</v>
      </c>
      <c r="AD252" s="78">
        <v>0</v>
      </c>
      <c r="AE252" s="78">
        <f t="shared" si="627"/>
        <v>0</v>
      </c>
      <c r="AF252" s="78">
        <v>0</v>
      </c>
      <c r="AG252" s="78">
        <f t="shared" si="628"/>
        <v>0</v>
      </c>
      <c r="AH252" s="78">
        <v>0</v>
      </c>
      <c r="AI252" s="78">
        <f t="shared" si="629"/>
        <v>0</v>
      </c>
      <c r="AJ252" s="78"/>
      <c r="AK252" s="78"/>
    </row>
    <row r="253" spans="1:47" ht="19.5" hidden="1" customHeight="1" outlineLevel="1" x14ac:dyDescent="0.2">
      <c r="A253" s="253"/>
      <c r="B253" s="134"/>
      <c r="C253" s="135" t="s">
        <v>22</v>
      </c>
      <c r="D253" s="8"/>
      <c r="E253" s="58">
        <v>0</v>
      </c>
      <c r="F253" s="58">
        <v>0</v>
      </c>
      <c r="G253" s="58">
        <f t="shared" si="616"/>
        <v>0</v>
      </c>
      <c r="H253" s="58">
        <v>0</v>
      </c>
      <c r="I253" s="58">
        <f t="shared" si="617"/>
        <v>0</v>
      </c>
      <c r="J253" s="58">
        <v>0</v>
      </c>
      <c r="K253" s="58">
        <f t="shared" si="618"/>
        <v>0</v>
      </c>
      <c r="L253" s="58">
        <v>0</v>
      </c>
      <c r="M253" s="58">
        <f t="shared" si="619"/>
        <v>0</v>
      </c>
      <c r="N253" s="58">
        <v>0</v>
      </c>
      <c r="O253" s="58">
        <f t="shared" si="620"/>
        <v>0</v>
      </c>
      <c r="P253" s="58">
        <v>0</v>
      </c>
      <c r="Q253" s="58">
        <f t="shared" si="621"/>
        <v>0</v>
      </c>
      <c r="R253" s="58"/>
      <c r="S253" s="218"/>
      <c r="U253" s="103"/>
      <c r="V253" s="104" t="s">
        <v>17</v>
      </c>
      <c r="W253" s="80">
        <v>0</v>
      </c>
      <c r="X253" s="80">
        <v>0</v>
      </c>
      <c r="Y253" s="80">
        <f t="shared" si="614"/>
        <v>0</v>
      </c>
      <c r="Z253" s="80">
        <v>0</v>
      </c>
      <c r="AA253" s="80">
        <f t="shared" si="615"/>
        <v>0</v>
      </c>
      <c r="AB253" s="80">
        <v>0</v>
      </c>
      <c r="AC253" s="80">
        <f t="shared" si="626"/>
        <v>0</v>
      </c>
      <c r="AD253" s="80">
        <v>0</v>
      </c>
      <c r="AE253" s="80">
        <f t="shared" si="627"/>
        <v>0</v>
      </c>
      <c r="AF253" s="80">
        <v>0</v>
      </c>
      <c r="AG253" s="80">
        <f t="shared" si="628"/>
        <v>0</v>
      </c>
      <c r="AH253" s="80">
        <v>0</v>
      </c>
      <c r="AI253" s="80">
        <f t="shared" si="629"/>
        <v>0</v>
      </c>
      <c r="AJ253" s="80"/>
      <c r="AK253" s="80"/>
    </row>
    <row r="254" spans="1:47" ht="19.5" hidden="1" customHeight="1" outlineLevel="1" x14ac:dyDescent="0.2">
      <c r="A254" s="253"/>
      <c r="B254" s="134"/>
      <c r="C254" s="135" t="s">
        <v>46</v>
      </c>
      <c r="D254" s="8"/>
      <c r="E254" s="11">
        <v>0</v>
      </c>
      <c r="F254" s="11">
        <v>0</v>
      </c>
      <c r="G254" s="11">
        <f t="shared" si="616"/>
        <v>0</v>
      </c>
      <c r="H254" s="11">
        <v>0</v>
      </c>
      <c r="I254" s="11">
        <f t="shared" si="617"/>
        <v>0</v>
      </c>
      <c r="J254" s="11">
        <v>0</v>
      </c>
      <c r="K254" s="11">
        <f t="shared" si="618"/>
        <v>0</v>
      </c>
      <c r="L254" s="11">
        <v>0</v>
      </c>
      <c r="M254" s="11">
        <f t="shared" si="619"/>
        <v>0</v>
      </c>
      <c r="N254" s="11">
        <v>0</v>
      </c>
      <c r="O254" s="11">
        <f t="shared" si="620"/>
        <v>0</v>
      </c>
      <c r="P254" s="11">
        <v>0</v>
      </c>
      <c r="Q254" s="11">
        <f t="shared" si="621"/>
        <v>0</v>
      </c>
      <c r="R254" s="11"/>
      <c r="S254" s="217"/>
      <c r="T254" s="45"/>
      <c r="U254" s="147" t="s">
        <v>43</v>
      </c>
      <c r="V254" s="10"/>
      <c r="W254" s="60">
        <v>0</v>
      </c>
      <c r="X254" s="60">
        <v>0</v>
      </c>
      <c r="Y254" s="60">
        <f t="shared" si="614"/>
        <v>0</v>
      </c>
      <c r="Z254" s="60">
        <v>0</v>
      </c>
      <c r="AA254" s="60">
        <f t="shared" si="615"/>
        <v>0</v>
      </c>
      <c r="AB254" s="60">
        <v>0</v>
      </c>
      <c r="AC254" s="60">
        <f t="shared" si="626"/>
        <v>0</v>
      </c>
      <c r="AD254" s="60">
        <v>0</v>
      </c>
      <c r="AE254" s="60">
        <f t="shared" si="627"/>
        <v>0</v>
      </c>
      <c r="AF254" s="60">
        <v>0</v>
      </c>
      <c r="AG254" s="60">
        <f t="shared" si="628"/>
        <v>0</v>
      </c>
      <c r="AH254" s="60">
        <v>0</v>
      </c>
      <c r="AI254" s="60">
        <f t="shared" si="629"/>
        <v>0</v>
      </c>
      <c r="AJ254" s="60"/>
      <c r="AK254" s="60"/>
    </row>
    <row r="255" spans="1:47" ht="19.5" hidden="1" customHeight="1" outlineLevel="1" x14ac:dyDescent="0.2">
      <c r="B255" s="134"/>
      <c r="C255" s="135" t="s">
        <v>51</v>
      </c>
      <c r="D255" s="8"/>
      <c r="E255" s="58">
        <v>0</v>
      </c>
      <c r="F255" s="58">
        <v>0</v>
      </c>
      <c r="G255" s="58">
        <f t="shared" si="616"/>
        <v>0</v>
      </c>
      <c r="H255" s="58">
        <v>0</v>
      </c>
      <c r="I255" s="58">
        <f t="shared" si="617"/>
        <v>0</v>
      </c>
      <c r="J255" s="58">
        <v>0</v>
      </c>
      <c r="K255" s="58">
        <f t="shared" si="618"/>
        <v>0</v>
      </c>
      <c r="L255" s="58">
        <v>0</v>
      </c>
      <c r="M255" s="58">
        <f t="shared" si="619"/>
        <v>0</v>
      </c>
      <c r="N255" s="58">
        <v>0</v>
      </c>
      <c r="O255" s="58">
        <f t="shared" si="620"/>
        <v>0</v>
      </c>
      <c r="P255" s="58">
        <v>0</v>
      </c>
      <c r="Q255" s="58">
        <f t="shared" si="621"/>
        <v>0</v>
      </c>
      <c r="R255" s="58"/>
      <c r="S255" s="218"/>
      <c r="T255" s="29"/>
      <c r="U255" s="55" t="s">
        <v>38</v>
      </c>
      <c r="V255" s="28"/>
      <c r="W255" s="60">
        <v>0</v>
      </c>
      <c r="X255" s="60">
        <v>0</v>
      </c>
      <c r="Y255" s="60">
        <f t="shared" si="614"/>
        <v>0</v>
      </c>
      <c r="Z255" s="60">
        <v>0</v>
      </c>
      <c r="AA255" s="60">
        <f t="shared" si="615"/>
        <v>0</v>
      </c>
      <c r="AB255" s="60">
        <v>0</v>
      </c>
      <c r="AC255" s="60">
        <f t="shared" si="626"/>
        <v>0</v>
      </c>
      <c r="AD255" s="60">
        <v>0</v>
      </c>
      <c r="AE255" s="60">
        <f t="shared" si="627"/>
        <v>0</v>
      </c>
      <c r="AF255" s="60">
        <v>0</v>
      </c>
      <c r="AG255" s="60">
        <f t="shared" si="628"/>
        <v>0</v>
      </c>
      <c r="AH255" s="60">
        <v>0</v>
      </c>
      <c r="AI255" s="60">
        <f t="shared" si="629"/>
        <v>0</v>
      </c>
      <c r="AJ255" s="60"/>
      <c r="AK255" s="60"/>
    </row>
    <row r="256" spans="1:47" ht="19.5" hidden="1" customHeight="1" outlineLevel="1" x14ac:dyDescent="0.2">
      <c r="B256" s="105"/>
      <c r="C256" s="35" t="s">
        <v>127</v>
      </c>
      <c r="D256" s="35"/>
      <c r="E256" s="59">
        <v>0</v>
      </c>
      <c r="F256" s="59">
        <v>0</v>
      </c>
      <c r="G256" s="59">
        <f t="shared" si="616"/>
        <v>0</v>
      </c>
      <c r="H256" s="59">
        <v>0</v>
      </c>
      <c r="I256" s="59">
        <f t="shared" si="617"/>
        <v>0</v>
      </c>
      <c r="J256" s="59">
        <v>0</v>
      </c>
      <c r="K256" s="59">
        <f t="shared" si="618"/>
        <v>0</v>
      </c>
      <c r="L256" s="59">
        <v>0</v>
      </c>
      <c r="M256" s="59">
        <f t="shared" si="619"/>
        <v>0</v>
      </c>
      <c r="N256" s="59">
        <v>0</v>
      </c>
      <c r="O256" s="59">
        <f t="shared" si="620"/>
        <v>0</v>
      </c>
      <c r="P256" s="59">
        <v>0</v>
      </c>
      <c r="Q256" s="59">
        <f t="shared" si="621"/>
        <v>0</v>
      </c>
      <c r="R256" s="59"/>
      <c r="S256" s="219"/>
      <c r="T256" s="29"/>
      <c r="U256" s="148" t="s">
        <v>127</v>
      </c>
      <c r="V256" s="132"/>
      <c r="W256" s="89">
        <v>0</v>
      </c>
      <c r="X256" s="89">
        <v>0</v>
      </c>
      <c r="Y256" s="89">
        <f t="shared" si="614"/>
        <v>0</v>
      </c>
      <c r="Z256" s="89">
        <v>0</v>
      </c>
      <c r="AA256" s="89">
        <f t="shared" si="615"/>
        <v>0</v>
      </c>
      <c r="AB256" s="89">
        <v>0</v>
      </c>
      <c r="AC256" s="89">
        <f t="shared" si="626"/>
        <v>0</v>
      </c>
      <c r="AD256" s="89">
        <v>0</v>
      </c>
      <c r="AE256" s="89">
        <f t="shared" si="627"/>
        <v>0</v>
      </c>
      <c r="AF256" s="89">
        <v>0</v>
      </c>
      <c r="AG256" s="89">
        <f t="shared" si="628"/>
        <v>0</v>
      </c>
      <c r="AH256" s="89">
        <v>0</v>
      </c>
      <c r="AI256" s="89">
        <f t="shared" si="629"/>
        <v>0</v>
      </c>
      <c r="AJ256" s="89"/>
      <c r="AK256" s="89"/>
    </row>
    <row r="257" spans="1:47" s="3" customFormat="1" ht="19.5" hidden="1" customHeight="1" outlineLevel="1" x14ac:dyDescent="0.2">
      <c r="B257" s="149" t="s">
        <v>14</v>
      </c>
      <c r="C257" s="135"/>
      <c r="D257" s="8"/>
      <c r="E257" s="11">
        <f t="shared" ref="E257:F257" si="630">SUM(E251:E256)+E244</f>
        <v>0</v>
      </c>
      <c r="F257" s="11">
        <f t="shared" si="630"/>
        <v>0</v>
      </c>
      <c r="G257" s="11">
        <f t="shared" si="616"/>
        <v>0</v>
      </c>
      <c r="H257" s="11">
        <f t="shared" ref="H257:J257" si="631">SUM(H251:H256)+H244</f>
        <v>0</v>
      </c>
      <c r="I257" s="11">
        <f t="shared" si="617"/>
        <v>0</v>
      </c>
      <c r="J257" s="11">
        <f t="shared" si="631"/>
        <v>0</v>
      </c>
      <c r="K257" s="11">
        <f t="shared" si="618"/>
        <v>0</v>
      </c>
      <c r="L257" s="11">
        <f t="shared" ref="L257:N257" si="632">SUM(L251:L256)+L244</f>
        <v>0</v>
      </c>
      <c r="M257" s="11">
        <f t="shared" si="619"/>
        <v>0</v>
      </c>
      <c r="N257" s="11">
        <f t="shared" si="632"/>
        <v>0</v>
      </c>
      <c r="O257" s="11">
        <f t="shared" si="620"/>
        <v>0</v>
      </c>
      <c r="P257" s="11">
        <f t="shared" ref="P257" si="633">SUM(P251:P256)+P244</f>
        <v>0</v>
      </c>
      <c r="Q257" s="11">
        <f t="shared" si="621"/>
        <v>0</v>
      </c>
      <c r="R257" s="11"/>
      <c r="S257" s="217"/>
      <c r="T257" s="65"/>
      <c r="U257" s="150" t="s">
        <v>18</v>
      </c>
      <c r="V257" s="151"/>
      <c r="W257" s="60">
        <f t="shared" ref="W257:X257" si="634">+W255+W250+W244+W254+W256</f>
        <v>0</v>
      </c>
      <c r="X257" s="60">
        <f t="shared" si="634"/>
        <v>0</v>
      </c>
      <c r="Y257" s="60">
        <f t="shared" si="614"/>
        <v>0</v>
      </c>
      <c r="Z257" s="60">
        <f t="shared" ref="Z257" si="635">+Z255+Z250+Z244+Z254+Z256</f>
        <v>0</v>
      </c>
      <c r="AA257" s="60">
        <f t="shared" si="615"/>
        <v>0</v>
      </c>
      <c r="AB257" s="60">
        <f t="shared" ref="AB257:AD257" si="636">+AB255+AB250+AB244+AB254+AB256</f>
        <v>0</v>
      </c>
      <c r="AC257" s="60">
        <f>+AC256+AC255+AC254+AC250+AC244</f>
        <v>0</v>
      </c>
      <c r="AD257" s="60">
        <f t="shared" si="636"/>
        <v>0</v>
      </c>
      <c r="AE257" s="60">
        <f>+AE256+AE255+AE254+AE250+AE244</f>
        <v>0</v>
      </c>
      <c r="AF257" s="60">
        <f t="shared" ref="AF257:AH257" si="637">+AF255+AF250+AF244+AF254+AF256</f>
        <v>0</v>
      </c>
      <c r="AG257" s="60">
        <f>+AG256+AG255+AG254+AG250+AG244</f>
        <v>0</v>
      </c>
      <c r="AH257" s="60">
        <f t="shared" si="637"/>
        <v>0</v>
      </c>
      <c r="AI257" s="60">
        <f>+AI256+AI255+AI254+AI250+AI244</f>
        <v>0</v>
      </c>
      <c r="AJ257" s="60"/>
      <c r="AK257" s="60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</row>
    <row r="258" spans="1:47" s="3" customFormat="1" ht="25.5" hidden="1" customHeight="1" outlineLevel="1" x14ac:dyDescent="0.2">
      <c r="B258" s="190" t="s">
        <v>103</v>
      </c>
      <c r="C258" s="122" t="s">
        <v>32</v>
      </c>
      <c r="D258" s="123"/>
      <c r="E258" s="122"/>
      <c r="F258" s="122"/>
      <c r="G258" s="122"/>
      <c r="H258" s="122"/>
      <c r="I258" s="122"/>
      <c r="J258" s="122"/>
      <c r="K258" s="122"/>
      <c r="L258" s="122"/>
      <c r="M258" s="122"/>
      <c r="N258" s="122"/>
      <c r="O258" s="122"/>
      <c r="P258" s="122"/>
      <c r="Q258" s="122"/>
      <c r="R258" s="122"/>
      <c r="S258" s="220"/>
      <c r="T258" s="122"/>
      <c r="U258" s="123"/>
      <c r="V258" s="167"/>
      <c r="W258" s="167"/>
      <c r="X258" s="167"/>
      <c r="Y258" s="167"/>
      <c r="Z258" s="167"/>
      <c r="AA258" s="167"/>
      <c r="AB258" s="167"/>
      <c r="AC258" s="167"/>
      <c r="AD258" s="167"/>
      <c r="AE258" s="167"/>
      <c r="AF258" s="167"/>
      <c r="AG258" s="167"/>
      <c r="AH258" s="167"/>
      <c r="AI258" s="167"/>
      <c r="AJ258" s="167"/>
      <c r="AK258" s="167"/>
    </row>
    <row r="259" spans="1:47" ht="40.5" hidden="1" customHeight="1" outlineLevel="1" x14ac:dyDescent="0.2">
      <c r="B259" s="96" t="s">
        <v>0</v>
      </c>
      <c r="C259" s="26"/>
      <c r="D259" s="97"/>
      <c r="E259" s="34" t="str">
        <f t="shared" ref="E259:Q259" si="638">+E$6</f>
        <v>Eredeti előirányzat
2024. év</v>
      </c>
      <c r="F259" s="34" t="str">
        <f t="shared" si="638"/>
        <v>1 Módosítás</v>
      </c>
      <c r="G259" s="34" t="str">
        <f t="shared" si="638"/>
        <v>Módosított előirányzat 1
2024. év</v>
      </c>
      <c r="H259" s="34" t="str">
        <f t="shared" si="638"/>
        <v>2 Módosítás</v>
      </c>
      <c r="I259" s="34" t="str">
        <f t="shared" si="638"/>
        <v>Módosított előirányzat</v>
      </c>
      <c r="J259" s="34" t="str">
        <f t="shared" si="638"/>
        <v>3 Módosítás</v>
      </c>
      <c r="K259" s="34" t="str">
        <f t="shared" si="638"/>
        <v>Módosított előirányzat</v>
      </c>
      <c r="L259" s="34" t="str">
        <f t="shared" si="638"/>
        <v>4 Módosítás</v>
      </c>
      <c r="M259" s="34" t="str">
        <f t="shared" si="638"/>
        <v>4. Módosított előirányzat</v>
      </c>
      <c r="N259" s="34" t="str">
        <f t="shared" si="638"/>
        <v>5 Módosítás</v>
      </c>
      <c r="O259" s="34" t="str">
        <f t="shared" si="638"/>
        <v>Módosított előirányzat 5.</v>
      </c>
      <c r="P259" s="34" t="str">
        <f t="shared" si="638"/>
        <v>6 Módosítás</v>
      </c>
      <c r="Q259" s="34" t="str">
        <f t="shared" si="638"/>
        <v>Módosított előirányzat
2024. év</v>
      </c>
      <c r="R259" s="34"/>
      <c r="S259" s="212"/>
      <c r="T259" s="49"/>
      <c r="U259" s="55" t="s">
        <v>1</v>
      </c>
      <c r="V259" s="98"/>
      <c r="W259" s="34" t="str">
        <f t="shared" ref="W259:AI259" si="639">+W$6</f>
        <v>Eredeti előirányzat
2024. év</v>
      </c>
      <c r="X259" s="34" t="str">
        <f t="shared" si="639"/>
        <v>1 Módosítás</v>
      </c>
      <c r="Y259" s="34" t="str">
        <f t="shared" si="639"/>
        <v>Módosított előirányzat 1
2024. év</v>
      </c>
      <c r="Z259" s="34" t="str">
        <f t="shared" si="639"/>
        <v>2 Módosítás</v>
      </c>
      <c r="AA259" s="34" t="str">
        <f t="shared" si="639"/>
        <v>Módosított előirányzat</v>
      </c>
      <c r="AB259" s="34" t="str">
        <f t="shared" si="639"/>
        <v>3 Módosítás</v>
      </c>
      <c r="AC259" s="34" t="str">
        <f t="shared" si="639"/>
        <v>Módosított előirányzat</v>
      </c>
      <c r="AD259" s="34" t="str">
        <f t="shared" si="639"/>
        <v>4 Módosítás</v>
      </c>
      <c r="AE259" s="34" t="str">
        <f t="shared" si="639"/>
        <v>4. Módosított előirányzat</v>
      </c>
      <c r="AF259" s="34" t="str">
        <f t="shared" si="639"/>
        <v>5 Módosítás</v>
      </c>
      <c r="AG259" s="34" t="str">
        <f t="shared" si="639"/>
        <v>Módosított előirányzat 5</v>
      </c>
      <c r="AH259" s="34" t="str">
        <f t="shared" si="639"/>
        <v>6 Módosítás</v>
      </c>
      <c r="AI259" s="34" t="str">
        <f t="shared" si="639"/>
        <v>Módosított 
előirányzat</v>
      </c>
      <c r="AJ259" s="34"/>
      <c r="AK259" s="34"/>
    </row>
    <row r="260" spans="1:47" ht="19.5" hidden="1" customHeight="1" outlineLevel="1" x14ac:dyDescent="0.2">
      <c r="B260" s="134"/>
      <c r="C260" s="135" t="s">
        <v>2</v>
      </c>
      <c r="D260" s="136"/>
      <c r="E260" s="137">
        <f t="shared" ref="E260:I260" si="640">+E261+E262+E263+E264</f>
        <v>0</v>
      </c>
      <c r="F260" s="137">
        <f t="shared" si="640"/>
        <v>0</v>
      </c>
      <c r="G260" s="137">
        <f t="shared" si="640"/>
        <v>0</v>
      </c>
      <c r="H260" s="137">
        <f t="shared" si="640"/>
        <v>0</v>
      </c>
      <c r="I260" s="137">
        <f t="shared" si="640"/>
        <v>0</v>
      </c>
      <c r="J260" s="137">
        <f t="shared" ref="J260:K260" si="641">+J261+J262+J263+J264</f>
        <v>0</v>
      </c>
      <c r="K260" s="137">
        <f t="shared" si="641"/>
        <v>0</v>
      </c>
      <c r="L260" s="137">
        <f t="shared" ref="L260:M260" si="642">+L261+L262+L263+L264</f>
        <v>0</v>
      </c>
      <c r="M260" s="137">
        <f t="shared" si="642"/>
        <v>0</v>
      </c>
      <c r="N260" s="137">
        <f t="shared" ref="N260:O260" si="643">+N261+N262+N263+N264</f>
        <v>0</v>
      </c>
      <c r="O260" s="137">
        <f t="shared" si="643"/>
        <v>0</v>
      </c>
      <c r="P260" s="137">
        <f t="shared" ref="P260:Q260" si="644">+P261+P262+P263+P264</f>
        <v>0</v>
      </c>
      <c r="Q260" s="137">
        <f t="shared" si="644"/>
        <v>0</v>
      </c>
      <c r="R260" s="137"/>
      <c r="S260" s="213"/>
      <c r="T260" s="44"/>
      <c r="U260" s="138" t="s">
        <v>3</v>
      </c>
      <c r="V260" s="139"/>
      <c r="W260" s="72">
        <f t="shared" ref="W260:X260" si="645">SUM(W261:W265)</f>
        <v>0</v>
      </c>
      <c r="X260" s="72">
        <f t="shared" si="645"/>
        <v>0</v>
      </c>
      <c r="Y260" s="72">
        <f>+W260+X260</f>
        <v>0</v>
      </c>
      <c r="Z260" s="72">
        <f t="shared" ref="Z260" si="646">SUM(Z261:Z265)</f>
        <v>0</v>
      </c>
      <c r="AA260" s="72">
        <f>+Y260+Z260</f>
        <v>0</v>
      </c>
      <c r="AB260" s="72">
        <f t="shared" ref="AB260:AD260" si="647">SUM(AB261:AB265)</f>
        <v>0</v>
      </c>
      <c r="AC260" s="72">
        <f>SUM(AC261:AC265)</f>
        <v>0</v>
      </c>
      <c r="AD260" s="72">
        <f t="shared" si="647"/>
        <v>0</v>
      </c>
      <c r="AE260" s="72">
        <f>SUM(AE261:AE265)</f>
        <v>0</v>
      </c>
      <c r="AF260" s="72">
        <f t="shared" ref="AF260:AH260" si="648">SUM(AF261:AF265)</f>
        <v>0</v>
      </c>
      <c r="AG260" s="72">
        <f>SUM(AG261:AG265)</f>
        <v>0</v>
      </c>
      <c r="AH260" s="72">
        <f t="shared" si="648"/>
        <v>0</v>
      </c>
      <c r="AI260" s="72">
        <f>SUM(AI261:AI265)</f>
        <v>0</v>
      </c>
      <c r="AJ260" s="72"/>
      <c r="AK260" s="72"/>
    </row>
    <row r="261" spans="1:47" ht="19.5" hidden="1" customHeight="1" outlineLevel="1" x14ac:dyDescent="0.2">
      <c r="B261" s="140"/>
      <c r="C261" s="141" t="s">
        <v>4</v>
      </c>
      <c r="D261" s="141"/>
      <c r="E261" s="142"/>
      <c r="F261" s="142">
        <v>0</v>
      </c>
      <c r="G261" s="142"/>
      <c r="H261" s="142"/>
      <c r="I261" s="142"/>
      <c r="J261" s="142"/>
      <c r="K261" s="142"/>
      <c r="L261" s="142"/>
      <c r="M261" s="142"/>
      <c r="N261" s="142"/>
      <c r="O261" s="142"/>
      <c r="P261" s="142"/>
      <c r="Q261" s="142"/>
      <c r="R261" s="142"/>
      <c r="S261" s="214"/>
      <c r="T261" s="46"/>
      <c r="U261" s="143"/>
      <c r="V261" s="144" t="s">
        <v>6</v>
      </c>
      <c r="W261" s="145">
        <v>0</v>
      </c>
      <c r="X261" s="145">
        <v>0</v>
      </c>
      <c r="Y261" s="145">
        <f t="shared" ref="Y261:Y273" si="649">+W261+X261</f>
        <v>0</v>
      </c>
      <c r="Z261" s="145">
        <v>0</v>
      </c>
      <c r="AA261" s="145">
        <f t="shared" ref="AA261:AA273" si="650">+Y261+Z261</f>
        <v>0</v>
      </c>
      <c r="AB261" s="145">
        <v>0</v>
      </c>
      <c r="AC261" s="145">
        <f>+AA261+AB261</f>
        <v>0</v>
      </c>
      <c r="AD261" s="145">
        <v>0</v>
      </c>
      <c r="AE261" s="145">
        <f>+AC261+AD261</f>
        <v>0</v>
      </c>
      <c r="AF261" s="145">
        <v>0</v>
      </c>
      <c r="AG261" s="145">
        <f>+AE261+AF261</f>
        <v>0</v>
      </c>
      <c r="AH261" s="145">
        <v>0</v>
      </c>
      <c r="AI261" s="145">
        <f>+AG261+AH261</f>
        <v>0</v>
      </c>
      <c r="AJ261" s="145"/>
      <c r="AK261" s="145"/>
    </row>
    <row r="262" spans="1:47" ht="23.25" hidden="1" customHeight="1" outlineLevel="1" x14ac:dyDescent="0.2">
      <c r="A262" s="253"/>
      <c r="B262" s="100"/>
      <c r="C262" s="17" t="s">
        <v>5</v>
      </c>
      <c r="D262" s="18"/>
      <c r="E262" s="5">
        <v>0</v>
      </c>
      <c r="F262" s="5">
        <v>0</v>
      </c>
      <c r="G262" s="5">
        <f>+E262+F262</f>
        <v>0</v>
      </c>
      <c r="H262" s="5">
        <v>0</v>
      </c>
      <c r="I262" s="5">
        <f>+G262+H262</f>
        <v>0</v>
      </c>
      <c r="J262" s="5">
        <v>0</v>
      </c>
      <c r="K262" s="5">
        <f>+I262+J262</f>
        <v>0</v>
      </c>
      <c r="L262" s="5">
        <v>0</v>
      </c>
      <c r="M262" s="5">
        <f>+K262+L262</f>
        <v>0</v>
      </c>
      <c r="N262" s="5">
        <v>0</v>
      </c>
      <c r="O262" s="5">
        <f>+M262+N262</f>
        <v>0</v>
      </c>
      <c r="P262" s="5">
        <v>0</v>
      </c>
      <c r="Q262" s="5">
        <f>+O262+P262</f>
        <v>0</v>
      </c>
      <c r="R262" s="5"/>
      <c r="S262" s="215"/>
      <c r="T262" s="46"/>
      <c r="U262" s="53"/>
      <c r="V262" s="19" t="s">
        <v>8</v>
      </c>
      <c r="W262" s="78">
        <v>0</v>
      </c>
      <c r="X262" s="78">
        <v>0</v>
      </c>
      <c r="Y262" s="78">
        <f t="shared" si="649"/>
        <v>0</v>
      </c>
      <c r="Z262" s="78">
        <v>0</v>
      </c>
      <c r="AA262" s="78">
        <f t="shared" si="650"/>
        <v>0</v>
      </c>
      <c r="AB262" s="78">
        <v>0</v>
      </c>
      <c r="AC262" s="78">
        <f>+AA262+AB262</f>
        <v>0</v>
      </c>
      <c r="AD262" s="78">
        <v>0</v>
      </c>
      <c r="AE262" s="78">
        <f>+AC262+AD262</f>
        <v>0</v>
      </c>
      <c r="AF262" s="78">
        <v>0</v>
      </c>
      <c r="AG262" s="78">
        <f>+AE262+AF262</f>
        <v>0</v>
      </c>
      <c r="AH262" s="78">
        <v>0</v>
      </c>
      <c r="AI262" s="78">
        <f>+AG262+AH262</f>
        <v>0</v>
      </c>
      <c r="AJ262" s="78"/>
      <c r="AK262" s="78"/>
    </row>
    <row r="263" spans="1:47" ht="19.5" hidden="1" customHeight="1" outlineLevel="1" x14ac:dyDescent="0.2">
      <c r="A263" s="253"/>
      <c r="B263" s="100"/>
      <c r="C263" s="17" t="s">
        <v>7</v>
      </c>
      <c r="D263" s="18"/>
      <c r="E263" s="5"/>
      <c r="F263" s="5">
        <v>0</v>
      </c>
      <c r="G263" s="5">
        <f t="shared" ref="G263:G273" si="651">+E263+F263</f>
        <v>0</v>
      </c>
      <c r="H263" s="5">
        <v>0</v>
      </c>
      <c r="I263" s="5">
        <f t="shared" ref="I263:I273" si="652">+G263+H263</f>
        <v>0</v>
      </c>
      <c r="J263" s="5">
        <v>0</v>
      </c>
      <c r="K263" s="5">
        <f t="shared" ref="K263:K273" si="653">+I263+J263</f>
        <v>0</v>
      </c>
      <c r="L263" s="5">
        <v>0</v>
      </c>
      <c r="M263" s="5">
        <f t="shared" ref="M263:M273" si="654">+K263+L263</f>
        <v>0</v>
      </c>
      <c r="N263" s="5">
        <v>0</v>
      </c>
      <c r="O263" s="5">
        <f t="shared" ref="O263:O273" si="655">+M263+N263</f>
        <v>0</v>
      </c>
      <c r="P263" s="5">
        <v>0</v>
      </c>
      <c r="Q263" s="5">
        <f t="shared" ref="Q263:Q273" si="656">+O263+P263</f>
        <v>0</v>
      </c>
      <c r="R263" s="5"/>
      <c r="S263" s="215"/>
      <c r="T263" s="46"/>
      <c r="U263" s="53"/>
      <c r="V263" s="20" t="s">
        <v>9</v>
      </c>
      <c r="W263" s="78">
        <v>0</v>
      </c>
      <c r="X263" s="78">
        <v>0</v>
      </c>
      <c r="Y263" s="78">
        <f t="shared" si="649"/>
        <v>0</v>
      </c>
      <c r="Z263" s="78">
        <v>0</v>
      </c>
      <c r="AA263" s="78">
        <f t="shared" si="650"/>
        <v>0</v>
      </c>
      <c r="AB263" s="78">
        <v>0</v>
      </c>
      <c r="AC263" s="78">
        <f>+AA263+AB263</f>
        <v>0</v>
      </c>
      <c r="AD263" s="78">
        <v>0</v>
      </c>
      <c r="AE263" s="78">
        <f>+AC263+AD263</f>
        <v>0</v>
      </c>
      <c r="AF263" s="78">
        <v>0</v>
      </c>
      <c r="AG263" s="78">
        <f>+AE263+AF263</f>
        <v>0</v>
      </c>
      <c r="AH263" s="78">
        <v>0</v>
      </c>
      <c r="AI263" s="78">
        <f>+AG263+AH263</f>
        <v>0</v>
      </c>
      <c r="AJ263" s="78"/>
      <c r="AK263" s="78"/>
    </row>
    <row r="264" spans="1:47" ht="19.5" hidden="1" customHeight="1" outlineLevel="1" x14ac:dyDescent="0.2">
      <c r="A264" s="253"/>
      <c r="B264" s="100"/>
      <c r="C264" s="17" t="s">
        <v>21</v>
      </c>
      <c r="D264" s="18"/>
      <c r="E264" s="5"/>
      <c r="F264" s="5">
        <v>0</v>
      </c>
      <c r="G264" s="5">
        <f t="shared" si="651"/>
        <v>0</v>
      </c>
      <c r="H264" s="5">
        <v>0</v>
      </c>
      <c r="I264" s="5">
        <f t="shared" si="652"/>
        <v>0</v>
      </c>
      <c r="J264" s="5">
        <v>0</v>
      </c>
      <c r="K264" s="5">
        <f t="shared" si="653"/>
        <v>0</v>
      </c>
      <c r="L264" s="5">
        <v>0</v>
      </c>
      <c r="M264" s="5">
        <f t="shared" si="654"/>
        <v>0</v>
      </c>
      <c r="N264" s="5">
        <v>0</v>
      </c>
      <c r="O264" s="5">
        <f t="shared" si="655"/>
        <v>0</v>
      </c>
      <c r="P264" s="5">
        <v>0</v>
      </c>
      <c r="Q264" s="5">
        <f t="shared" si="656"/>
        <v>0</v>
      </c>
      <c r="R264" s="5"/>
      <c r="S264" s="215"/>
      <c r="T264" s="46"/>
      <c r="U264" s="53"/>
      <c r="V264" s="20" t="s">
        <v>11</v>
      </c>
      <c r="W264" s="78">
        <v>0</v>
      </c>
      <c r="X264" s="78">
        <v>0</v>
      </c>
      <c r="Y264" s="78">
        <f t="shared" si="649"/>
        <v>0</v>
      </c>
      <c r="Z264" s="78">
        <v>0</v>
      </c>
      <c r="AA264" s="78">
        <f t="shared" si="650"/>
        <v>0</v>
      </c>
      <c r="AB264" s="78">
        <v>0</v>
      </c>
      <c r="AC264" s="78">
        <f>+AA264+AB264</f>
        <v>0</v>
      </c>
      <c r="AD264" s="78">
        <v>0</v>
      </c>
      <c r="AE264" s="78">
        <f>+AC264+AD264</f>
        <v>0</v>
      </c>
      <c r="AF264" s="78">
        <v>0</v>
      </c>
      <c r="AG264" s="78">
        <f>+AE264+AF264</f>
        <v>0</v>
      </c>
      <c r="AH264" s="78">
        <v>0</v>
      </c>
      <c r="AI264" s="78">
        <f>+AG264+AH264</f>
        <v>0</v>
      </c>
      <c r="AJ264" s="78"/>
      <c r="AK264" s="78"/>
    </row>
    <row r="265" spans="1:47" ht="19.5" hidden="1" customHeight="1" outlineLevel="1" x14ac:dyDescent="0.2">
      <c r="A265" s="253"/>
      <c r="B265" s="101"/>
      <c r="C265" s="21"/>
      <c r="D265" s="21"/>
      <c r="E265" s="102"/>
      <c r="F265" s="102">
        <v>0</v>
      </c>
      <c r="G265" s="5">
        <f t="shared" si="651"/>
        <v>0</v>
      </c>
      <c r="H265" s="102">
        <v>0</v>
      </c>
      <c r="I265" s="5">
        <f t="shared" si="652"/>
        <v>0</v>
      </c>
      <c r="J265" s="102">
        <v>0</v>
      </c>
      <c r="K265" s="5">
        <f t="shared" si="653"/>
        <v>0</v>
      </c>
      <c r="L265" s="102">
        <v>0</v>
      </c>
      <c r="M265" s="5">
        <f t="shared" si="654"/>
        <v>0</v>
      </c>
      <c r="N265" s="102">
        <v>0</v>
      </c>
      <c r="O265" s="5">
        <f t="shared" si="655"/>
        <v>0</v>
      </c>
      <c r="P265" s="102">
        <v>0</v>
      </c>
      <c r="Q265" s="5">
        <f t="shared" si="656"/>
        <v>0</v>
      </c>
      <c r="R265" s="5"/>
      <c r="S265" s="215"/>
      <c r="T265" s="50"/>
      <c r="U265" s="54"/>
      <c r="V265" s="23" t="s">
        <v>12</v>
      </c>
      <c r="W265" s="79">
        <v>0</v>
      </c>
      <c r="X265" s="79">
        <v>0</v>
      </c>
      <c r="Y265" s="79">
        <f t="shared" si="649"/>
        <v>0</v>
      </c>
      <c r="Z265" s="79">
        <v>0</v>
      </c>
      <c r="AA265" s="79">
        <f t="shared" si="650"/>
        <v>0</v>
      </c>
      <c r="AB265" s="79">
        <v>0</v>
      </c>
      <c r="AC265" s="79">
        <f>+AA265+AB265</f>
        <v>0</v>
      </c>
      <c r="AD265" s="79">
        <v>0</v>
      </c>
      <c r="AE265" s="79">
        <f>+AC265+AD265</f>
        <v>0</v>
      </c>
      <c r="AF265" s="79">
        <v>0</v>
      </c>
      <c r="AG265" s="79">
        <f>+AE265+AF265</f>
        <v>0</v>
      </c>
      <c r="AH265" s="79">
        <v>0</v>
      </c>
      <c r="AI265" s="79">
        <f>+AG265+AH265</f>
        <v>0</v>
      </c>
      <c r="AJ265" s="79"/>
      <c r="AK265" s="79"/>
    </row>
    <row r="266" spans="1:47" ht="19.5" hidden="1" customHeight="1" outlineLevel="1" x14ac:dyDescent="0.2">
      <c r="A266" s="253"/>
      <c r="B266" s="101"/>
      <c r="C266" s="21"/>
      <c r="D266" s="21"/>
      <c r="E266" s="102"/>
      <c r="F266" s="102">
        <v>0</v>
      </c>
      <c r="G266" s="5">
        <f t="shared" si="651"/>
        <v>0</v>
      </c>
      <c r="H266" s="102">
        <v>0</v>
      </c>
      <c r="I266" s="5">
        <f t="shared" si="652"/>
        <v>0</v>
      </c>
      <c r="J266" s="102">
        <v>0</v>
      </c>
      <c r="K266" s="5">
        <f t="shared" si="653"/>
        <v>0</v>
      </c>
      <c r="L266" s="102">
        <v>0</v>
      </c>
      <c r="M266" s="5">
        <f t="shared" si="654"/>
        <v>0</v>
      </c>
      <c r="N266" s="102">
        <v>0</v>
      </c>
      <c r="O266" s="5">
        <f t="shared" si="655"/>
        <v>0</v>
      </c>
      <c r="P266" s="102">
        <v>0</v>
      </c>
      <c r="Q266" s="5">
        <f t="shared" si="656"/>
        <v>0</v>
      </c>
      <c r="R266" s="5"/>
      <c r="S266" s="215"/>
      <c r="T266" s="29"/>
      <c r="U266" s="138" t="s">
        <v>13</v>
      </c>
      <c r="V266" s="139"/>
      <c r="W266" s="60">
        <f t="shared" ref="W266:X266" si="657">SUM(W267:W269)</f>
        <v>0</v>
      </c>
      <c r="X266" s="60">
        <f t="shared" si="657"/>
        <v>0</v>
      </c>
      <c r="Y266" s="60">
        <f t="shared" si="649"/>
        <v>0</v>
      </c>
      <c r="Z266" s="60">
        <f t="shared" ref="Z266" si="658">SUM(Z267:Z269)</f>
        <v>0</v>
      </c>
      <c r="AA266" s="60">
        <f t="shared" si="650"/>
        <v>0</v>
      </c>
      <c r="AB266" s="60">
        <f t="shared" ref="AB266:AD266" si="659">SUM(AB267:AB269)</f>
        <v>0</v>
      </c>
      <c r="AC266" s="72">
        <f>SUM(AC267:AC269)</f>
        <v>0</v>
      </c>
      <c r="AD266" s="60">
        <f t="shared" si="659"/>
        <v>0</v>
      </c>
      <c r="AE266" s="72">
        <f>SUM(AE267:AE269)</f>
        <v>0</v>
      </c>
      <c r="AF266" s="60">
        <f t="shared" ref="AF266:AH266" si="660">SUM(AF267:AF269)</f>
        <v>0</v>
      </c>
      <c r="AG266" s="72">
        <f>SUM(AG267:AG269)</f>
        <v>0</v>
      </c>
      <c r="AH266" s="60">
        <f t="shared" si="660"/>
        <v>0</v>
      </c>
      <c r="AI266" s="72">
        <f>SUM(AI267:AI269)</f>
        <v>0</v>
      </c>
      <c r="AJ266" s="72"/>
      <c r="AK266" s="72"/>
    </row>
    <row r="267" spans="1:47" ht="19.5" hidden="1" customHeight="1" outlineLevel="1" x14ac:dyDescent="0.2">
      <c r="A267" s="253"/>
      <c r="B267" s="134"/>
      <c r="C267" s="135" t="s">
        <v>10</v>
      </c>
      <c r="D267" s="8"/>
      <c r="E267" s="9">
        <f>149-149</f>
        <v>0</v>
      </c>
      <c r="F267" s="9">
        <v>0</v>
      </c>
      <c r="G267" s="9">
        <f t="shared" si="651"/>
        <v>0</v>
      </c>
      <c r="H267" s="9">
        <v>0</v>
      </c>
      <c r="I267" s="9">
        <f t="shared" si="652"/>
        <v>0</v>
      </c>
      <c r="J267" s="9">
        <v>0</v>
      </c>
      <c r="K267" s="9">
        <f t="shared" si="653"/>
        <v>0</v>
      </c>
      <c r="L267" s="9">
        <v>0</v>
      </c>
      <c r="M267" s="9">
        <f t="shared" si="654"/>
        <v>0</v>
      </c>
      <c r="N267" s="9">
        <v>0</v>
      </c>
      <c r="O267" s="9">
        <f t="shared" si="655"/>
        <v>0</v>
      </c>
      <c r="P267" s="9">
        <v>0</v>
      </c>
      <c r="Q267" s="9">
        <f t="shared" si="656"/>
        <v>0</v>
      </c>
      <c r="R267" s="9"/>
      <c r="S267" s="216"/>
      <c r="T267" s="44"/>
      <c r="U267" s="143"/>
      <c r="V267" s="144" t="s">
        <v>15</v>
      </c>
      <c r="W267" s="145">
        <v>0</v>
      </c>
      <c r="X267" s="145">
        <v>0</v>
      </c>
      <c r="Y267" s="145">
        <f t="shared" si="649"/>
        <v>0</v>
      </c>
      <c r="Z267" s="145">
        <v>0</v>
      </c>
      <c r="AA267" s="145">
        <f t="shared" si="650"/>
        <v>0</v>
      </c>
      <c r="AB267" s="145">
        <v>0</v>
      </c>
      <c r="AC267" s="145">
        <f t="shared" ref="AC267:AC272" si="661">+AA267+AB267</f>
        <v>0</v>
      </c>
      <c r="AD267" s="145">
        <v>0</v>
      </c>
      <c r="AE267" s="145">
        <f t="shared" ref="AE267:AE272" si="662">+AC267+AD267</f>
        <v>0</v>
      </c>
      <c r="AF267" s="145">
        <v>0</v>
      </c>
      <c r="AG267" s="145">
        <f t="shared" ref="AG267:AG272" si="663">+AE267+AF267</f>
        <v>0</v>
      </c>
      <c r="AH267" s="145">
        <v>0</v>
      </c>
      <c r="AI267" s="145">
        <f t="shared" ref="AI267:AI272" si="664">+AG267+AH267</f>
        <v>0</v>
      </c>
      <c r="AJ267" s="145"/>
      <c r="AK267" s="145"/>
    </row>
    <row r="268" spans="1:47" ht="19.5" hidden="1" customHeight="1" outlineLevel="1" x14ac:dyDescent="0.2">
      <c r="A268" s="253"/>
      <c r="B268" s="134"/>
      <c r="C268" s="135" t="s">
        <v>23</v>
      </c>
      <c r="D268" s="8"/>
      <c r="E268" s="11">
        <v>0</v>
      </c>
      <c r="F268" s="11">
        <v>0</v>
      </c>
      <c r="G268" s="11">
        <f t="shared" si="651"/>
        <v>0</v>
      </c>
      <c r="H268" s="11">
        <v>0</v>
      </c>
      <c r="I268" s="11">
        <f t="shared" si="652"/>
        <v>0</v>
      </c>
      <c r="J268" s="11">
        <v>0</v>
      </c>
      <c r="K268" s="11">
        <f t="shared" si="653"/>
        <v>0</v>
      </c>
      <c r="L268" s="11">
        <v>0</v>
      </c>
      <c r="M268" s="11">
        <f t="shared" si="654"/>
        <v>0</v>
      </c>
      <c r="N268" s="11">
        <v>0</v>
      </c>
      <c r="O268" s="11">
        <f t="shared" si="655"/>
        <v>0</v>
      </c>
      <c r="P268" s="11">
        <v>0</v>
      </c>
      <c r="Q268" s="11">
        <f t="shared" si="656"/>
        <v>0</v>
      </c>
      <c r="R268" s="11"/>
      <c r="S268" s="217"/>
      <c r="T268" s="45"/>
      <c r="U268" s="53"/>
      <c r="V268" s="20" t="s">
        <v>16</v>
      </c>
      <c r="W268" s="78">
        <v>0</v>
      </c>
      <c r="X268" s="78">
        <v>0</v>
      </c>
      <c r="Y268" s="78">
        <f t="shared" si="649"/>
        <v>0</v>
      </c>
      <c r="Z268" s="78">
        <v>0</v>
      </c>
      <c r="AA268" s="78">
        <f t="shared" si="650"/>
        <v>0</v>
      </c>
      <c r="AB268" s="78">
        <v>0</v>
      </c>
      <c r="AC268" s="78">
        <f t="shared" si="661"/>
        <v>0</v>
      </c>
      <c r="AD268" s="78">
        <v>0</v>
      </c>
      <c r="AE268" s="78">
        <f t="shared" si="662"/>
        <v>0</v>
      </c>
      <c r="AF268" s="78">
        <v>0</v>
      </c>
      <c r="AG268" s="78">
        <f t="shared" si="663"/>
        <v>0</v>
      </c>
      <c r="AH268" s="78">
        <v>0</v>
      </c>
      <c r="AI268" s="78">
        <f t="shared" si="664"/>
        <v>0</v>
      </c>
      <c r="AJ268" s="78"/>
      <c r="AK268" s="78"/>
    </row>
    <row r="269" spans="1:47" ht="19.5" hidden="1" customHeight="1" outlineLevel="1" x14ac:dyDescent="0.2">
      <c r="A269" s="253"/>
      <c r="B269" s="134"/>
      <c r="C269" s="135" t="s">
        <v>22</v>
      </c>
      <c r="D269" s="8"/>
      <c r="E269" s="58">
        <v>0</v>
      </c>
      <c r="F269" s="58">
        <v>0</v>
      </c>
      <c r="G269" s="58">
        <f t="shared" si="651"/>
        <v>0</v>
      </c>
      <c r="H269" s="58">
        <v>0</v>
      </c>
      <c r="I269" s="58">
        <f t="shared" si="652"/>
        <v>0</v>
      </c>
      <c r="J269" s="58">
        <v>0</v>
      </c>
      <c r="K269" s="58">
        <f t="shared" si="653"/>
        <v>0</v>
      </c>
      <c r="L269" s="58">
        <v>0</v>
      </c>
      <c r="M269" s="58">
        <f t="shared" si="654"/>
        <v>0</v>
      </c>
      <c r="N269" s="58">
        <v>0</v>
      </c>
      <c r="O269" s="58">
        <f t="shared" si="655"/>
        <v>0</v>
      </c>
      <c r="P269" s="58">
        <v>0</v>
      </c>
      <c r="Q269" s="58">
        <f t="shared" si="656"/>
        <v>0</v>
      </c>
      <c r="R269" s="58"/>
      <c r="S269" s="218"/>
      <c r="U269" s="103"/>
      <c r="V269" s="104" t="s">
        <v>17</v>
      </c>
      <c r="W269" s="80">
        <v>0</v>
      </c>
      <c r="X269" s="80">
        <v>0</v>
      </c>
      <c r="Y269" s="80">
        <f t="shared" si="649"/>
        <v>0</v>
      </c>
      <c r="Z269" s="80">
        <v>0</v>
      </c>
      <c r="AA269" s="80">
        <f t="shared" si="650"/>
        <v>0</v>
      </c>
      <c r="AB269" s="80">
        <v>0</v>
      </c>
      <c r="AC269" s="80">
        <f t="shared" si="661"/>
        <v>0</v>
      </c>
      <c r="AD269" s="80">
        <v>0</v>
      </c>
      <c r="AE269" s="80">
        <f t="shared" si="662"/>
        <v>0</v>
      </c>
      <c r="AF269" s="80">
        <v>0</v>
      </c>
      <c r="AG269" s="80">
        <f t="shared" si="663"/>
        <v>0</v>
      </c>
      <c r="AH269" s="80">
        <v>0</v>
      </c>
      <c r="AI269" s="80">
        <f t="shared" si="664"/>
        <v>0</v>
      </c>
      <c r="AJ269" s="80"/>
      <c r="AK269" s="80"/>
    </row>
    <row r="270" spans="1:47" ht="19.5" hidden="1" customHeight="1" outlineLevel="1" x14ac:dyDescent="0.2">
      <c r="A270" s="253"/>
      <c r="B270" s="134"/>
      <c r="C270" s="135" t="s">
        <v>46</v>
      </c>
      <c r="D270" s="8"/>
      <c r="E270" s="11">
        <v>0</v>
      </c>
      <c r="F270" s="11">
        <v>0</v>
      </c>
      <c r="G270" s="11">
        <f t="shared" si="651"/>
        <v>0</v>
      </c>
      <c r="H270" s="11">
        <v>0</v>
      </c>
      <c r="I270" s="11">
        <f t="shared" si="652"/>
        <v>0</v>
      </c>
      <c r="J270" s="11">
        <v>0</v>
      </c>
      <c r="K270" s="11">
        <f t="shared" si="653"/>
        <v>0</v>
      </c>
      <c r="L270" s="11">
        <v>0</v>
      </c>
      <c r="M270" s="11">
        <f t="shared" si="654"/>
        <v>0</v>
      </c>
      <c r="N270" s="11">
        <v>0</v>
      </c>
      <c r="O270" s="11">
        <f t="shared" si="655"/>
        <v>0</v>
      </c>
      <c r="P270" s="11">
        <v>0</v>
      </c>
      <c r="Q270" s="11">
        <f t="shared" si="656"/>
        <v>0</v>
      </c>
      <c r="R270" s="11"/>
      <c r="S270" s="217"/>
      <c r="T270" s="45"/>
      <c r="U270" s="147" t="s">
        <v>43</v>
      </c>
      <c r="V270" s="10"/>
      <c r="W270" s="60">
        <v>0</v>
      </c>
      <c r="X270" s="60">
        <v>0</v>
      </c>
      <c r="Y270" s="60">
        <f t="shared" si="649"/>
        <v>0</v>
      </c>
      <c r="Z270" s="60">
        <v>0</v>
      </c>
      <c r="AA270" s="60">
        <f t="shared" si="650"/>
        <v>0</v>
      </c>
      <c r="AB270" s="60">
        <v>0</v>
      </c>
      <c r="AC270" s="60">
        <f t="shared" si="661"/>
        <v>0</v>
      </c>
      <c r="AD270" s="60">
        <v>0</v>
      </c>
      <c r="AE270" s="60">
        <f t="shared" si="662"/>
        <v>0</v>
      </c>
      <c r="AF270" s="60">
        <v>0</v>
      </c>
      <c r="AG270" s="60">
        <f t="shared" si="663"/>
        <v>0</v>
      </c>
      <c r="AH270" s="60">
        <v>0</v>
      </c>
      <c r="AI270" s="60">
        <f t="shared" si="664"/>
        <v>0</v>
      </c>
      <c r="AJ270" s="60"/>
      <c r="AK270" s="60"/>
    </row>
    <row r="271" spans="1:47" ht="19.5" hidden="1" customHeight="1" outlineLevel="1" x14ac:dyDescent="0.2">
      <c r="B271" s="134"/>
      <c r="C271" s="135" t="s">
        <v>51</v>
      </c>
      <c r="D271" s="8"/>
      <c r="E271" s="58"/>
      <c r="F271" s="58">
        <v>0</v>
      </c>
      <c r="G271" s="58">
        <f t="shared" si="651"/>
        <v>0</v>
      </c>
      <c r="H271" s="58">
        <v>0</v>
      </c>
      <c r="I271" s="58">
        <f t="shared" si="652"/>
        <v>0</v>
      </c>
      <c r="J271" s="58">
        <v>0</v>
      </c>
      <c r="K271" s="58">
        <f t="shared" si="653"/>
        <v>0</v>
      </c>
      <c r="L271" s="58">
        <v>0</v>
      </c>
      <c r="M271" s="58">
        <f t="shared" si="654"/>
        <v>0</v>
      </c>
      <c r="N271" s="58">
        <v>0</v>
      </c>
      <c r="O271" s="58">
        <f t="shared" si="655"/>
        <v>0</v>
      </c>
      <c r="P271" s="58">
        <v>0</v>
      </c>
      <c r="Q271" s="58">
        <f t="shared" si="656"/>
        <v>0</v>
      </c>
      <c r="R271" s="58"/>
      <c r="S271" s="218"/>
      <c r="T271" s="29"/>
      <c r="U271" s="55" t="s">
        <v>38</v>
      </c>
      <c r="V271" s="28"/>
      <c r="W271" s="60">
        <v>0</v>
      </c>
      <c r="X271" s="60">
        <v>0</v>
      </c>
      <c r="Y271" s="60">
        <f t="shared" si="649"/>
        <v>0</v>
      </c>
      <c r="Z271" s="60">
        <v>0</v>
      </c>
      <c r="AA271" s="60">
        <f t="shared" si="650"/>
        <v>0</v>
      </c>
      <c r="AB271" s="60">
        <v>0</v>
      </c>
      <c r="AC271" s="60">
        <f t="shared" si="661"/>
        <v>0</v>
      </c>
      <c r="AD271" s="60">
        <v>0</v>
      </c>
      <c r="AE271" s="60">
        <f t="shared" si="662"/>
        <v>0</v>
      </c>
      <c r="AF271" s="60">
        <v>0</v>
      </c>
      <c r="AG271" s="60">
        <f t="shared" si="663"/>
        <v>0</v>
      </c>
      <c r="AH271" s="60">
        <v>0</v>
      </c>
      <c r="AI271" s="60">
        <f t="shared" si="664"/>
        <v>0</v>
      </c>
      <c r="AJ271" s="60"/>
      <c r="AK271" s="60"/>
    </row>
    <row r="272" spans="1:47" ht="19.5" hidden="1" customHeight="1" outlineLevel="1" x14ac:dyDescent="0.2">
      <c r="B272" s="105"/>
      <c r="C272" s="35" t="s">
        <v>127</v>
      </c>
      <c r="D272" s="35"/>
      <c r="E272" s="59"/>
      <c r="F272" s="59">
        <v>0</v>
      </c>
      <c r="G272" s="59">
        <f t="shared" si="651"/>
        <v>0</v>
      </c>
      <c r="H272" s="59">
        <v>0</v>
      </c>
      <c r="I272" s="59">
        <f t="shared" si="652"/>
        <v>0</v>
      </c>
      <c r="J272" s="59">
        <v>0</v>
      </c>
      <c r="K272" s="59">
        <f t="shared" si="653"/>
        <v>0</v>
      </c>
      <c r="L272" s="59">
        <v>0</v>
      </c>
      <c r="M272" s="59">
        <f t="shared" si="654"/>
        <v>0</v>
      </c>
      <c r="N272" s="59">
        <v>0</v>
      </c>
      <c r="O272" s="59">
        <f t="shared" si="655"/>
        <v>0</v>
      </c>
      <c r="P272" s="59">
        <v>0</v>
      </c>
      <c r="Q272" s="59">
        <f t="shared" si="656"/>
        <v>0</v>
      </c>
      <c r="R272" s="59"/>
      <c r="S272" s="219"/>
      <c r="T272" s="29"/>
      <c r="U272" s="148" t="s">
        <v>127</v>
      </c>
      <c r="V272" s="132"/>
      <c r="W272" s="89">
        <v>0</v>
      </c>
      <c r="X272" s="89">
        <v>0</v>
      </c>
      <c r="Y272" s="89">
        <f t="shared" si="649"/>
        <v>0</v>
      </c>
      <c r="Z272" s="89">
        <v>0</v>
      </c>
      <c r="AA272" s="89">
        <f t="shared" si="650"/>
        <v>0</v>
      </c>
      <c r="AB272" s="89">
        <v>0</v>
      </c>
      <c r="AC272" s="89">
        <f t="shared" si="661"/>
        <v>0</v>
      </c>
      <c r="AD272" s="89">
        <v>0</v>
      </c>
      <c r="AE272" s="89">
        <f t="shared" si="662"/>
        <v>0</v>
      </c>
      <c r="AF272" s="89">
        <v>0</v>
      </c>
      <c r="AG272" s="89">
        <f t="shared" si="663"/>
        <v>0</v>
      </c>
      <c r="AH272" s="89">
        <v>0</v>
      </c>
      <c r="AI272" s="89">
        <f t="shared" si="664"/>
        <v>0</v>
      </c>
      <c r="AJ272" s="89"/>
      <c r="AK272" s="89"/>
    </row>
    <row r="273" spans="1:47" s="3" customFormat="1" ht="19.5" hidden="1" customHeight="1" outlineLevel="1" x14ac:dyDescent="0.2">
      <c r="B273" s="149" t="s">
        <v>14</v>
      </c>
      <c r="C273" s="135"/>
      <c r="D273" s="8"/>
      <c r="E273" s="11">
        <f t="shared" ref="E273:F273" si="665">SUM(E267:E272)+E260</f>
        <v>0</v>
      </c>
      <c r="F273" s="11">
        <f t="shared" si="665"/>
        <v>0</v>
      </c>
      <c r="G273" s="11">
        <f t="shared" si="651"/>
        <v>0</v>
      </c>
      <c r="H273" s="11">
        <f t="shared" ref="H273:J273" si="666">SUM(H267:H272)+H260</f>
        <v>0</v>
      </c>
      <c r="I273" s="11">
        <f t="shared" si="652"/>
        <v>0</v>
      </c>
      <c r="J273" s="11">
        <f t="shared" si="666"/>
        <v>0</v>
      </c>
      <c r="K273" s="11">
        <f t="shared" si="653"/>
        <v>0</v>
      </c>
      <c r="L273" s="11">
        <f t="shared" ref="L273:N273" si="667">SUM(L267:L272)+L260</f>
        <v>0</v>
      </c>
      <c r="M273" s="11">
        <f t="shared" si="654"/>
        <v>0</v>
      </c>
      <c r="N273" s="11">
        <f t="shared" si="667"/>
        <v>0</v>
      </c>
      <c r="O273" s="11">
        <f t="shared" si="655"/>
        <v>0</v>
      </c>
      <c r="P273" s="11">
        <f t="shared" ref="P273" si="668">SUM(P267:P272)+P260</f>
        <v>0</v>
      </c>
      <c r="Q273" s="11">
        <f t="shared" si="656"/>
        <v>0</v>
      </c>
      <c r="R273" s="11"/>
      <c r="S273" s="217"/>
      <c r="T273" s="65"/>
      <c r="U273" s="150" t="s">
        <v>18</v>
      </c>
      <c r="V273" s="151"/>
      <c r="W273" s="60">
        <f t="shared" ref="W273:X273" si="669">+W271+W266+W260+W270+W272</f>
        <v>0</v>
      </c>
      <c r="X273" s="60">
        <f t="shared" si="669"/>
        <v>0</v>
      </c>
      <c r="Y273" s="60">
        <f t="shared" si="649"/>
        <v>0</v>
      </c>
      <c r="Z273" s="60">
        <f t="shared" ref="Z273" si="670">+Z271+Z266+Z260+Z270+Z272</f>
        <v>0</v>
      </c>
      <c r="AA273" s="60">
        <f t="shared" si="650"/>
        <v>0</v>
      </c>
      <c r="AB273" s="60">
        <f t="shared" ref="AB273:AD273" si="671">+AB271+AB266+AB260+AB270+AB272</f>
        <v>0</v>
      </c>
      <c r="AC273" s="60">
        <f>+AC272+AC271+AC270+AC266+AC260</f>
        <v>0</v>
      </c>
      <c r="AD273" s="60">
        <f t="shared" si="671"/>
        <v>0</v>
      </c>
      <c r="AE273" s="60">
        <f>+AE272+AE271+AE270+AE266+AE260</f>
        <v>0</v>
      </c>
      <c r="AF273" s="60">
        <f t="shared" ref="AF273:AH273" si="672">+AF271+AF266+AF260+AF270+AF272</f>
        <v>0</v>
      </c>
      <c r="AG273" s="60">
        <f>+AG272+AG271+AG270+AG266+AG260</f>
        <v>0</v>
      </c>
      <c r="AH273" s="60">
        <f t="shared" si="672"/>
        <v>0</v>
      </c>
      <c r="AI273" s="60">
        <f>+AI272+AI271+AI270+AI266+AI260</f>
        <v>0</v>
      </c>
      <c r="AJ273" s="60"/>
      <c r="AK273" s="60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</row>
    <row r="274" spans="1:47" s="3" customFormat="1" ht="25.5" customHeight="1" collapsed="1" x14ac:dyDescent="0.2">
      <c r="B274" s="152" t="s">
        <v>104</v>
      </c>
      <c r="C274" s="122" t="s">
        <v>81</v>
      </c>
      <c r="D274" s="123"/>
      <c r="E274" s="122"/>
      <c r="F274" s="122"/>
      <c r="G274" s="122"/>
      <c r="H274" s="122"/>
      <c r="I274" s="122"/>
      <c r="J274" s="122"/>
      <c r="K274" s="122"/>
      <c r="L274" s="122"/>
      <c r="M274" s="122"/>
      <c r="N274" s="122"/>
      <c r="O274" s="122"/>
      <c r="P274" s="122"/>
      <c r="Q274" s="122"/>
      <c r="R274" s="122"/>
      <c r="S274" s="220"/>
      <c r="T274" s="122"/>
      <c r="U274" s="123"/>
      <c r="V274" s="167"/>
      <c r="W274" s="167"/>
      <c r="X274" s="167"/>
      <c r="Y274" s="167"/>
      <c r="Z274" s="167"/>
      <c r="AA274" s="167"/>
      <c r="AB274" s="167"/>
      <c r="AC274" s="167"/>
      <c r="AD274" s="167"/>
      <c r="AE274" s="167"/>
      <c r="AF274" s="167"/>
      <c r="AG274" s="167"/>
      <c r="AH274" s="167"/>
      <c r="AI274" s="167"/>
      <c r="AJ274" s="167"/>
      <c r="AK274" s="199"/>
    </row>
    <row r="275" spans="1:47" ht="40.5" customHeight="1" x14ac:dyDescent="0.2">
      <c r="B275" s="96" t="s">
        <v>0</v>
      </c>
      <c r="C275" s="26"/>
      <c r="D275" s="97"/>
      <c r="E275" s="34" t="str">
        <f t="shared" ref="E275:S275" si="673">+E$6</f>
        <v>Eredeti előirányzat
2024. év</v>
      </c>
      <c r="F275" s="34" t="str">
        <f t="shared" si="673"/>
        <v>1 Módosítás</v>
      </c>
      <c r="G275" s="34" t="str">
        <f t="shared" si="673"/>
        <v>Módosított előirányzat 1
2024. év</v>
      </c>
      <c r="H275" s="34" t="str">
        <f t="shared" si="673"/>
        <v>2 Módosítás</v>
      </c>
      <c r="I275" s="34" t="str">
        <f t="shared" si="673"/>
        <v>Módosított előirányzat</v>
      </c>
      <c r="J275" s="34" t="str">
        <f t="shared" si="673"/>
        <v>3 Módosítás</v>
      </c>
      <c r="K275" s="34" t="str">
        <f t="shared" si="673"/>
        <v>Módosított előirányzat</v>
      </c>
      <c r="L275" s="34" t="str">
        <f t="shared" si="673"/>
        <v>4 Módosítás</v>
      </c>
      <c r="M275" s="34" t="str">
        <f t="shared" si="673"/>
        <v>4. Módosított előirányzat</v>
      </c>
      <c r="N275" s="34" t="str">
        <f t="shared" si="673"/>
        <v>5 Módosítás</v>
      </c>
      <c r="O275" s="34" t="str">
        <f t="shared" si="673"/>
        <v>Módosított előirányzat 5.</v>
      </c>
      <c r="P275" s="34" t="str">
        <f t="shared" si="673"/>
        <v>6 Módosítás</v>
      </c>
      <c r="Q275" s="34" t="str">
        <f t="shared" si="673"/>
        <v>Módosított előirányzat
2024. év</v>
      </c>
      <c r="R275" s="34" t="str">
        <f t="shared" si="673"/>
        <v>Teljesítés
2024. év</v>
      </c>
      <c r="S275" s="34" t="str">
        <f t="shared" si="673"/>
        <v>%
Teljesítés
 Mód.előir.</v>
      </c>
      <c r="T275" s="49"/>
      <c r="U275" s="55" t="s">
        <v>1</v>
      </c>
      <c r="V275" s="98"/>
      <c r="W275" s="34" t="str">
        <f t="shared" ref="W275:AK275" si="674">+W$6</f>
        <v>Eredeti előirányzat
2024. év</v>
      </c>
      <c r="X275" s="34" t="str">
        <f t="shared" si="674"/>
        <v>1 Módosítás</v>
      </c>
      <c r="Y275" s="34" t="str">
        <f t="shared" si="674"/>
        <v>Módosított előirányzat 1
2024. év</v>
      </c>
      <c r="Z275" s="34" t="str">
        <f t="shared" si="674"/>
        <v>2 Módosítás</v>
      </c>
      <c r="AA275" s="34" t="str">
        <f t="shared" si="674"/>
        <v>Módosított előirányzat</v>
      </c>
      <c r="AB275" s="34" t="str">
        <f t="shared" si="674"/>
        <v>3 Módosítás</v>
      </c>
      <c r="AC275" s="34" t="str">
        <f t="shared" si="674"/>
        <v>Módosított előirányzat</v>
      </c>
      <c r="AD275" s="34" t="str">
        <f t="shared" si="674"/>
        <v>4 Módosítás</v>
      </c>
      <c r="AE275" s="34" t="str">
        <f t="shared" si="674"/>
        <v>4. Módosított előirányzat</v>
      </c>
      <c r="AF275" s="34" t="str">
        <f t="shared" si="674"/>
        <v>5 Módosítás</v>
      </c>
      <c r="AG275" s="34" t="str">
        <f t="shared" si="674"/>
        <v>Módosított előirányzat 5</v>
      </c>
      <c r="AH275" s="34" t="str">
        <f t="shared" si="674"/>
        <v>6 Módosítás</v>
      </c>
      <c r="AI275" s="34" t="str">
        <f t="shared" si="674"/>
        <v>Módosított 
előirányzat</v>
      </c>
      <c r="AJ275" s="34" t="str">
        <f t="shared" si="674"/>
        <v>Teljesítés
2024. év</v>
      </c>
      <c r="AK275" s="34" t="str">
        <f t="shared" si="674"/>
        <v>%
Teljesítés
 Mód.előir.</v>
      </c>
    </row>
    <row r="276" spans="1:47" ht="19.5" customHeight="1" x14ac:dyDescent="0.2">
      <c r="B276" s="134"/>
      <c r="C276" s="135" t="s">
        <v>2</v>
      </c>
      <c r="D276" s="136"/>
      <c r="E276" s="137">
        <f t="shared" ref="E276:I276" si="675">+E277+E278+E279+E280</f>
        <v>0</v>
      </c>
      <c r="F276" s="137">
        <f t="shared" si="675"/>
        <v>0</v>
      </c>
      <c r="G276" s="137">
        <f t="shared" si="675"/>
        <v>0</v>
      </c>
      <c r="H276" s="137">
        <f t="shared" si="675"/>
        <v>0</v>
      </c>
      <c r="I276" s="137">
        <f t="shared" si="675"/>
        <v>0</v>
      </c>
      <c r="J276" s="137">
        <f t="shared" ref="J276:K276" si="676">+J277+J278+J279+J280</f>
        <v>0</v>
      </c>
      <c r="K276" s="137">
        <f t="shared" si="676"/>
        <v>0</v>
      </c>
      <c r="L276" s="137">
        <f t="shared" ref="L276:M276" si="677">+L277+L278+L279+L280</f>
        <v>0</v>
      </c>
      <c r="M276" s="137">
        <f t="shared" si="677"/>
        <v>0</v>
      </c>
      <c r="N276" s="137">
        <f t="shared" ref="N276:O276" si="678">+N277+N278+N279+N280</f>
        <v>25218</v>
      </c>
      <c r="O276" s="137">
        <f t="shared" si="678"/>
        <v>25218</v>
      </c>
      <c r="P276" s="137">
        <f t="shared" ref="P276:Q276" si="679">+P277+P278+P279+P280</f>
        <v>0</v>
      </c>
      <c r="Q276" s="137">
        <f t="shared" si="679"/>
        <v>25218</v>
      </c>
      <c r="R276" s="137">
        <f>+R277+R278+R279+R280</f>
        <v>25218</v>
      </c>
      <c r="S276" s="213">
        <f>IF(Q276=0,0,R276/Q276*100)</f>
        <v>100</v>
      </c>
      <c r="T276" s="44"/>
      <c r="U276" s="138" t="s">
        <v>3</v>
      </c>
      <c r="V276" s="139"/>
      <c r="W276" s="72">
        <f t="shared" ref="W276:X276" si="680">SUM(W277:W281)</f>
        <v>0</v>
      </c>
      <c r="X276" s="72">
        <f t="shared" si="680"/>
        <v>0</v>
      </c>
      <c r="Y276" s="72">
        <f>+W276+X276</f>
        <v>0</v>
      </c>
      <c r="Z276" s="72">
        <f t="shared" ref="Z276" si="681">SUM(Z277:Z281)</f>
        <v>0</v>
      </c>
      <c r="AA276" s="72">
        <f>+Y276+Z276</f>
        <v>0</v>
      </c>
      <c r="AB276" s="72">
        <f t="shared" ref="AB276:AD276" si="682">SUM(AB277:AB281)</f>
        <v>0</v>
      </c>
      <c r="AC276" s="72">
        <f>SUM(AC277:AC281)</f>
        <v>0</v>
      </c>
      <c r="AD276" s="72">
        <f t="shared" si="682"/>
        <v>0</v>
      </c>
      <c r="AE276" s="72">
        <f>SUM(AE277:AE281)</f>
        <v>0</v>
      </c>
      <c r="AF276" s="72">
        <f t="shared" ref="AF276:AH276" si="683">SUM(AF277:AF281)</f>
        <v>0</v>
      </c>
      <c r="AG276" s="72">
        <f>SUM(AG277:AG281)</f>
        <v>0</v>
      </c>
      <c r="AH276" s="72">
        <f t="shared" si="683"/>
        <v>0</v>
      </c>
      <c r="AI276" s="72">
        <f>SUM(AI277:AI281)</f>
        <v>0</v>
      </c>
      <c r="AJ276" s="72">
        <f>SUM(AJ277:AJ281)</f>
        <v>0</v>
      </c>
      <c r="AK276" s="243">
        <f t="shared" ref="AK276:AK289" si="684">IF(AI276=0,0,AJ276/AI276*100)</f>
        <v>0</v>
      </c>
    </row>
    <row r="277" spans="1:47" ht="19.5" customHeight="1" x14ac:dyDescent="0.2">
      <c r="B277" s="140"/>
      <c r="C277" s="141" t="s">
        <v>4</v>
      </c>
      <c r="D277" s="141"/>
      <c r="E277" s="142"/>
      <c r="F277" s="142">
        <v>0</v>
      </c>
      <c r="G277" s="142"/>
      <c r="H277" s="142"/>
      <c r="I277" s="142"/>
      <c r="J277" s="142"/>
      <c r="K277" s="142"/>
      <c r="L277" s="142"/>
      <c r="M277" s="142"/>
      <c r="N277" s="142"/>
      <c r="O277" s="142"/>
      <c r="P277" s="142"/>
      <c r="Q277" s="142"/>
      <c r="R277" s="142"/>
      <c r="S277" s="214">
        <f t="shared" ref="S277:S289" si="685">IF(Q277=0,0,R277/Q277*100)</f>
        <v>0</v>
      </c>
      <c r="T277" s="46"/>
      <c r="U277" s="143"/>
      <c r="V277" s="144" t="s">
        <v>6</v>
      </c>
      <c r="W277" s="145">
        <v>0</v>
      </c>
      <c r="X277" s="145">
        <v>0</v>
      </c>
      <c r="Y277" s="145">
        <f t="shared" ref="Y277:Y288" si="686">+W277+X277</f>
        <v>0</v>
      </c>
      <c r="Z277" s="145">
        <v>0</v>
      </c>
      <c r="AA277" s="145">
        <f t="shared" ref="AA277:AA288" si="687">+Y277+Z277</f>
        <v>0</v>
      </c>
      <c r="AB277" s="145">
        <v>0</v>
      </c>
      <c r="AC277" s="145">
        <f>+AA277+AB277</f>
        <v>0</v>
      </c>
      <c r="AD277" s="145">
        <v>0</v>
      </c>
      <c r="AE277" s="145">
        <f>+AC277+AD277</f>
        <v>0</v>
      </c>
      <c r="AF277" s="145">
        <v>0</v>
      </c>
      <c r="AG277" s="145">
        <f>+AE277+AF277</f>
        <v>0</v>
      </c>
      <c r="AH277" s="145">
        <v>0</v>
      </c>
      <c r="AI277" s="145">
        <f>+AG277+AH277</f>
        <v>0</v>
      </c>
      <c r="AJ277" s="145"/>
      <c r="AK277" s="244">
        <f t="shared" si="684"/>
        <v>0</v>
      </c>
    </row>
    <row r="278" spans="1:47" ht="23.25" customHeight="1" x14ac:dyDescent="0.2">
      <c r="A278" s="253"/>
      <c r="B278" s="100"/>
      <c r="C278" s="17" t="s">
        <v>5</v>
      </c>
      <c r="D278" s="18"/>
      <c r="E278" s="5">
        <v>0</v>
      </c>
      <c r="F278" s="5">
        <v>0</v>
      </c>
      <c r="G278" s="5">
        <f>+E278+F278</f>
        <v>0</v>
      </c>
      <c r="H278" s="5">
        <v>0</v>
      </c>
      <c r="I278" s="5">
        <f>+G278+H278</f>
        <v>0</v>
      </c>
      <c r="J278" s="5">
        <v>0</v>
      </c>
      <c r="K278" s="5">
        <f>+I278+J278</f>
        <v>0</v>
      </c>
      <c r="L278" s="5">
        <v>0</v>
      </c>
      <c r="M278" s="5">
        <f>+K278+L278</f>
        <v>0</v>
      </c>
      <c r="N278" s="5">
        <v>25218</v>
      </c>
      <c r="O278" s="5">
        <f>+M278+N278</f>
        <v>25218</v>
      </c>
      <c r="P278" s="5">
        <v>0</v>
      </c>
      <c r="Q278" s="5">
        <f>+O278+P278</f>
        <v>25218</v>
      </c>
      <c r="R278" s="5">
        <f>25217.627+0.373</f>
        <v>25218</v>
      </c>
      <c r="S278" s="215">
        <f t="shared" si="685"/>
        <v>100</v>
      </c>
      <c r="T278" s="46"/>
      <c r="U278" s="53"/>
      <c r="V278" s="19" t="s">
        <v>8</v>
      </c>
      <c r="W278" s="78">
        <v>0</v>
      </c>
      <c r="X278" s="78">
        <v>0</v>
      </c>
      <c r="Y278" s="78">
        <f t="shared" si="686"/>
        <v>0</v>
      </c>
      <c r="Z278" s="78">
        <v>0</v>
      </c>
      <c r="AA278" s="78">
        <f t="shared" si="687"/>
        <v>0</v>
      </c>
      <c r="AB278" s="78">
        <v>0</v>
      </c>
      <c r="AC278" s="78">
        <f>+AA278+AB278</f>
        <v>0</v>
      </c>
      <c r="AD278" s="78">
        <v>0</v>
      </c>
      <c r="AE278" s="78">
        <f>+AC278+AD278</f>
        <v>0</v>
      </c>
      <c r="AF278" s="78">
        <v>0</v>
      </c>
      <c r="AG278" s="78">
        <f>+AE278+AF278</f>
        <v>0</v>
      </c>
      <c r="AH278" s="78">
        <v>0</v>
      </c>
      <c r="AI278" s="78">
        <f>+AG278+AH278</f>
        <v>0</v>
      </c>
      <c r="AJ278" s="78"/>
      <c r="AK278" s="245">
        <f t="shared" si="684"/>
        <v>0</v>
      </c>
    </row>
    <row r="279" spans="1:47" ht="19.5" customHeight="1" x14ac:dyDescent="0.2">
      <c r="A279" s="253"/>
      <c r="B279" s="100"/>
      <c r="C279" s="17" t="s">
        <v>7</v>
      </c>
      <c r="D279" s="18"/>
      <c r="E279" s="5">
        <v>0</v>
      </c>
      <c r="F279" s="5">
        <v>0</v>
      </c>
      <c r="G279" s="5">
        <f t="shared" ref="G279:G288" si="688">+E279+F279</f>
        <v>0</v>
      </c>
      <c r="H279" s="5">
        <v>0</v>
      </c>
      <c r="I279" s="5">
        <f t="shared" ref="I279:I288" si="689">+G279+H279</f>
        <v>0</v>
      </c>
      <c r="J279" s="5">
        <v>0</v>
      </c>
      <c r="K279" s="5">
        <f t="shared" ref="K279:K288" si="690">+I279+J279</f>
        <v>0</v>
      </c>
      <c r="L279" s="5">
        <v>0</v>
      </c>
      <c r="M279" s="5">
        <f t="shared" ref="M279:M288" si="691">+K279+L279</f>
        <v>0</v>
      </c>
      <c r="N279" s="5">
        <v>0</v>
      </c>
      <c r="O279" s="5">
        <f t="shared" ref="O279:O288" si="692">+M279+N279</f>
        <v>0</v>
      </c>
      <c r="P279" s="5">
        <v>0</v>
      </c>
      <c r="Q279" s="5">
        <f t="shared" ref="Q279:Q288" si="693">+O279+P279</f>
        <v>0</v>
      </c>
      <c r="R279" s="5"/>
      <c r="S279" s="215">
        <f t="shared" si="685"/>
        <v>0</v>
      </c>
      <c r="T279" s="46"/>
      <c r="U279" s="53"/>
      <c r="V279" s="20" t="s">
        <v>9</v>
      </c>
      <c r="W279" s="78">
        <v>0</v>
      </c>
      <c r="X279" s="78">
        <v>0</v>
      </c>
      <c r="Y279" s="78">
        <f t="shared" si="686"/>
        <v>0</v>
      </c>
      <c r="Z279" s="78">
        <v>0</v>
      </c>
      <c r="AA279" s="78">
        <f t="shared" si="687"/>
        <v>0</v>
      </c>
      <c r="AB279" s="78">
        <v>0</v>
      </c>
      <c r="AC279" s="78">
        <f>+AA279+AB279</f>
        <v>0</v>
      </c>
      <c r="AD279" s="78">
        <v>0</v>
      </c>
      <c r="AE279" s="78">
        <f>+AC279+AD279</f>
        <v>0</v>
      </c>
      <c r="AF279" s="78">
        <v>0</v>
      </c>
      <c r="AG279" s="78">
        <f>+AE279+AF279</f>
        <v>0</v>
      </c>
      <c r="AH279" s="78">
        <v>0</v>
      </c>
      <c r="AI279" s="78">
        <f>+AG279+AH279</f>
        <v>0</v>
      </c>
      <c r="AJ279" s="78"/>
      <c r="AK279" s="245">
        <f t="shared" si="684"/>
        <v>0</v>
      </c>
    </row>
    <row r="280" spans="1:47" ht="19.5" customHeight="1" x14ac:dyDescent="0.2">
      <c r="A280" s="253"/>
      <c r="B280" s="100"/>
      <c r="C280" s="17" t="s">
        <v>21</v>
      </c>
      <c r="D280" s="18"/>
      <c r="E280" s="5">
        <v>0</v>
      </c>
      <c r="F280" s="5">
        <v>0</v>
      </c>
      <c r="G280" s="5">
        <f t="shared" si="688"/>
        <v>0</v>
      </c>
      <c r="H280" s="5">
        <v>0</v>
      </c>
      <c r="I280" s="5">
        <f t="shared" si="689"/>
        <v>0</v>
      </c>
      <c r="J280" s="5">
        <v>0</v>
      </c>
      <c r="K280" s="5">
        <f t="shared" si="690"/>
        <v>0</v>
      </c>
      <c r="L280" s="5">
        <v>0</v>
      </c>
      <c r="M280" s="5">
        <f t="shared" si="691"/>
        <v>0</v>
      </c>
      <c r="N280" s="5">
        <v>0</v>
      </c>
      <c r="O280" s="5">
        <f t="shared" si="692"/>
        <v>0</v>
      </c>
      <c r="P280" s="5">
        <v>0</v>
      </c>
      <c r="Q280" s="5">
        <f t="shared" si="693"/>
        <v>0</v>
      </c>
      <c r="R280" s="5"/>
      <c r="S280" s="215">
        <f t="shared" si="685"/>
        <v>0</v>
      </c>
      <c r="T280" s="46"/>
      <c r="U280" s="53"/>
      <c r="V280" s="20" t="s">
        <v>11</v>
      </c>
      <c r="W280" s="78">
        <v>0</v>
      </c>
      <c r="X280" s="78">
        <v>0</v>
      </c>
      <c r="Y280" s="78">
        <f t="shared" si="686"/>
        <v>0</v>
      </c>
      <c r="Z280" s="78">
        <v>0</v>
      </c>
      <c r="AA280" s="78">
        <f t="shared" si="687"/>
        <v>0</v>
      </c>
      <c r="AB280" s="78">
        <v>0</v>
      </c>
      <c r="AC280" s="78">
        <f>+AA280+AB280</f>
        <v>0</v>
      </c>
      <c r="AD280" s="78">
        <v>0</v>
      </c>
      <c r="AE280" s="78">
        <f>+AC280+AD280</f>
        <v>0</v>
      </c>
      <c r="AF280" s="78">
        <v>0</v>
      </c>
      <c r="AG280" s="78">
        <f>+AE280+AF280</f>
        <v>0</v>
      </c>
      <c r="AH280" s="78">
        <v>0</v>
      </c>
      <c r="AI280" s="78">
        <f>+AG280+AH280</f>
        <v>0</v>
      </c>
      <c r="AJ280" s="78"/>
      <c r="AK280" s="245">
        <f t="shared" si="684"/>
        <v>0</v>
      </c>
    </row>
    <row r="281" spans="1:47" ht="19.5" customHeight="1" x14ac:dyDescent="0.2">
      <c r="A281" s="253"/>
      <c r="B281" s="101"/>
      <c r="C281" s="21"/>
      <c r="D281" s="21"/>
      <c r="E281" s="102">
        <v>0</v>
      </c>
      <c r="F281" s="102">
        <v>0</v>
      </c>
      <c r="G281" s="5">
        <f t="shared" si="688"/>
        <v>0</v>
      </c>
      <c r="H281" s="102">
        <v>0</v>
      </c>
      <c r="I281" s="5">
        <f t="shared" si="689"/>
        <v>0</v>
      </c>
      <c r="J281" s="102">
        <v>0</v>
      </c>
      <c r="K281" s="5">
        <f t="shared" si="690"/>
        <v>0</v>
      </c>
      <c r="L281" s="102">
        <v>0</v>
      </c>
      <c r="M281" s="5">
        <f t="shared" si="691"/>
        <v>0</v>
      </c>
      <c r="N281" s="102">
        <v>0</v>
      </c>
      <c r="O281" s="5">
        <f t="shared" si="692"/>
        <v>0</v>
      </c>
      <c r="P281" s="102">
        <v>0</v>
      </c>
      <c r="Q281" s="5">
        <f t="shared" si="693"/>
        <v>0</v>
      </c>
      <c r="R281" s="5"/>
      <c r="S281" s="215">
        <f t="shared" si="685"/>
        <v>0</v>
      </c>
      <c r="T281" s="50"/>
      <c r="U281" s="54"/>
      <c r="V281" s="23" t="s">
        <v>12</v>
      </c>
      <c r="W281" s="79">
        <v>0</v>
      </c>
      <c r="X281" s="79">
        <v>0</v>
      </c>
      <c r="Y281" s="79">
        <f t="shared" si="686"/>
        <v>0</v>
      </c>
      <c r="Z281" s="79">
        <v>0</v>
      </c>
      <c r="AA281" s="79">
        <f t="shared" si="687"/>
        <v>0</v>
      </c>
      <c r="AB281" s="79">
        <v>0</v>
      </c>
      <c r="AC281" s="79">
        <f>+AA281+AB281</f>
        <v>0</v>
      </c>
      <c r="AD281" s="79">
        <v>0</v>
      </c>
      <c r="AE281" s="79">
        <f>+AC281+AD281</f>
        <v>0</v>
      </c>
      <c r="AF281" s="79">
        <v>0</v>
      </c>
      <c r="AG281" s="79">
        <f>+AE281+AF281</f>
        <v>0</v>
      </c>
      <c r="AH281" s="79">
        <v>0</v>
      </c>
      <c r="AI281" s="79">
        <f>+AG281+AH281</f>
        <v>0</v>
      </c>
      <c r="AJ281" s="79"/>
      <c r="AK281" s="246">
        <f t="shared" si="684"/>
        <v>0</v>
      </c>
    </row>
    <row r="282" spans="1:47" ht="19.5" customHeight="1" x14ac:dyDescent="0.2">
      <c r="A282" s="253"/>
      <c r="B282" s="101"/>
      <c r="C282" s="21"/>
      <c r="D282" s="21"/>
      <c r="E282" s="102">
        <v>0</v>
      </c>
      <c r="F282" s="102">
        <v>0</v>
      </c>
      <c r="G282" s="5">
        <f t="shared" si="688"/>
        <v>0</v>
      </c>
      <c r="H282" s="102">
        <v>0</v>
      </c>
      <c r="I282" s="5">
        <f t="shared" si="689"/>
        <v>0</v>
      </c>
      <c r="J282" s="102">
        <v>0</v>
      </c>
      <c r="K282" s="5">
        <f t="shared" si="690"/>
        <v>0</v>
      </c>
      <c r="L282" s="102">
        <v>0</v>
      </c>
      <c r="M282" s="5">
        <f t="shared" si="691"/>
        <v>0</v>
      </c>
      <c r="N282" s="102">
        <v>0</v>
      </c>
      <c r="O282" s="5">
        <f t="shared" si="692"/>
        <v>0</v>
      </c>
      <c r="P282" s="102">
        <v>0</v>
      </c>
      <c r="Q282" s="5">
        <f t="shared" si="693"/>
        <v>0</v>
      </c>
      <c r="R282" s="5"/>
      <c r="S282" s="215">
        <f t="shared" si="685"/>
        <v>0</v>
      </c>
      <c r="T282" s="29"/>
      <c r="U282" s="138" t="s">
        <v>13</v>
      </c>
      <c r="V282" s="139"/>
      <c r="W282" s="60">
        <f t="shared" ref="W282:X282" si="694">SUM(W283:W285)</f>
        <v>0</v>
      </c>
      <c r="X282" s="60">
        <f t="shared" si="694"/>
        <v>0</v>
      </c>
      <c r="Y282" s="60">
        <f t="shared" si="686"/>
        <v>0</v>
      </c>
      <c r="Z282" s="60">
        <f t="shared" ref="Z282" si="695">SUM(Z283:Z285)</f>
        <v>0</v>
      </c>
      <c r="AA282" s="60">
        <f t="shared" si="687"/>
        <v>0</v>
      </c>
      <c r="AB282" s="60">
        <f t="shared" ref="AB282:AD282" si="696">SUM(AB283:AB285)</f>
        <v>0</v>
      </c>
      <c r="AC282" s="72">
        <f>SUM(AC283:AC285)</f>
        <v>0</v>
      </c>
      <c r="AD282" s="60">
        <f t="shared" si="696"/>
        <v>0</v>
      </c>
      <c r="AE282" s="72">
        <f>SUM(AE283:AE285)</f>
        <v>0</v>
      </c>
      <c r="AF282" s="60">
        <f t="shared" ref="AF282:AH282" si="697">SUM(AF283:AF285)</f>
        <v>0</v>
      </c>
      <c r="AG282" s="72">
        <f>SUM(AG283:AG285)</f>
        <v>0</v>
      </c>
      <c r="AH282" s="60">
        <f t="shared" si="697"/>
        <v>0</v>
      </c>
      <c r="AI282" s="72">
        <f>SUM(AI283:AI285)</f>
        <v>0</v>
      </c>
      <c r="AJ282" s="72">
        <f>SUM(AJ283:AJ285)</f>
        <v>0</v>
      </c>
      <c r="AK282" s="243">
        <f t="shared" si="684"/>
        <v>0</v>
      </c>
    </row>
    <row r="283" spans="1:47" ht="19.5" customHeight="1" x14ac:dyDescent="0.2">
      <c r="A283" s="253"/>
      <c r="B283" s="134"/>
      <c r="C283" s="135" t="s">
        <v>10</v>
      </c>
      <c r="D283" s="8"/>
      <c r="E283" s="9">
        <f>149-149</f>
        <v>0</v>
      </c>
      <c r="F283" s="9">
        <v>0</v>
      </c>
      <c r="G283" s="9">
        <f t="shared" si="688"/>
        <v>0</v>
      </c>
      <c r="H283" s="9">
        <v>0</v>
      </c>
      <c r="I283" s="9">
        <f t="shared" si="689"/>
        <v>0</v>
      </c>
      <c r="J283" s="9">
        <v>0</v>
      </c>
      <c r="K283" s="9">
        <f t="shared" si="690"/>
        <v>0</v>
      </c>
      <c r="L283" s="9">
        <v>0</v>
      </c>
      <c r="M283" s="9">
        <f t="shared" si="691"/>
        <v>0</v>
      </c>
      <c r="N283" s="9">
        <v>0</v>
      </c>
      <c r="O283" s="9">
        <f t="shared" si="692"/>
        <v>0</v>
      </c>
      <c r="P283" s="9">
        <v>0</v>
      </c>
      <c r="Q283" s="9">
        <f t="shared" si="693"/>
        <v>0</v>
      </c>
      <c r="R283" s="9"/>
      <c r="S283" s="216">
        <f t="shared" si="685"/>
        <v>0</v>
      </c>
      <c r="T283" s="44"/>
      <c r="U283" s="143"/>
      <c r="V283" s="144" t="s">
        <v>15</v>
      </c>
      <c r="W283" s="145">
        <v>0</v>
      </c>
      <c r="X283" s="145">
        <v>0</v>
      </c>
      <c r="Y283" s="145">
        <f t="shared" si="686"/>
        <v>0</v>
      </c>
      <c r="Z283" s="145">
        <v>0</v>
      </c>
      <c r="AA283" s="145">
        <f t="shared" si="687"/>
        <v>0</v>
      </c>
      <c r="AB283" s="145">
        <v>0</v>
      </c>
      <c r="AC283" s="145">
        <f t="shared" ref="AC283:AC288" si="698">+AA283+AB283</f>
        <v>0</v>
      </c>
      <c r="AD283" s="145">
        <v>0</v>
      </c>
      <c r="AE283" s="145">
        <f t="shared" ref="AE283:AE288" si="699">+AC283+AD283</f>
        <v>0</v>
      </c>
      <c r="AF283" s="145">
        <v>0</v>
      </c>
      <c r="AG283" s="145">
        <f t="shared" ref="AG283:AG288" si="700">+AE283+AF283</f>
        <v>0</v>
      </c>
      <c r="AH283" s="145">
        <v>0</v>
      </c>
      <c r="AI283" s="145">
        <f t="shared" ref="AI283:AI288" si="701">+AG283+AH283</f>
        <v>0</v>
      </c>
      <c r="AJ283" s="145"/>
      <c r="AK283" s="244">
        <f t="shared" si="684"/>
        <v>0</v>
      </c>
    </row>
    <row r="284" spans="1:47" ht="19.5" customHeight="1" x14ac:dyDescent="0.2">
      <c r="A284" s="253"/>
      <c r="B284" s="134"/>
      <c r="C284" s="135" t="s">
        <v>139</v>
      </c>
      <c r="D284" s="8"/>
      <c r="E284" s="11">
        <v>0</v>
      </c>
      <c r="F284" s="11">
        <v>0</v>
      </c>
      <c r="G284" s="11">
        <f t="shared" si="688"/>
        <v>0</v>
      </c>
      <c r="H284" s="11">
        <v>0</v>
      </c>
      <c r="I284" s="11">
        <f t="shared" si="689"/>
        <v>0</v>
      </c>
      <c r="J284" s="11">
        <v>0</v>
      </c>
      <c r="K284" s="11">
        <f t="shared" si="690"/>
        <v>0</v>
      </c>
      <c r="L284" s="11">
        <v>0</v>
      </c>
      <c r="M284" s="11">
        <f t="shared" si="691"/>
        <v>0</v>
      </c>
      <c r="N284" s="11">
        <v>0</v>
      </c>
      <c r="O284" s="11">
        <f t="shared" si="692"/>
        <v>0</v>
      </c>
      <c r="P284" s="11">
        <v>0</v>
      </c>
      <c r="Q284" s="11">
        <f t="shared" si="693"/>
        <v>0</v>
      </c>
      <c r="R284" s="11"/>
      <c r="S284" s="217">
        <f t="shared" si="685"/>
        <v>0</v>
      </c>
      <c r="T284" s="45"/>
      <c r="U284" s="53"/>
      <c r="V284" s="20" t="s">
        <v>16</v>
      </c>
      <c r="W284" s="78">
        <v>0</v>
      </c>
      <c r="X284" s="78">
        <v>0</v>
      </c>
      <c r="Y284" s="78">
        <f t="shared" si="686"/>
        <v>0</v>
      </c>
      <c r="Z284" s="78">
        <v>0</v>
      </c>
      <c r="AA284" s="78">
        <f t="shared" si="687"/>
        <v>0</v>
      </c>
      <c r="AB284" s="78">
        <v>0</v>
      </c>
      <c r="AC284" s="78">
        <f t="shared" si="698"/>
        <v>0</v>
      </c>
      <c r="AD284" s="78">
        <v>0</v>
      </c>
      <c r="AE284" s="78">
        <f t="shared" si="699"/>
        <v>0</v>
      </c>
      <c r="AF284" s="78">
        <v>0</v>
      </c>
      <c r="AG284" s="78">
        <f t="shared" si="700"/>
        <v>0</v>
      </c>
      <c r="AH284" s="78">
        <v>0</v>
      </c>
      <c r="AI284" s="78">
        <f t="shared" si="701"/>
        <v>0</v>
      </c>
      <c r="AJ284" s="78"/>
      <c r="AK284" s="245">
        <f t="shared" si="684"/>
        <v>0</v>
      </c>
    </row>
    <row r="285" spans="1:47" ht="19.5" customHeight="1" x14ac:dyDescent="0.2">
      <c r="A285" s="253"/>
      <c r="B285" s="134"/>
      <c r="C285" s="135" t="s">
        <v>22</v>
      </c>
      <c r="D285" s="8"/>
      <c r="E285" s="58">
        <v>0</v>
      </c>
      <c r="F285" s="58">
        <v>0</v>
      </c>
      <c r="G285" s="58">
        <f t="shared" si="688"/>
        <v>0</v>
      </c>
      <c r="H285" s="58">
        <v>0</v>
      </c>
      <c r="I285" s="58">
        <f t="shared" si="689"/>
        <v>0</v>
      </c>
      <c r="J285" s="58">
        <v>0</v>
      </c>
      <c r="K285" s="58">
        <f t="shared" si="690"/>
        <v>0</v>
      </c>
      <c r="L285" s="58">
        <v>0</v>
      </c>
      <c r="M285" s="58">
        <f t="shared" si="691"/>
        <v>0</v>
      </c>
      <c r="N285" s="58">
        <v>0</v>
      </c>
      <c r="O285" s="58">
        <f t="shared" si="692"/>
        <v>0</v>
      </c>
      <c r="P285" s="58">
        <v>0</v>
      </c>
      <c r="Q285" s="58">
        <f t="shared" si="693"/>
        <v>0</v>
      </c>
      <c r="R285" s="58"/>
      <c r="S285" s="218">
        <f t="shared" si="685"/>
        <v>0</v>
      </c>
      <c r="U285" s="103"/>
      <c r="V285" s="104" t="s">
        <v>17</v>
      </c>
      <c r="W285" s="80">
        <v>0</v>
      </c>
      <c r="X285" s="80">
        <v>0</v>
      </c>
      <c r="Y285" s="80">
        <f t="shared" si="686"/>
        <v>0</v>
      </c>
      <c r="Z285" s="80">
        <v>0</v>
      </c>
      <c r="AA285" s="80">
        <f t="shared" si="687"/>
        <v>0</v>
      </c>
      <c r="AB285" s="80">
        <v>0</v>
      </c>
      <c r="AC285" s="80">
        <f t="shared" si="698"/>
        <v>0</v>
      </c>
      <c r="AD285" s="80">
        <v>0</v>
      </c>
      <c r="AE285" s="80">
        <f t="shared" si="699"/>
        <v>0</v>
      </c>
      <c r="AF285" s="80">
        <v>0</v>
      </c>
      <c r="AG285" s="80">
        <f t="shared" si="700"/>
        <v>0</v>
      </c>
      <c r="AH285" s="80">
        <v>0</v>
      </c>
      <c r="AI285" s="80">
        <f t="shared" si="701"/>
        <v>0</v>
      </c>
      <c r="AJ285" s="80"/>
      <c r="AK285" s="247">
        <f t="shared" si="684"/>
        <v>0</v>
      </c>
    </row>
    <row r="286" spans="1:47" ht="19.5" customHeight="1" x14ac:dyDescent="0.2">
      <c r="A286" s="253"/>
      <c r="B286" s="134"/>
      <c r="C286" s="135" t="s">
        <v>46</v>
      </c>
      <c r="D286" s="8"/>
      <c r="E286" s="11">
        <v>0</v>
      </c>
      <c r="F286" s="11">
        <v>0</v>
      </c>
      <c r="G286" s="11">
        <f t="shared" si="688"/>
        <v>0</v>
      </c>
      <c r="H286" s="11">
        <v>0</v>
      </c>
      <c r="I286" s="11">
        <f t="shared" si="689"/>
        <v>0</v>
      </c>
      <c r="J286" s="11">
        <v>0</v>
      </c>
      <c r="K286" s="11">
        <f t="shared" si="690"/>
        <v>0</v>
      </c>
      <c r="L286" s="11">
        <v>0</v>
      </c>
      <c r="M286" s="11">
        <f t="shared" si="691"/>
        <v>0</v>
      </c>
      <c r="N286" s="11">
        <v>0</v>
      </c>
      <c r="O286" s="11">
        <f t="shared" si="692"/>
        <v>0</v>
      </c>
      <c r="P286" s="11">
        <v>0</v>
      </c>
      <c r="Q286" s="11">
        <f t="shared" si="693"/>
        <v>0</v>
      </c>
      <c r="R286" s="11"/>
      <c r="S286" s="217">
        <f t="shared" si="685"/>
        <v>0</v>
      </c>
      <c r="T286" s="45"/>
      <c r="U286" s="147" t="s">
        <v>43</v>
      </c>
      <c r="V286" s="10"/>
      <c r="W286" s="60">
        <v>0</v>
      </c>
      <c r="X286" s="60">
        <v>0</v>
      </c>
      <c r="Y286" s="60">
        <f t="shared" si="686"/>
        <v>0</v>
      </c>
      <c r="Z286" s="60">
        <v>0</v>
      </c>
      <c r="AA286" s="60">
        <f t="shared" si="687"/>
        <v>0</v>
      </c>
      <c r="AB286" s="60">
        <v>0</v>
      </c>
      <c r="AC286" s="60">
        <f t="shared" si="698"/>
        <v>0</v>
      </c>
      <c r="AD286" s="60">
        <v>0</v>
      </c>
      <c r="AE286" s="60">
        <f t="shared" si="699"/>
        <v>0</v>
      </c>
      <c r="AF286" s="60">
        <v>0</v>
      </c>
      <c r="AG286" s="60">
        <f t="shared" si="700"/>
        <v>0</v>
      </c>
      <c r="AH286" s="60">
        <v>0</v>
      </c>
      <c r="AI286" s="60">
        <f t="shared" si="701"/>
        <v>0</v>
      </c>
      <c r="AJ286" s="60"/>
      <c r="AK286" s="230">
        <f t="shared" si="684"/>
        <v>0</v>
      </c>
    </row>
    <row r="287" spans="1:47" ht="19.5" customHeight="1" x14ac:dyDescent="0.2">
      <c r="B287" s="134"/>
      <c r="C287" s="135" t="s">
        <v>51</v>
      </c>
      <c r="D287" s="8"/>
      <c r="E287" s="58">
        <v>0</v>
      </c>
      <c r="F287" s="58">
        <v>0</v>
      </c>
      <c r="G287" s="58">
        <f t="shared" si="688"/>
        <v>0</v>
      </c>
      <c r="H287" s="58">
        <v>0</v>
      </c>
      <c r="I287" s="58">
        <f t="shared" si="689"/>
        <v>0</v>
      </c>
      <c r="J287" s="58">
        <v>0</v>
      </c>
      <c r="K287" s="58">
        <f t="shared" si="690"/>
        <v>0</v>
      </c>
      <c r="L287" s="58">
        <v>0</v>
      </c>
      <c r="M287" s="58">
        <f t="shared" si="691"/>
        <v>0</v>
      </c>
      <c r="N287" s="58">
        <v>0</v>
      </c>
      <c r="O287" s="58">
        <f t="shared" si="692"/>
        <v>0</v>
      </c>
      <c r="P287" s="58">
        <v>0</v>
      </c>
      <c r="Q287" s="58">
        <f t="shared" si="693"/>
        <v>0</v>
      </c>
      <c r="R287" s="58"/>
      <c r="S287" s="218">
        <f t="shared" si="685"/>
        <v>0</v>
      </c>
      <c r="T287" s="29"/>
      <c r="U287" s="55" t="s">
        <v>38</v>
      </c>
      <c r="V287" s="28"/>
      <c r="W287" s="60">
        <v>0</v>
      </c>
      <c r="X287" s="60">
        <v>0</v>
      </c>
      <c r="Y287" s="60">
        <f t="shared" si="686"/>
        <v>0</v>
      </c>
      <c r="Z287" s="60">
        <v>0</v>
      </c>
      <c r="AA287" s="60">
        <f t="shared" si="687"/>
        <v>0</v>
      </c>
      <c r="AB287" s="60">
        <v>0</v>
      </c>
      <c r="AC287" s="60">
        <f t="shared" si="698"/>
        <v>0</v>
      </c>
      <c r="AD287" s="60">
        <v>0</v>
      </c>
      <c r="AE287" s="60">
        <f t="shared" si="699"/>
        <v>0</v>
      </c>
      <c r="AF287" s="60">
        <f>25218-25218</f>
        <v>0</v>
      </c>
      <c r="AG287" s="60">
        <f t="shared" si="700"/>
        <v>0</v>
      </c>
      <c r="AH287" s="60">
        <f>25218-25218</f>
        <v>0</v>
      </c>
      <c r="AI287" s="60">
        <f t="shared" si="701"/>
        <v>0</v>
      </c>
      <c r="AJ287" s="60"/>
      <c r="AK287" s="230">
        <f t="shared" si="684"/>
        <v>0</v>
      </c>
    </row>
    <row r="288" spans="1:47" ht="19.5" customHeight="1" x14ac:dyDescent="0.2">
      <c r="B288" s="105"/>
      <c r="C288" s="35" t="s">
        <v>127</v>
      </c>
      <c r="D288" s="35"/>
      <c r="E288" s="59">
        <v>0</v>
      </c>
      <c r="F288" s="59">
        <v>0</v>
      </c>
      <c r="G288" s="59">
        <f t="shared" si="688"/>
        <v>0</v>
      </c>
      <c r="H288" s="59">
        <v>0</v>
      </c>
      <c r="I288" s="59">
        <f t="shared" si="689"/>
        <v>0</v>
      </c>
      <c r="J288" s="59">
        <v>0</v>
      </c>
      <c r="K288" s="59">
        <f t="shared" si="690"/>
        <v>0</v>
      </c>
      <c r="L288" s="59">
        <v>0</v>
      </c>
      <c r="M288" s="59">
        <f t="shared" si="691"/>
        <v>0</v>
      </c>
      <c r="N288" s="59">
        <v>0</v>
      </c>
      <c r="O288" s="59">
        <f t="shared" si="692"/>
        <v>0</v>
      </c>
      <c r="P288" s="59">
        <v>0</v>
      </c>
      <c r="Q288" s="59">
        <f t="shared" si="693"/>
        <v>0</v>
      </c>
      <c r="R288" s="59"/>
      <c r="S288" s="219">
        <f t="shared" si="685"/>
        <v>0</v>
      </c>
      <c r="T288" s="29"/>
      <c r="U288" s="148" t="s">
        <v>127</v>
      </c>
      <c r="V288" s="132"/>
      <c r="W288" s="89">
        <v>0</v>
      </c>
      <c r="X288" s="89">
        <v>0</v>
      </c>
      <c r="Y288" s="89">
        <f t="shared" si="686"/>
        <v>0</v>
      </c>
      <c r="Z288" s="89">
        <v>0</v>
      </c>
      <c r="AA288" s="89">
        <f t="shared" si="687"/>
        <v>0</v>
      </c>
      <c r="AB288" s="89">
        <v>0</v>
      </c>
      <c r="AC288" s="89">
        <f t="shared" si="698"/>
        <v>0</v>
      </c>
      <c r="AD288" s="89">
        <v>0</v>
      </c>
      <c r="AE288" s="89">
        <f t="shared" si="699"/>
        <v>0</v>
      </c>
      <c r="AF288" s="89">
        <v>25218</v>
      </c>
      <c r="AG288" s="89">
        <f t="shared" si="700"/>
        <v>25218</v>
      </c>
      <c r="AH288" s="89">
        <v>0</v>
      </c>
      <c r="AI288" s="89">
        <f t="shared" si="701"/>
        <v>25218</v>
      </c>
      <c r="AJ288" s="89">
        <v>25218</v>
      </c>
      <c r="AK288" s="248">
        <f t="shared" si="684"/>
        <v>100</v>
      </c>
    </row>
    <row r="289" spans="1:47" s="3" customFormat="1" ht="19.5" customHeight="1" x14ac:dyDescent="0.2">
      <c r="B289" s="149" t="s">
        <v>14</v>
      </c>
      <c r="C289" s="135"/>
      <c r="D289" s="8"/>
      <c r="E289" s="11">
        <f>SUM(E283:E288)+E276</f>
        <v>0</v>
      </c>
      <c r="F289" s="11">
        <f t="shared" ref="F289" si="702">SUM(F283:F288)+F276</f>
        <v>0</v>
      </c>
      <c r="G289" s="11">
        <f t="shared" ref="G289" si="703">SUM(G283:G288)+G276</f>
        <v>0</v>
      </c>
      <c r="H289" s="11">
        <f t="shared" ref="H289" si="704">SUM(H283:H288)+H276</f>
        <v>0</v>
      </c>
      <c r="I289" s="11">
        <f t="shared" ref="I289" si="705">SUM(I283:I288)+I276</f>
        <v>0</v>
      </c>
      <c r="J289" s="11">
        <f t="shared" ref="J289" si="706">SUM(J283:J288)+J276</f>
        <v>0</v>
      </c>
      <c r="K289" s="11">
        <f t="shared" ref="K289" si="707">SUM(K283:K288)+K276</f>
        <v>0</v>
      </c>
      <c r="L289" s="11">
        <f t="shared" ref="L289" si="708">SUM(L283:L288)+L276</f>
        <v>0</v>
      </c>
      <c r="M289" s="11">
        <f t="shared" ref="M289" si="709">SUM(M283:M288)+M276</f>
        <v>0</v>
      </c>
      <c r="N289" s="11">
        <f t="shared" ref="N289" si="710">SUM(N283:N288)+N276</f>
        <v>25218</v>
      </c>
      <c r="O289" s="11">
        <f t="shared" ref="O289" si="711">SUM(O283:O288)+O276</f>
        <v>25218</v>
      </c>
      <c r="P289" s="11">
        <f t="shared" ref="P289" si="712">SUM(P283:P288)+P276</f>
        <v>0</v>
      </c>
      <c r="Q289" s="11">
        <f t="shared" ref="Q289" si="713">SUM(Q283:Q288)+Q276</f>
        <v>25218</v>
      </c>
      <c r="R289" s="11">
        <f t="shared" ref="R289" si="714">SUM(R283:R288)+R276</f>
        <v>25218</v>
      </c>
      <c r="S289" s="217">
        <f t="shared" si="685"/>
        <v>100</v>
      </c>
      <c r="T289" s="65"/>
      <c r="U289" s="150" t="s">
        <v>18</v>
      </c>
      <c r="V289" s="151"/>
      <c r="W289" s="60">
        <f t="shared" ref="W289:AJ289" si="715">+W287+W282+W276+W286+W288</f>
        <v>0</v>
      </c>
      <c r="X289" s="60">
        <f t="shared" si="715"/>
        <v>0</v>
      </c>
      <c r="Y289" s="60">
        <f t="shared" si="715"/>
        <v>0</v>
      </c>
      <c r="Z289" s="60">
        <f t="shared" si="715"/>
        <v>0</v>
      </c>
      <c r="AA289" s="60">
        <f t="shared" si="715"/>
        <v>0</v>
      </c>
      <c r="AB289" s="60">
        <f t="shared" si="715"/>
        <v>0</v>
      </c>
      <c r="AC289" s="60">
        <f t="shared" si="715"/>
        <v>0</v>
      </c>
      <c r="AD289" s="60">
        <f t="shared" si="715"/>
        <v>0</v>
      </c>
      <c r="AE289" s="60">
        <f t="shared" si="715"/>
        <v>0</v>
      </c>
      <c r="AF289" s="60">
        <f t="shared" si="715"/>
        <v>25218</v>
      </c>
      <c r="AG289" s="60">
        <f t="shared" si="715"/>
        <v>25218</v>
      </c>
      <c r="AH289" s="60">
        <f t="shared" si="715"/>
        <v>0</v>
      </c>
      <c r="AI289" s="60">
        <f t="shared" si="715"/>
        <v>25218</v>
      </c>
      <c r="AJ289" s="60">
        <f t="shared" si="715"/>
        <v>25218</v>
      </c>
      <c r="AK289" s="230">
        <f t="shared" si="684"/>
        <v>100</v>
      </c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</row>
    <row r="290" spans="1:47" s="3" customFormat="1" ht="25.5" customHeight="1" x14ac:dyDescent="0.2">
      <c r="B290" s="152" t="s">
        <v>111</v>
      </c>
      <c r="C290" s="122" t="s">
        <v>79</v>
      </c>
      <c r="D290" s="123"/>
      <c r="E290" s="122"/>
      <c r="F290" s="122"/>
      <c r="G290" s="122"/>
      <c r="H290" s="122"/>
      <c r="I290" s="122"/>
      <c r="J290" s="122"/>
      <c r="K290" s="122"/>
      <c r="L290" s="122"/>
      <c r="M290" s="122"/>
      <c r="N290" s="122"/>
      <c r="O290" s="122"/>
      <c r="P290" s="122"/>
      <c r="Q290" s="122"/>
      <c r="R290" s="122"/>
      <c r="S290" s="220"/>
      <c r="T290" s="122"/>
      <c r="U290" s="123"/>
      <c r="V290" s="167"/>
      <c r="W290" s="167"/>
      <c r="X290" s="167"/>
      <c r="Y290" s="167"/>
      <c r="Z290" s="167"/>
      <c r="AA290" s="167"/>
      <c r="AB290" s="167"/>
      <c r="AC290" s="167"/>
      <c r="AD290" s="167"/>
      <c r="AE290" s="167"/>
      <c r="AF290" s="167"/>
      <c r="AG290" s="167"/>
      <c r="AH290" s="167"/>
      <c r="AI290" s="167"/>
      <c r="AJ290" s="167"/>
      <c r="AK290" s="199"/>
    </row>
    <row r="291" spans="1:47" ht="40.5" customHeight="1" x14ac:dyDescent="0.2">
      <c r="B291" s="96" t="s">
        <v>0</v>
      </c>
      <c r="C291" s="26"/>
      <c r="D291" s="97"/>
      <c r="E291" s="34" t="str">
        <f t="shared" ref="E291:S291" si="716">+E$6</f>
        <v>Eredeti előirányzat
2024. év</v>
      </c>
      <c r="F291" s="34" t="str">
        <f t="shared" si="716"/>
        <v>1 Módosítás</v>
      </c>
      <c r="G291" s="34" t="str">
        <f t="shared" si="716"/>
        <v>Módosított előirányzat 1
2024. év</v>
      </c>
      <c r="H291" s="34" t="str">
        <f t="shared" si="716"/>
        <v>2 Módosítás</v>
      </c>
      <c r="I291" s="34" t="str">
        <f t="shared" si="716"/>
        <v>Módosított előirányzat</v>
      </c>
      <c r="J291" s="34" t="str">
        <f t="shared" si="716"/>
        <v>3 Módosítás</v>
      </c>
      <c r="K291" s="34" t="str">
        <f t="shared" si="716"/>
        <v>Módosított előirányzat</v>
      </c>
      <c r="L291" s="34" t="str">
        <f t="shared" si="716"/>
        <v>4 Módosítás</v>
      </c>
      <c r="M291" s="34" t="str">
        <f t="shared" si="716"/>
        <v>4. Módosított előirányzat</v>
      </c>
      <c r="N291" s="34" t="str">
        <f t="shared" si="716"/>
        <v>5 Módosítás</v>
      </c>
      <c r="O291" s="34" t="str">
        <f t="shared" si="716"/>
        <v>Módosított előirányzat 5.</v>
      </c>
      <c r="P291" s="34" t="str">
        <f t="shared" si="716"/>
        <v>6 Módosítás</v>
      </c>
      <c r="Q291" s="34" t="str">
        <f t="shared" si="716"/>
        <v>Módosított előirányzat
2024. év</v>
      </c>
      <c r="R291" s="34" t="str">
        <f t="shared" si="716"/>
        <v>Teljesítés
2024. év</v>
      </c>
      <c r="S291" s="34" t="str">
        <f t="shared" si="716"/>
        <v>%
Teljesítés
 Mód.előir.</v>
      </c>
      <c r="T291" s="49"/>
      <c r="U291" s="55" t="s">
        <v>1</v>
      </c>
      <c r="V291" s="98"/>
      <c r="W291" s="34" t="str">
        <f t="shared" ref="W291:AK291" si="717">+W$6</f>
        <v>Eredeti előirányzat
2024. év</v>
      </c>
      <c r="X291" s="34" t="str">
        <f t="shared" si="717"/>
        <v>1 Módosítás</v>
      </c>
      <c r="Y291" s="34" t="str">
        <f t="shared" si="717"/>
        <v>Módosított előirányzat 1
2024. év</v>
      </c>
      <c r="Z291" s="34" t="str">
        <f t="shared" si="717"/>
        <v>2 Módosítás</v>
      </c>
      <c r="AA291" s="34" t="str">
        <f t="shared" si="717"/>
        <v>Módosított előirányzat</v>
      </c>
      <c r="AB291" s="34" t="str">
        <f t="shared" si="717"/>
        <v>3 Módosítás</v>
      </c>
      <c r="AC291" s="34" t="str">
        <f t="shared" si="717"/>
        <v>Módosított előirányzat</v>
      </c>
      <c r="AD291" s="34" t="str">
        <f t="shared" si="717"/>
        <v>4 Módosítás</v>
      </c>
      <c r="AE291" s="34" t="str">
        <f t="shared" si="717"/>
        <v>4. Módosított előirányzat</v>
      </c>
      <c r="AF291" s="34" t="str">
        <f t="shared" si="717"/>
        <v>5 Módosítás</v>
      </c>
      <c r="AG291" s="34" t="str">
        <f t="shared" si="717"/>
        <v>Módosított előirányzat 5</v>
      </c>
      <c r="AH291" s="34" t="str">
        <f t="shared" si="717"/>
        <v>6 Módosítás</v>
      </c>
      <c r="AI291" s="34" t="str">
        <f t="shared" si="717"/>
        <v>Módosított 
előirányzat</v>
      </c>
      <c r="AJ291" s="34" t="str">
        <f t="shared" si="717"/>
        <v>Teljesítés
2024. év</v>
      </c>
      <c r="AK291" s="34" t="str">
        <f t="shared" si="717"/>
        <v>%
Teljesítés
 Mód.előir.</v>
      </c>
    </row>
    <row r="292" spans="1:47" ht="19.5" customHeight="1" x14ac:dyDescent="0.2">
      <c r="B292" s="134"/>
      <c r="C292" s="135" t="s">
        <v>2</v>
      </c>
      <c r="D292" s="136"/>
      <c r="E292" s="137">
        <f t="shared" ref="E292:I292" si="718">+E293+E294+E295+E296</f>
        <v>0</v>
      </c>
      <c r="F292" s="137">
        <f t="shared" si="718"/>
        <v>0</v>
      </c>
      <c r="G292" s="137">
        <f t="shared" si="718"/>
        <v>0</v>
      </c>
      <c r="H292" s="137">
        <f t="shared" si="718"/>
        <v>0</v>
      </c>
      <c r="I292" s="137">
        <f t="shared" si="718"/>
        <v>0</v>
      </c>
      <c r="J292" s="137">
        <f t="shared" ref="J292:K292" si="719">+J293+J294+J295+J296</f>
        <v>0</v>
      </c>
      <c r="K292" s="137">
        <f t="shared" si="719"/>
        <v>0</v>
      </c>
      <c r="L292" s="137">
        <f t="shared" ref="L292:M292" si="720">+L293+L294+L295+L296</f>
        <v>0</v>
      </c>
      <c r="M292" s="137">
        <f t="shared" si="720"/>
        <v>0</v>
      </c>
      <c r="N292" s="137">
        <f t="shared" ref="N292:O292" si="721">+N293+N294+N295+N296</f>
        <v>55668</v>
      </c>
      <c r="O292" s="137">
        <f t="shared" si="721"/>
        <v>55668</v>
      </c>
      <c r="P292" s="137">
        <f t="shared" ref="P292:Q292" si="722">+P293+P294+P295+P296</f>
        <v>0</v>
      </c>
      <c r="Q292" s="137">
        <f t="shared" si="722"/>
        <v>55668</v>
      </c>
      <c r="R292" s="137">
        <f>+R293+R294+R295+R296</f>
        <v>55668</v>
      </c>
      <c r="S292" s="213">
        <f>IF(Q292=0,0,R292/Q292*100)</f>
        <v>100</v>
      </c>
      <c r="T292" s="44"/>
      <c r="U292" s="138" t="s">
        <v>3</v>
      </c>
      <c r="V292" s="139"/>
      <c r="W292" s="72">
        <f t="shared" ref="W292:X292" si="723">SUM(W293:W297)</f>
        <v>0</v>
      </c>
      <c r="X292" s="72">
        <f t="shared" si="723"/>
        <v>0</v>
      </c>
      <c r="Y292" s="72">
        <f>+W292+X292</f>
        <v>0</v>
      </c>
      <c r="Z292" s="72">
        <f t="shared" ref="Z292" si="724">SUM(Z293:Z297)</f>
        <v>0</v>
      </c>
      <c r="AA292" s="72">
        <f>+Y292+Z292</f>
        <v>0</v>
      </c>
      <c r="AB292" s="72">
        <f t="shared" ref="AB292:AD292" si="725">SUM(AB293:AB297)</f>
        <v>0</v>
      </c>
      <c r="AC292" s="72">
        <f>SUM(AC293:AC297)</f>
        <v>0</v>
      </c>
      <c r="AD292" s="72">
        <f t="shared" si="725"/>
        <v>0</v>
      </c>
      <c r="AE292" s="72">
        <f>SUM(AE293:AE297)</f>
        <v>0</v>
      </c>
      <c r="AF292" s="72">
        <f t="shared" ref="AF292:AH292" si="726">SUM(AF293:AF297)</f>
        <v>0</v>
      </c>
      <c r="AG292" s="72">
        <f>SUM(AG293:AG297)</f>
        <v>0</v>
      </c>
      <c r="AH292" s="72">
        <f t="shared" si="726"/>
        <v>0</v>
      </c>
      <c r="AI292" s="72">
        <f>SUM(AI293:AI297)</f>
        <v>0</v>
      </c>
      <c r="AJ292" s="72">
        <f>SUM(AJ293:AJ297)</f>
        <v>0</v>
      </c>
      <c r="AK292" s="243">
        <f t="shared" ref="AK292:AK305" si="727">IF(AI292=0,0,AJ292/AI292*100)</f>
        <v>0</v>
      </c>
    </row>
    <row r="293" spans="1:47" ht="19.5" customHeight="1" x14ac:dyDescent="0.2">
      <c r="B293" s="140"/>
      <c r="C293" s="141" t="s">
        <v>4</v>
      </c>
      <c r="D293" s="141"/>
      <c r="E293" s="142"/>
      <c r="F293" s="142">
        <v>0</v>
      </c>
      <c r="G293" s="142"/>
      <c r="H293" s="142"/>
      <c r="I293" s="142"/>
      <c r="J293" s="142"/>
      <c r="K293" s="142"/>
      <c r="L293" s="142"/>
      <c r="M293" s="142"/>
      <c r="N293" s="142"/>
      <c r="O293" s="142"/>
      <c r="P293" s="142"/>
      <c r="Q293" s="142"/>
      <c r="R293" s="142"/>
      <c r="S293" s="214">
        <f t="shared" ref="S293:S305" si="728">IF(Q293=0,0,R293/Q293*100)</f>
        <v>0</v>
      </c>
      <c r="T293" s="46"/>
      <c r="U293" s="143"/>
      <c r="V293" s="144" t="s">
        <v>6</v>
      </c>
      <c r="W293" s="145">
        <v>0</v>
      </c>
      <c r="X293" s="145">
        <v>0</v>
      </c>
      <c r="Y293" s="145">
        <f t="shared" ref="Y293:Y304" si="729">+W293+X293</f>
        <v>0</v>
      </c>
      <c r="Z293" s="145">
        <v>0</v>
      </c>
      <c r="AA293" s="145">
        <f t="shared" ref="AA293:AA304" si="730">+Y293+Z293</f>
        <v>0</v>
      </c>
      <c r="AB293" s="145">
        <v>0</v>
      </c>
      <c r="AC293" s="145">
        <f>+AA293+AB293</f>
        <v>0</v>
      </c>
      <c r="AD293" s="145">
        <v>0</v>
      </c>
      <c r="AE293" s="145">
        <f>+AC293+AD293</f>
        <v>0</v>
      </c>
      <c r="AF293" s="145">
        <v>0</v>
      </c>
      <c r="AG293" s="145">
        <f>+AE293+AF293</f>
        <v>0</v>
      </c>
      <c r="AH293" s="145">
        <v>0</v>
      </c>
      <c r="AI293" s="145">
        <f>+AG293+AH293</f>
        <v>0</v>
      </c>
      <c r="AJ293" s="145"/>
      <c r="AK293" s="244">
        <f t="shared" si="727"/>
        <v>0</v>
      </c>
    </row>
    <row r="294" spans="1:47" ht="23.25" customHeight="1" x14ac:dyDescent="0.2">
      <c r="A294" s="253"/>
      <c r="B294" s="100"/>
      <c r="C294" s="17" t="s">
        <v>5</v>
      </c>
      <c r="D294" s="18"/>
      <c r="E294" s="5">
        <v>0</v>
      </c>
      <c r="F294" s="5">
        <v>0</v>
      </c>
      <c r="G294" s="5">
        <f>+E294+F294</f>
        <v>0</v>
      </c>
      <c r="H294" s="5">
        <v>0</v>
      </c>
      <c r="I294" s="5">
        <f>+G294+H294</f>
        <v>0</v>
      </c>
      <c r="J294" s="5">
        <v>0</v>
      </c>
      <c r="K294" s="5">
        <f>+I294+J294</f>
        <v>0</v>
      </c>
      <c r="L294" s="5">
        <v>0</v>
      </c>
      <c r="M294" s="5">
        <f>+K294+L294</f>
        <v>0</v>
      </c>
      <c r="N294" s="5">
        <v>55668</v>
      </c>
      <c r="O294" s="5">
        <f>+M294+N294</f>
        <v>55668</v>
      </c>
      <c r="P294" s="5">
        <v>0</v>
      </c>
      <c r="Q294" s="5">
        <f>+O294+P294</f>
        <v>55668</v>
      </c>
      <c r="R294" s="5">
        <f>55667.506+0.494</f>
        <v>55668</v>
      </c>
      <c r="S294" s="215">
        <f t="shared" si="728"/>
        <v>100</v>
      </c>
      <c r="T294" s="46"/>
      <c r="U294" s="53"/>
      <c r="V294" s="19" t="s">
        <v>8</v>
      </c>
      <c r="W294" s="78">
        <v>0</v>
      </c>
      <c r="X294" s="78">
        <v>0</v>
      </c>
      <c r="Y294" s="78">
        <f t="shared" si="729"/>
        <v>0</v>
      </c>
      <c r="Z294" s="78">
        <v>0</v>
      </c>
      <c r="AA294" s="78">
        <f t="shared" si="730"/>
        <v>0</v>
      </c>
      <c r="AB294" s="78">
        <v>0</v>
      </c>
      <c r="AC294" s="78">
        <f>+AA294+AB294</f>
        <v>0</v>
      </c>
      <c r="AD294" s="78">
        <v>0</v>
      </c>
      <c r="AE294" s="78">
        <f>+AC294+AD294</f>
        <v>0</v>
      </c>
      <c r="AF294" s="78">
        <v>0</v>
      </c>
      <c r="AG294" s="78">
        <f>+AE294+AF294</f>
        <v>0</v>
      </c>
      <c r="AH294" s="78">
        <v>0</v>
      </c>
      <c r="AI294" s="78">
        <f>+AG294+AH294</f>
        <v>0</v>
      </c>
      <c r="AJ294" s="78"/>
      <c r="AK294" s="245">
        <f t="shared" si="727"/>
        <v>0</v>
      </c>
    </row>
    <row r="295" spans="1:47" ht="19.5" customHeight="1" x14ac:dyDescent="0.2">
      <c r="A295" s="253"/>
      <c r="B295" s="100"/>
      <c r="C295" s="17" t="s">
        <v>7</v>
      </c>
      <c r="D295" s="18"/>
      <c r="E295" s="5">
        <v>0</v>
      </c>
      <c r="F295" s="5">
        <v>0</v>
      </c>
      <c r="G295" s="5">
        <f t="shared" ref="G295:G304" si="731">+E295+F295</f>
        <v>0</v>
      </c>
      <c r="H295" s="5">
        <v>0</v>
      </c>
      <c r="I295" s="5">
        <f t="shared" ref="I295:I304" si="732">+G295+H295</f>
        <v>0</v>
      </c>
      <c r="J295" s="5">
        <v>0</v>
      </c>
      <c r="K295" s="5">
        <f t="shared" ref="K295:K304" si="733">+I295+J295</f>
        <v>0</v>
      </c>
      <c r="L295" s="5">
        <v>0</v>
      </c>
      <c r="M295" s="5">
        <f t="shared" ref="M295:M304" si="734">+K295+L295</f>
        <v>0</v>
      </c>
      <c r="N295" s="5">
        <v>0</v>
      </c>
      <c r="O295" s="5">
        <f t="shared" ref="O295:O304" si="735">+M295+N295</f>
        <v>0</v>
      </c>
      <c r="P295" s="5">
        <v>0</v>
      </c>
      <c r="Q295" s="5">
        <f t="shared" ref="Q295:Q304" si="736">+O295+P295</f>
        <v>0</v>
      </c>
      <c r="R295" s="5"/>
      <c r="S295" s="215">
        <f t="shared" si="728"/>
        <v>0</v>
      </c>
      <c r="T295" s="46"/>
      <c r="U295" s="53"/>
      <c r="V295" s="20" t="s">
        <v>9</v>
      </c>
      <c r="W295" s="78">
        <v>0</v>
      </c>
      <c r="X295" s="78">
        <v>0</v>
      </c>
      <c r="Y295" s="78">
        <f t="shared" si="729"/>
        <v>0</v>
      </c>
      <c r="Z295" s="78">
        <v>0</v>
      </c>
      <c r="AA295" s="78">
        <f t="shared" si="730"/>
        <v>0</v>
      </c>
      <c r="AB295" s="78">
        <v>0</v>
      </c>
      <c r="AC295" s="78">
        <f>+AA295+AB295</f>
        <v>0</v>
      </c>
      <c r="AD295" s="78">
        <v>0</v>
      </c>
      <c r="AE295" s="78">
        <f>+AC295+AD295</f>
        <v>0</v>
      </c>
      <c r="AF295" s="78">
        <v>0</v>
      </c>
      <c r="AG295" s="78">
        <f>+AE295+AF295</f>
        <v>0</v>
      </c>
      <c r="AH295" s="78">
        <v>0</v>
      </c>
      <c r="AI295" s="78">
        <f>+AG295+AH295</f>
        <v>0</v>
      </c>
      <c r="AJ295" s="78"/>
      <c r="AK295" s="245">
        <f t="shared" si="727"/>
        <v>0</v>
      </c>
    </row>
    <row r="296" spans="1:47" ht="19.5" customHeight="1" x14ac:dyDescent="0.2">
      <c r="A296" s="253"/>
      <c r="B296" s="100"/>
      <c r="C296" s="17" t="s">
        <v>21</v>
      </c>
      <c r="D296" s="18"/>
      <c r="E296" s="5">
        <v>0</v>
      </c>
      <c r="F296" s="5">
        <v>0</v>
      </c>
      <c r="G296" s="5">
        <f t="shared" si="731"/>
        <v>0</v>
      </c>
      <c r="H296" s="5">
        <v>0</v>
      </c>
      <c r="I296" s="5">
        <f t="shared" si="732"/>
        <v>0</v>
      </c>
      <c r="J296" s="5">
        <v>0</v>
      </c>
      <c r="K296" s="5">
        <f t="shared" si="733"/>
        <v>0</v>
      </c>
      <c r="L296" s="5">
        <v>0</v>
      </c>
      <c r="M296" s="5">
        <f t="shared" si="734"/>
        <v>0</v>
      </c>
      <c r="N296" s="5">
        <v>0</v>
      </c>
      <c r="O296" s="5">
        <f t="shared" si="735"/>
        <v>0</v>
      </c>
      <c r="P296" s="5">
        <v>0</v>
      </c>
      <c r="Q296" s="5">
        <f t="shared" si="736"/>
        <v>0</v>
      </c>
      <c r="R296" s="5"/>
      <c r="S296" s="215">
        <f t="shared" si="728"/>
        <v>0</v>
      </c>
      <c r="T296" s="46"/>
      <c r="U296" s="53"/>
      <c r="V296" s="20" t="s">
        <v>11</v>
      </c>
      <c r="W296" s="78">
        <v>0</v>
      </c>
      <c r="X296" s="78">
        <v>0</v>
      </c>
      <c r="Y296" s="78">
        <f t="shared" si="729"/>
        <v>0</v>
      </c>
      <c r="Z296" s="78">
        <v>0</v>
      </c>
      <c r="AA296" s="78">
        <f t="shared" si="730"/>
        <v>0</v>
      </c>
      <c r="AB296" s="78">
        <v>0</v>
      </c>
      <c r="AC296" s="78">
        <f>+AA296+AB296</f>
        <v>0</v>
      </c>
      <c r="AD296" s="78">
        <v>0</v>
      </c>
      <c r="AE296" s="78">
        <f>+AC296+AD296</f>
        <v>0</v>
      </c>
      <c r="AF296" s="78">
        <v>0</v>
      </c>
      <c r="AG296" s="78">
        <f>+AE296+AF296</f>
        <v>0</v>
      </c>
      <c r="AH296" s="78">
        <v>0</v>
      </c>
      <c r="AI296" s="78">
        <f>+AG296+AH296</f>
        <v>0</v>
      </c>
      <c r="AJ296" s="78"/>
      <c r="AK296" s="245">
        <f t="shared" si="727"/>
        <v>0</v>
      </c>
    </row>
    <row r="297" spans="1:47" ht="19.5" customHeight="1" x14ac:dyDescent="0.2">
      <c r="A297" s="253"/>
      <c r="B297" s="101"/>
      <c r="C297" s="21"/>
      <c r="D297" s="21"/>
      <c r="E297" s="102">
        <v>0</v>
      </c>
      <c r="F297" s="102">
        <v>0</v>
      </c>
      <c r="G297" s="5">
        <f t="shared" si="731"/>
        <v>0</v>
      </c>
      <c r="H297" s="102">
        <v>0</v>
      </c>
      <c r="I297" s="5">
        <f t="shared" si="732"/>
        <v>0</v>
      </c>
      <c r="J297" s="102">
        <v>0</v>
      </c>
      <c r="K297" s="5">
        <f t="shared" si="733"/>
        <v>0</v>
      </c>
      <c r="L297" s="102">
        <v>0</v>
      </c>
      <c r="M297" s="5">
        <f t="shared" si="734"/>
        <v>0</v>
      </c>
      <c r="N297" s="102">
        <v>0</v>
      </c>
      <c r="O297" s="5">
        <f t="shared" si="735"/>
        <v>0</v>
      </c>
      <c r="P297" s="102">
        <v>0</v>
      </c>
      <c r="Q297" s="5">
        <f t="shared" si="736"/>
        <v>0</v>
      </c>
      <c r="R297" s="5"/>
      <c r="S297" s="215">
        <f t="shared" si="728"/>
        <v>0</v>
      </c>
      <c r="T297" s="50"/>
      <c r="U297" s="54"/>
      <c r="V297" s="23" t="s">
        <v>12</v>
      </c>
      <c r="W297" s="79">
        <v>0</v>
      </c>
      <c r="X297" s="79">
        <v>0</v>
      </c>
      <c r="Y297" s="79">
        <f t="shared" si="729"/>
        <v>0</v>
      </c>
      <c r="Z297" s="79">
        <v>0</v>
      </c>
      <c r="AA297" s="79">
        <f t="shared" si="730"/>
        <v>0</v>
      </c>
      <c r="AB297" s="79">
        <v>0</v>
      </c>
      <c r="AC297" s="79">
        <f>+AA297+AB297</f>
        <v>0</v>
      </c>
      <c r="AD297" s="79">
        <v>0</v>
      </c>
      <c r="AE297" s="79">
        <f>+AC297+AD297</f>
        <v>0</v>
      </c>
      <c r="AF297" s="79">
        <v>0</v>
      </c>
      <c r="AG297" s="79">
        <f>+AE297+AF297</f>
        <v>0</v>
      </c>
      <c r="AH297" s="79">
        <v>0</v>
      </c>
      <c r="AI297" s="79">
        <f>+AG297+AH297</f>
        <v>0</v>
      </c>
      <c r="AJ297" s="79"/>
      <c r="AK297" s="246">
        <f t="shared" si="727"/>
        <v>0</v>
      </c>
    </row>
    <row r="298" spans="1:47" ht="19.5" customHeight="1" x14ac:dyDescent="0.2">
      <c r="A298" s="253"/>
      <c r="B298" s="101"/>
      <c r="C298" s="21"/>
      <c r="D298" s="21"/>
      <c r="E298" s="102">
        <v>0</v>
      </c>
      <c r="F298" s="102">
        <v>0</v>
      </c>
      <c r="G298" s="5">
        <f t="shared" si="731"/>
        <v>0</v>
      </c>
      <c r="H298" s="102">
        <v>0</v>
      </c>
      <c r="I298" s="5">
        <f t="shared" si="732"/>
        <v>0</v>
      </c>
      <c r="J298" s="102">
        <v>0</v>
      </c>
      <c r="K298" s="5">
        <f t="shared" si="733"/>
        <v>0</v>
      </c>
      <c r="L298" s="102">
        <v>0</v>
      </c>
      <c r="M298" s="5">
        <f t="shared" si="734"/>
        <v>0</v>
      </c>
      <c r="N298" s="102">
        <v>0</v>
      </c>
      <c r="O298" s="5">
        <f t="shared" si="735"/>
        <v>0</v>
      </c>
      <c r="P298" s="102">
        <v>0</v>
      </c>
      <c r="Q298" s="5">
        <f t="shared" si="736"/>
        <v>0</v>
      </c>
      <c r="R298" s="5"/>
      <c r="S298" s="215">
        <f t="shared" si="728"/>
        <v>0</v>
      </c>
      <c r="T298" s="29"/>
      <c r="U298" s="138" t="s">
        <v>13</v>
      </c>
      <c r="V298" s="139"/>
      <c r="W298" s="60">
        <f t="shared" ref="W298:X298" si="737">SUM(W299:W301)</f>
        <v>0</v>
      </c>
      <c r="X298" s="60">
        <f t="shared" si="737"/>
        <v>0</v>
      </c>
      <c r="Y298" s="60">
        <f t="shared" si="729"/>
        <v>0</v>
      </c>
      <c r="Z298" s="60">
        <f t="shared" ref="Z298" si="738">SUM(Z299:Z301)</f>
        <v>0</v>
      </c>
      <c r="AA298" s="60">
        <f t="shared" si="730"/>
        <v>0</v>
      </c>
      <c r="AB298" s="60">
        <f t="shared" ref="AB298:AD298" si="739">SUM(AB299:AB301)</f>
        <v>0</v>
      </c>
      <c r="AC298" s="72">
        <f>SUM(AC299:AC301)</f>
        <v>0</v>
      </c>
      <c r="AD298" s="60">
        <f t="shared" si="739"/>
        <v>0</v>
      </c>
      <c r="AE298" s="72">
        <f>SUM(AE299:AE301)</f>
        <v>0</v>
      </c>
      <c r="AF298" s="60">
        <f t="shared" ref="AF298:AH298" si="740">SUM(AF299:AF301)</f>
        <v>0</v>
      </c>
      <c r="AG298" s="72">
        <f>SUM(AG299:AG301)</f>
        <v>0</v>
      </c>
      <c r="AH298" s="60">
        <f t="shared" si="740"/>
        <v>0</v>
      </c>
      <c r="AI298" s="72">
        <f>SUM(AI299:AI301)</f>
        <v>0</v>
      </c>
      <c r="AJ298" s="72">
        <f>SUM(AJ299:AJ301)</f>
        <v>0</v>
      </c>
      <c r="AK298" s="243">
        <f t="shared" si="727"/>
        <v>0</v>
      </c>
    </row>
    <row r="299" spans="1:47" ht="19.5" customHeight="1" x14ac:dyDescent="0.2">
      <c r="A299" s="253"/>
      <c r="B299" s="134"/>
      <c r="C299" s="135" t="s">
        <v>10</v>
      </c>
      <c r="D299" s="8"/>
      <c r="E299" s="9">
        <v>0</v>
      </c>
      <c r="F299" s="9">
        <v>0</v>
      </c>
      <c r="G299" s="9">
        <f t="shared" si="731"/>
        <v>0</v>
      </c>
      <c r="H299" s="9">
        <v>0</v>
      </c>
      <c r="I299" s="9">
        <f t="shared" si="732"/>
        <v>0</v>
      </c>
      <c r="J299" s="9">
        <v>0</v>
      </c>
      <c r="K299" s="9">
        <f t="shared" si="733"/>
        <v>0</v>
      </c>
      <c r="L299" s="9">
        <v>0</v>
      </c>
      <c r="M299" s="9">
        <f t="shared" si="734"/>
        <v>0</v>
      </c>
      <c r="N299" s="9">
        <v>0</v>
      </c>
      <c r="O299" s="9">
        <f t="shared" si="735"/>
        <v>0</v>
      </c>
      <c r="P299" s="9">
        <v>0</v>
      </c>
      <c r="Q299" s="9">
        <f t="shared" si="736"/>
        <v>0</v>
      </c>
      <c r="R299" s="9"/>
      <c r="S299" s="216">
        <f t="shared" si="728"/>
        <v>0</v>
      </c>
      <c r="T299" s="44"/>
      <c r="U299" s="143"/>
      <c r="V299" s="144" t="s">
        <v>15</v>
      </c>
      <c r="W299" s="145">
        <v>0</v>
      </c>
      <c r="X299" s="145">
        <v>0</v>
      </c>
      <c r="Y299" s="145">
        <f t="shared" si="729"/>
        <v>0</v>
      </c>
      <c r="Z299" s="145">
        <v>0</v>
      </c>
      <c r="AA299" s="145">
        <f t="shared" si="730"/>
        <v>0</v>
      </c>
      <c r="AB299" s="145">
        <v>0</v>
      </c>
      <c r="AC299" s="145">
        <f t="shared" ref="AC299:AC304" si="741">+AA299+AB299</f>
        <v>0</v>
      </c>
      <c r="AD299" s="145">
        <v>0</v>
      </c>
      <c r="AE299" s="145">
        <f t="shared" ref="AE299:AE304" si="742">+AC299+AD299</f>
        <v>0</v>
      </c>
      <c r="AF299" s="145">
        <v>0</v>
      </c>
      <c r="AG299" s="145">
        <f t="shared" ref="AG299:AG304" si="743">+AE299+AF299</f>
        <v>0</v>
      </c>
      <c r="AH299" s="145">
        <v>0</v>
      </c>
      <c r="AI299" s="145">
        <f t="shared" ref="AI299:AI304" si="744">+AG299+AH299</f>
        <v>0</v>
      </c>
      <c r="AJ299" s="145"/>
      <c r="AK299" s="244">
        <f t="shared" si="727"/>
        <v>0</v>
      </c>
    </row>
    <row r="300" spans="1:47" ht="19.5" customHeight="1" x14ac:dyDescent="0.2">
      <c r="A300" s="253"/>
      <c r="B300" s="134"/>
      <c r="C300" s="135" t="s">
        <v>139</v>
      </c>
      <c r="D300" s="8"/>
      <c r="E300" s="11">
        <v>0</v>
      </c>
      <c r="F300" s="11">
        <v>0</v>
      </c>
      <c r="G300" s="11">
        <f t="shared" si="731"/>
        <v>0</v>
      </c>
      <c r="H300" s="11">
        <v>0</v>
      </c>
      <c r="I300" s="11">
        <f t="shared" si="732"/>
        <v>0</v>
      </c>
      <c r="J300" s="11">
        <v>0</v>
      </c>
      <c r="K300" s="11">
        <f t="shared" si="733"/>
        <v>0</v>
      </c>
      <c r="L300" s="11">
        <v>0</v>
      </c>
      <c r="M300" s="11">
        <f t="shared" si="734"/>
        <v>0</v>
      </c>
      <c r="N300" s="11">
        <v>0</v>
      </c>
      <c r="O300" s="11">
        <f t="shared" si="735"/>
        <v>0</v>
      </c>
      <c r="P300" s="11">
        <v>0</v>
      </c>
      <c r="Q300" s="11">
        <f t="shared" si="736"/>
        <v>0</v>
      </c>
      <c r="R300" s="11"/>
      <c r="S300" s="217">
        <f t="shared" si="728"/>
        <v>0</v>
      </c>
      <c r="T300" s="45"/>
      <c r="U300" s="53"/>
      <c r="V300" s="20" t="s">
        <v>16</v>
      </c>
      <c r="W300" s="78">
        <v>0</v>
      </c>
      <c r="X300" s="78">
        <v>0</v>
      </c>
      <c r="Y300" s="78">
        <f t="shared" si="729"/>
        <v>0</v>
      </c>
      <c r="Z300" s="78">
        <v>0</v>
      </c>
      <c r="AA300" s="78">
        <f t="shared" si="730"/>
        <v>0</v>
      </c>
      <c r="AB300" s="78">
        <v>0</v>
      </c>
      <c r="AC300" s="78">
        <f t="shared" si="741"/>
        <v>0</v>
      </c>
      <c r="AD300" s="78">
        <v>0</v>
      </c>
      <c r="AE300" s="78">
        <f t="shared" si="742"/>
        <v>0</v>
      </c>
      <c r="AF300" s="78">
        <v>0</v>
      </c>
      <c r="AG300" s="78">
        <f t="shared" si="743"/>
        <v>0</v>
      </c>
      <c r="AH300" s="78">
        <v>0</v>
      </c>
      <c r="AI300" s="78">
        <f t="shared" si="744"/>
        <v>0</v>
      </c>
      <c r="AJ300" s="78"/>
      <c r="AK300" s="245">
        <f t="shared" si="727"/>
        <v>0</v>
      </c>
    </row>
    <row r="301" spans="1:47" ht="19.5" customHeight="1" x14ac:dyDescent="0.2">
      <c r="A301" s="253"/>
      <c r="B301" s="134"/>
      <c r="C301" s="135" t="s">
        <v>22</v>
      </c>
      <c r="D301" s="8"/>
      <c r="E301" s="58">
        <v>0</v>
      </c>
      <c r="F301" s="58">
        <v>0</v>
      </c>
      <c r="G301" s="58">
        <f t="shared" si="731"/>
        <v>0</v>
      </c>
      <c r="H301" s="58">
        <v>0</v>
      </c>
      <c r="I301" s="58">
        <f t="shared" si="732"/>
        <v>0</v>
      </c>
      <c r="J301" s="58">
        <v>0</v>
      </c>
      <c r="K301" s="58">
        <f t="shared" si="733"/>
        <v>0</v>
      </c>
      <c r="L301" s="58">
        <v>0</v>
      </c>
      <c r="M301" s="58">
        <f t="shared" si="734"/>
        <v>0</v>
      </c>
      <c r="N301" s="58">
        <v>0</v>
      </c>
      <c r="O301" s="58">
        <f t="shared" si="735"/>
        <v>0</v>
      </c>
      <c r="P301" s="58">
        <v>0</v>
      </c>
      <c r="Q301" s="58">
        <f t="shared" si="736"/>
        <v>0</v>
      </c>
      <c r="R301" s="58"/>
      <c r="S301" s="218">
        <f t="shared" si="728"/>
        <v>0</v>
      </c>
      <c r="U301" s="103"/>
      <c r="V301" s="104" t="s">
        <v>17</v>
      </c>
      <c r="W301" s="80">
        <v>0</v>
      </c>
      <c r="X301" s="80">
        <v>0</v>
      </c>
      <c r="Y301" s="80">
        <f t="shared" si="729"/>
        <v>0</v>
      </c>
      <c r="Z301" s="80">
        <v>0</v>
      </c>
      <c r="AA301" s="80">
        <f t="shared" si="730"/>
        <v>0</v>
      </c>
      <c r="AB301" s="80">
        <v>0</v>
      </c>
      <c r="AC301" s="80">
        <f t="shared" si="741"/>
        <v>0</v>
      </c>
      <c r="AD301" s="80">
        <v>0</v>
      </c>
      <c r="AE301" s="80">
        <f t="shared" si="742"/>
        <v>0</v>
      </c>
      <c r="AF301" s="80">
        <v>0</v>
      </c>
      <c r="AG301" s="80">
        <f t="shared" si="743"/>
        <v>0</v>
      </c>
      <c r="AH301" s="80">
        <v>0</v>
      </c>
      <c r="AI301" s="80">
        <f t="shared" si="744"/>
        <v>0</v>
      </c>
      <c r="AJ301" s="80"/>
      <c r="AK301" s="247">
        <f t="shared" si="727"/>
        <v>0</v>
      </c>
    </row>
    <row r="302" spans="1:47" ht="19.5" customHeight="1" x14ac:dyDescent="0.2">
      <c r="A302" s="253"/>
      <c r="B302" s="134"/>
      <c r="C302" s="135" t="s">
        <v>46</v>
      </c>
      <c r="D302" s="8"/>
      <c r="E302" s="11">
        <v>0</v>
      </c>
      <c r="F302" s="11">
        <v>0</v>
      </c>
      <c r="G302" s="11">
        <f t="shared" si="731"/>
        <v>0</v>
      </c>
      <c r="H302" s="11">
        <v>0</v>
      </c>
      <c r="I302" s="11">
        <f t="shared" si="732"/>
        <v>0</v>
      </c>
      <c r="J302" s="11">
        <v>0</v>
      </c>
      <c r="K302" s="11">
        <f t="shared" si="733"/>
        <v>0</v>
      </c>
      <c r="L302" s="11">
        <v>0</v>
      </c>
      <c r="M302" s="11">
        <f t="shared" si="734"/>
        <v>0</v>
      </c>
      <c r="N302" s="11">
        <v>0</v>
      </c>
      <c r="O302" s="11">
        <f t="shared" si="735"/>
        <v>0</v>
      </c>
      <c r="P302" s="11">
        <v>0</v>
      </c>
      <c r="Q302" s="11">
        <f t="shared" si="736"/>
        <v>0</v>
      </c>
      <c r="R302" s="11"/>
      <c r="S302" s="217">
        <f t="shared" si="728"/>
        <v>0</v>
      </c>
      <c r="T302" s="45"/>
      <c r="U302" s="147" t="s">
        <v>43</v>
      </c>
      <c r="V302" s="10"/>
      <c r="W302" s="60">
        <v>0</v>
      </c>
      <c r="X302" s="60">
        <v>0</v>
      </c>
      <c r="Y302" s="60">
        <f t="shared" si="729"/>
        <v>0</v>
      </c>
      <c r="Z302" s="60">
        <v>0</v>
      </c>
      <c r="AA302" s="60">
        <f t="shared" si="730"/>
        <v>0</v>
      </c>
      <c r="AB302" s="60">
        <v>0</v>
      </c>
      <c r="AC302" s="60">
        <f t="shared" si="741"/>
        <v>0</v>
      </c>
      <c r="AD302" s="60">
        <v>0</v>
      </c>
      <c r="AE302" s="60">
        <f t="shared" si="742"/>
        <v>0</v>
      </c>
      <c r="AF302" s="60">
        <v>0</v>
      </c>
      <c r="AG302" s="60">
        <f t="shared" si="743"/>
        <v>0</v>
      </c>
      <c r="AH302" s="60">
        <v>0</v>
      </c>
      <c r="AI302" s="60">
        <f t="shared" si="744"/>
        <v>0</v>
      </c>
      <c r="AJ302" s="60"/>
      <c r="AK302" s="230">
        <f t="shared" si="727"/>
        <v>0</v>
      </c>
    </row>
    <row r="303" spans="1:47" ht="19.5" customHeight="1" x14ac:dyDescent="0.2">
      <c r="B303" s="134"/>
      <c r="C303" s="135" t="s">
        <v>51</v>
      </c>
      <c r="D303" s="8"/>
      <c r="E303" s="58">
        <v>0</v>
      </c>
      <c r="F303" s="58">
        <v>0</v>
      </c>
      <c r="G303" s="58">
        <f t="shared" si="731"/>
        <v>0</v>
      </c>
      <c r="H303" s="58">
        <v>0</v>
      </c>
      <c r="I303" s="58">
        <f t="shared" si="732"/>
        <v>0</v>
      </c>
      <c r="J303" s="58">
        <v>0</v>
      </c>
      <c r="K303" s="58">
        <f t="shared" si="733"/>
        <v>0</v>
      </c>
      <c r="L303" s="58">
        <v>0</v>
      </c>
      <c r="M303" s="58">
        <f t="shared" si="734"/>
        <v>0</v>
      </c>
      <c r="N303" s="58">
        <v>0</v>
      </c>
      <c r="O303" s="58">
        <f t="shared" si="735"/>
        <v>0</v>
      </c>
      <c r="P303" s="58">
        <v>0</v>
      </c>
      <c r="Q303" s="58">
        <f t="shared" si="736"/>
        <v>0</v>
      </c>
      <c r="R303" s="58"/>
      <c r="S303" s="218">
        <f t="shared" si="728"/>
        <v>0</v>
      </c>
      <c r="T303" s="29"/>
      <c r="U303" s="55" t="s">
        <v>38</v>
      </c>
      <c r="V303" s="28"/>
      <c r="W303" s="60">
        <v>0</v>
      </c>
      <c r="X303" s="60">
        <v>0</v>
      </c>
      <c r="Y303" s="60">
        <f t="shared" si="729"/>
        <v>0</v>
      </c>
      <c r="Z303" s="60">
        <v>0</v>
      </c>
      <c r="AA303" s="60">
        <f t="shared" si="730"/>
        <v>0</v>
      </c>
      <c r="AB303" s="60">
        <v>0</v>
      </c>
      <c r="AC303" s="60">
        <f t="shared" si="741"/>
        <v>0</v>
      </c>
      <c r="AD303" s="60">
        <v>0</v>
      </c>
      <c r="AE303" s="60">
        <f t="shared" si="742"/>
        <v>0</v>
      </c>
      <c r="AF303" s="60">
        <f>55668-55668</f>
        <v>0</v>
      </c>
      <c r="AG303" s="60">
        <f t="shared" si="743"/>
        <v>0</v>
      </c>
      <c r="AH303" s="60">
        <f>55668-55668</f>
        <v>0</v>
      </c>
      <c r="AI303" s="60">
        <f t="shared" si="744"/>
        <v>0</v>
      </c>
      <c r="AJ303" s="60"/>
      <c r="AK303" s="230">
        <f t="shared" si="727"/>
        <v>0</v>
      </c>
    </row>
    <row r="304" spans="1:47" ht="19.5" customHeight="1" x14ac:dyDescent="0.2">
      <c r="B304" s="105"/>
      <c r="C304" s="35" t="s">
        <v>127</v>
      </c>
      <c r="D304" s="35"/>
      <c r="E304" s="59">
        <v>0</v>
      </c>
      <c r="F304" s="59">
        <v>0</v>
      </c>
      <c r="G304" s="59">
        <f t="shared" si="731"/>
        <v>0</v>
      </c>
      <c r="H304" s="59">
        <v>0</v>
      </c>
      <c r="I304" s="59">
        <f t="shared" si="732"/>
        <v>0</v>
      </c>
      <c r="J304" s="59">
        <v>0</v>
      </c>
      <c r="K304" s="59">
        <f t="shared" si="733"/>
        <v>0</v>
      </c>
      <c r="L304" s="59">
        <v>0</v>
      </c>
      <c r="M304" s="59">
        <f t="shared" si="734"/>
        <v>0</v>
      </c>
      <c r="N304" s="59">
        <v>0</v>
      </c>
      <c r="O304" s="59">
        <f t="shared" si="735"/>
        <v>0</v>
      </c>
      <c r="P304" s="59">
        <v>0</v>
      </c>
      <c r="Q304" s="59">
        <f t="shared" si="736"/>
        <v>0</v>
      </c>
      <c r="R304" s="59"/>
      <c r="S304" s="219">
        <f t="shared" si="728"/>
        <v>0</v>
      </c>
      <c r="T304" s="29"/>
      <c r="U304" s="148" t="s">
        <v>127</v>
      </c>
      <c r="V304" s="132"/>
      <c r="W304" s="89">
        <v>0</v>
      </c>
      <c r="X304" s="89">
        <v>0</v>
      </c>
      <c r="Y304" s="89">
        <f t="shared" si="729"/>
        <v>0</v>
      </c>
      <c r="Z304" s="89">
        <v>0</v>
      </c>
      <c r="AA304" s="89">
        <f t="shared" si="730"/>
        <v>0</v>
      </c>
      <c r="AB304" s="89">
        <v>0</v>
      </c>
      <c r="AC304" s="89">
        <f t="shared" si="741"/>
        <v>0</v>
      </c>
      <c r="AD304" s="89">
        <v>0</v>
      </c>
      <c r="AE304" s="89">
        <f t="shared" si="742"/>
        <v>0</v>
      </c>
      <c r="AF304" s="89">
        <v>55668</v>
      </c>
      <c r="AG304" s="89">
        <f t="shared" si="743"/>
        <v>55668</v>
      </c>
      <c r="AH304" s="89">
        <v>0</v>
      </c>
      <c r="AI304" s="89">
        <f t="shared" si="744"/>
        <v>55668</v>
      </c>
      <c r="AJ304" s="89">
        <v>55668</v>
      </c>
      <c r="AK304" s="248">
        <f t="shared" si="727"/>
        <v>100</v>
      </c>
    </row>
    <row r="305" spans="1:47" s="3" customFormat="1" ht="19.5" customHeight="1" x14ac:dyDescent="0.2">
      <c r="B305" s="149" t="s">
        <v>14</v>
      </c>
      <c r="C305" s="135"/>
      <c r="D305" s="8"/>
      <c r="E305" s="11">
        <f>SUM(E299:E304)+E292</f>
        <v>0</v>
      </c>
      <c r="F305" s="11">
        <f t="shared" ref="F305" si="745">SUM(F299:F304)+F292</f>
        <v>0</v>
      </c>
      <c r="G305" s="11">
        <f t="shared" ref="G305" si="746">SUM(G299:G304)+G292</f>
        <v>0</v>
      </c>
      <c r="H305" s="11">
        <f t="shared" ref="H305" si="747">SUM(H299:H304)+H292</f>
        <v>0</v>
      </c>
      <c r="I305" s="11">
        <f t="shared" ref="I305" si="748">SUM(I299:I304)+I292</f>
        <v>0</v>
      </c>
      <c r="J305" s="11">
        <f t="shared" ref="J305" si="749">SUM(J299:J304)+J292</f>
        <v>0</v>
      </c>
      <c r="K305" s="11">
        <f t="shared" ref="K305" si="750">SUM(K299:K304)+K292</f>
        <v>0</v>
      </c>
      <c r="L305" s="11">
        <f t="shared" ref="L305" si="751">SUM(L299:L304)+L292</f>
        <v>0</v>
      </c>
      <c r="M305" s="11">
        <f t="shared" ref="M305" si="752">SUM(M299:M304)+M292</f>
        <v>0</v>
      </c>
      <c r="N305" s="11">
        <f t="shared" ref="N305" si="753">SUM(N299:N304)+N292</f>
        <v>55668</v>
      </c>
      <c r="O305" s="11">
        <f t="shared" ref="O305" si="754">SUM(O299:O304)+O292</f>
        <v>55668</v>
      </c>
      <c r="P305" s="11">
        <f t="shared" ref="P305" si="755">SUM(P299:P304)+P292</f>
        <v>0</v>
      </c>
      <c r="Q305" s="11">
        <f t="shared" ref="Q305" si="756">SUM(Q299:Q304)+Q292</f>
        <v>55668</v>
      </c>
      <c r="R305" s="11">
        <f t="shared" ref="R305" si="757">SUM(R299:R304)+R292</f>
        <v>55668</v>
      </c>
      <c r="S305" s="217">
        <f t="shared" si="728"/>
        <v>100</v>
      </c>
      <c r="T305" s="65"/>
      <c r="U305" s="150" t="s">
        <v>18</v>
      </c>
      <c r="V305" s="151"/>
      <c r="W305" s="60">
        <f t="shared" ref="W305:AJ305" si="758">+W303+W298+W292+W302+W304</f>
        <v>0</v>
      </c>
      <c r="X305" s="60">
        <f t="shared" si="758"/>
        <v>0</v>
      </c>
      <c r="Y305" s="60">
        <f t="shared" si="758"/>
        <v>0</v>
      </c>
      <c r="Z305" s="60">
        <f t="shared" si="758"/>
        <v>0</v>
      </c>
      <c r="AA305" s="60">
        <f t="shared" si="758"/>
        <v>0</v>
      </c>
      <c r="AB305" s="60">
        <f t="shared" si="758"/>
        <v>0</v>
      </c>
      <c r="AC305" s="60">
        <f t="shared" si="758"/>
        <v>0</v>
      </c>
      <c r="AD305" s="60">
        <f t="shared" si="758"/>
        <v>0</v>
      </c>
      <c r="AE305" s="60">
        <f t="shared" si="758"/>
        <v>0</v>
      </c>
      <c r="AF305" s="60">
        <f t="shared" si="758"/>
        <v>55668</v>
      </c>
      <c r="AG305" s="60">
        <f t="shared" si="758"/>
        <v>55668</v>
      </c>
      <c r="AH305" s="60">
        <f t="shared" si="758"/>
        <v>0</v>
      </c>
      <c r="AI305" s="60">
        <f t="shared" si="758"/>
        <v>55668</v>
      </c>
      <c r="AJ305" s="60">
        <f t="shared" si="758"/>
        <v>55668</v>
      </c>
      <c r="AK305" s="230">
        <f t="shared" si="727"/>
        <v>100</v>
      </c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</row>
    <row r="306" spans="1:47" s="3" customFormat="1" ht="25.5" hidden="1" customHeight="1" outlineLevel="1" x14ac:dyDescent="0.2">
      <c r="B306" s="152" t="s">
        <v>69</v>
      </c>
      <c r="C306" s="122" t="s">
        <v>62</v>
      </c>
      <c r="D306" s="123"/>
      <c r="E306" s="122"/>
      <c r="F306" s="122"/>
      <c r="G306" s="122"/>
      <c r="H306" s="122"/>
      <c r="I306" s="122"/>
      <c r="J306" s="122"/>
      <c r="K306" s="122"/>
      <c r="L306" s="122"/>
      <c r="M306" s="122"/>
      <c r="N306" s="122"/>
      <c r="O306" s="122"/>
      <c r="P306" s="122"/>
      <c r="Q306" s="122"/>
      <c r="R306" s="122"/>
      <c r="S306" s="220"/>
      <c r="T306" s="122"/>
      <c r="U306" s="123"/>
      <c r="V306" s="167"/>
      <c r="W306" s="167"/>
      <c r="X306" s="167"/>
      <c r="Y306" s="167"/>
      <c r="Z306" s="167"/>
      <c r="AA306" s="167"/>
      <c r="AB306" s="167"/>
      <c r="AC306" s="167"/>
      <c r="AD306" s="167"/>
      <c r="AE306" s="167"/>
      <c r="AF306" s="167"/>
      <c r="AG306" s="167"/>
      <c r="AH306" s="167"/>
      <c r="AI306" s="167"/>
      <c r="AJ306" s="167"/>
      <c r="AK306" s="167"/>
    </row>
    <row r="307" spans="1:47" ht="40.5" hidden="1" customHeight="1" outlineLevel="1" x14ac:dyDescent="0.2">
      <c r="B307" s="96" t="s">
        <v>0</v>
      </c>
      <c r="C307" s="26"/>
      <c r="D307" s="97"/>
      <c r="E307" s="34" t="str">
        <f t="shared" ref="E307:Q307" si="759">+E$6</f>
        <v>Eredeti előirányzat
2024. év</v>
      </c>
      <c r="F307" s="34" t="str">
        <f t="shared" si="759"/>
        <v>1 Módosítás</v>
      </c>
      <c r="G307" s="34" t="str">
        <f t="shared" si="759"/>
        <v>Módosított előirányzat 1
2024. év</v>
      </c>
      <c r="H307" s="34" t="str">
        <f t="shared" si="759"/>
        <v>2 Módosítás</v>
      </c>
      <c r="I307" s="34" t="str">
        <f t="shared" si="759"/>
        <v>Módosított előirányzat</v>
      </c>
      <c r="J307" s="34" t="str">
        <f t="shared" si="759"/>
        <v>3 Módosítás</v>
      </c>
      <c r="K307" s="34" t="str">
        <f t="shared" si="759"/>
        <v>Módosított előirányzat</v>
      </c>
      <c r="L307" s="34" t="str">
        <f t="shared" si="759"/>
        <v>4 Módosítás</v>
      </c>
      <c r="M307" s="34" t="str">
        <f t="shared" si="759"/>
        <v>4. Módosított előirányzat</v>
      </c>
      <c r="N307" s="34" t="str">
        <f t="shared" si="759"/>
        <v>5 Módosítás</v>
      </c>
      <c r="O307" s="34" t="str">
        <f t="shared" si="759"/>
        <v>Módosított előirányzat 5.</v>
      </c>
      <c r="P307" s="34" t="str">
        <f t="shared" si="759"/>
        <v>6 Módosítás</v>
      </c>
      <c r="Q307" s="34" t="str">
        <f t="shared" si="759"/>
        <v>Módosított előirányzat
2024. év</v>
      </c>
      <c r="R307" s="34"/>
      <c r="S307" s="212"/>
      <c r="T307" s="49"/>
      <c r="U307" s="55" t="s">
        <v>1</v>
      </c>
      <c r="V307" s="98"/>
      <c r="W307" s="34" t="str">
        <f t="shared" ref="W307:AI307" si="760">+W$6</f>
        <v>Eredeti előirányzat
2024. év</v>
      </c>
      <c r="X307" s="34" t="str">
        <f t="shared" si="760"/>
        <v>1 Módosítás</v>
      </c>
      <c r="Y307" s="34" t="str">
        <f t="shared" si="760"/>
        <v>Módosított előirányzat 1
2024. év</v>
      </c>
      <c r="Z307" s="34" t="str">
        <f t="shared" si="760"/>
        <v>2 Módosítás</v>
      </c>
      <c r="AA307" s="34" t="str">
        <f t="shared" si="760"/>
        <v>Módosított előirányzat</v>
      </c>
      <c r="AB307" s="34" t="str">
        <f t="shared" si="760"/>
        <v>3 Módosítás</v>
      </c>
      <c r="AC307" s="34" t="str">
        <f t="shared" si="760"/>
        <v>Módosított előirányzat</v>
      </c>
      <c r="AD307" s="34" t="str">
        <f t="shared" si="760"/>
        <v>4 Módosítás</v>
      </c>
      <c r="AE307" s="34" t="str">
        <f t="shared" si="760"/>
        <v>4. Módosított előirányzat</v>
      </c>
      <c r="AF307" s="34" t="str">
        <f t="shared" si="760"/>
        <v>5 Módosítás</v>
      </c>
      <c r="AG307" s="34" t="str">
        <f t="shared" si="760"/>
        <v>Módosított előirányzat 5</v>
      </c>
      <c r="AH307" s="34" t="str">
        <f t="shared" si="760"/>
        <v>6 Módosítás</v>
      </c>
      <c r="AI307" s="34" t="str">
        <f t="shared" si="760"/>
        <v>Módosított 
előirányzat</v>
      </c>
      <c r="AJ307" s="34"/>
      <c r="AK307" s="34"/>
    </row>
    <row r="308" spans="1:47" ht="19.5" hidden="1" customHeight="1" outlineLevel="1" x14ac:dyDescent="0.2">
      <c r="B308" s="134"/>
      <c r="C308" s="135" t="s">
        <v>2</v>
      </c>
      <c r="D308" s="136"/>
      <c r="E308" s="137">
        <f t="shared" ref="E308:I308" si="761">+E309+E310+E311+E312</f>
        <v>0</v>
      </c>
      <c r="F308" s="137">
        <f t="shared" si="761"/>
        <v>0</v>
      </c>
      <c r="G308" s="137">
        <f t="shared" si="761"/>
        <v>0</v>
      </c>
      <c r="H308" s="137">
        <f t="shared" si="761"/>
        <v>0</v>
      </c>
      <c r="I308" s="137">
        <f t="shared" si="761"/>
        <v>0</v>
      </c>
      <c r="J308" s="137">
        <f t="shared" ref="J308:K308" si="762">+J309+J310+J311+J312</f>
        <v>0</v>
      </c>
      <c r="K308" s="137">
        <f t="shared" si="762"/>
        <v>0</v>
      </c>
      <c r="L308" s="137">
        <f t="shared" ref="L308:M308" si="763">+L309+L310+L311+L312</f>
        <v>0</v>
      </c>
      <c r="M308" s="137">
        <f t="shared" si="763"/>
        <v>0</v>
      </c>
      <c r="N308" s="137">
        <f t="shared" ref="N308:O308" si="764">+N309+N310+N311+N312</f>
        <v>0</v>
      </c>
      <c r="O308" s="137">
        <f t="shared" si="764"/>
        <v>0</v>
      </c>
      <c r="P308" s="137">
        <f t="shared" ref="P308:Q308" si="765">+P309+P310+P311+P312</f>
        <v>0</v>
      </c>
      <c r="Q308" s="137">
        <f t="shared" si="765"/>
        <v>0</v>
      </c>
      <c r="R308" s="137"/>
      <c r="S308" s="213"/>
      <c r="T308" s="44"/>
      <c r="U308" s="138" t="s">
        <v>3</v>
      </c>
      <c r="V308" s="139"/>
      <c r="W308" s="72">
        <f t="shared" ref="W308:AA308" si="766">SUM(W309:W313)</f>
        <v>0</v>
      </c>
      <c r="X308" s="72">
        <f t="shared" si="766"/>
        <v>0</v>
      </c>
      <c r="Y308" s="72">
        <f t="shared" si="766"/>
        <v>0</v>
      </c>
      <c r="Z308" s="72">
        <f t="shared" si="766"/>
        <v>0</v>
      </c>
      <c r="AA308" s="72">
        <f t="shared" si="766"/>
        <v>0</v>
      </c>
      <c r="AB308" s="72">
        <f t="shared" ref="AB308:AC308" si="767">SUM(AB309:AB313)</f>
        <v>0</v>
      </c>
      <c r="AC308" s="72">
        <f t="shared" si="767"/>
        <v>0</v>
      </c>
      <c r="AD308" s="72">
        <f t="shared" ref="AD308:AE308" si="768">SUM(AD309:AD313)</f>
        <v>0</v>
      </c>
      <c r="AE308" s="72">
        <f t="shared" si="768"/>
        <v>0</v>
      </c>
      <c r="AF308" s="72">
        <f t="shared" ref="AF308:AG308" si="769">SUM(AF309:AF313)</f>
        <v>0</v>
      </c>
      <c r="AG308" s="72">
        <f t="shared" si="769"/>
        <v>0</v>
      </c>
      <c r="AH308" s="72">
        <f t="shared" ref="AH308:AI308" si="770">SUM(AH309:AH313)</f>
        <v>0</v>
      </c>
      <c r="AI308" s="72">
        <f t="shared" si="770"/>
        <v>0</v>
      </c>
      <c r="AJ308" s="72"/>
      <c r="AK308" s="72"/>
    </row>
    <row r="309" spans="1:47" ht="19.5" hidden="1" customHeight="1" outlineLevel="1" x14ac:dyDescent="0.2">
      <c r="B309" s="140"/>
      <c r="C309" s="141" t="s">
        <v>4</v>
      </c>
      <c r="D309" s="141"/>
      <c r="E309" s="142"/>
      <c r="F309" s="142"/>
      <c r="G309" s="142"/>
      <c r="H309" s="142"/>
      <c r="I309" s="142"/>
      <c r="J309" s="142"/>
      <c r="K309" s="142"/>
      <c r="L309" s="142"/>
      <c r="M309" s="142"/>
      <c r="N309" s="142"/>
      <c r="O309" s="142"/>
      <c r="P309" s="142"/>
      <c r="Q309" s="142"/>
      <c r="R309" s="142"/>
      <c r="S309" s="214"/>
      <c r="T309" s="46"/>
      <c r="U309" s="143"/>
      <c r="V309" s="144" t="s">
        <v>6</v>
      </c>
      <c r="W309" s="145">
        <v>0</v>
      </c>
      <c r="X309" s="145">
        <v>0</v>
      </c>
      <c r="Y309" s="145">
        <v>0</v>
      </c>
      <c r="Z309" s="145">
        <v>0</v>
      </c>
      <c r="AA309" s="145">
        <v>0</v>
      </c>
      <c r="AB309" s="145">
        <v>0</v>
      </c>
      <c r="AC309" s="145">
        <v>0</v>
      </c>
      <c r="AD309" s="145">
        <v>0</v>
      </c>
      <c r="AE309" s="145">
        <v>0</v>
      </c>
      <c r="AF309" s="145">
        <v>0</v>
      </c>
      <c r="AG309" s="145">
        <v>0</v>
      </c>
      <c r="AH309" s="145">
        <v>0</v>
      </c>
      <c r="AI309" s="145">
        <v>0</v>
      </c>
      <c r="AJ309" s="145"/>
      <c r="AK309" s="145"/>
    </row>
    <row r="310" spans="1:47" ht="23.25" hidden="1" customHeight="1" outlineLevel="1" x14ac:dyDescent="0.2">
      <c r="A310" s="253"/>
      <c r="B310" s="100"/>
      <c r="C310" s="17" t="s">
        <v>5</v>
      </c>
      <c r="D310" s="18"/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/>
      <c r="S310" s="215"/>
      <c r="T310" s="46"/>
      <c r="U310" s="53"/>
      <c r="V310" s="19" t="s">
        <v>8</v>
      </c>
      <c r="W310" s="78">
        <v>0</v>
      </c>
      <c r="X310" s="78">
        <v>0</v>
      </c>
      <c r="Y310" s="78">
        <v>0</v>
      </c>
      <c r="Z310" s="78">
        <v>0</v>
      </c>
      <c r="AA310" s="78">
        <v>0</v>
      </c>
      <c r="AB310" s="78">
        <v>0</v>
      </c>
      <c r="AC310" s="78">
        <v>0</v>
      </c>
      <c r="AD310" s="78">
        <v>0</v>
      </c>
      <c r="AE310" s="78">
        <v>0</v>
      </c>
      <c r="AF310" s="78">
        <v>0</v>
      </c>
      <c r="AG310" s="78">
        <v>0</v>
      </c>
      <c r="AH310" s="78">
        <v>0</v>
      </c>
      <c r="AI310" s="78">
        <v>0</v>
      </c>
      <c r="AJ310" s="78"/>
      <c r="AK310" s="78"/>
    </row>
    <row r="311" spans="1:47" ht="19.5" hidden="1" customHeight="1" outlineLevel="1" x14ac:dyDescent="0.2">
      <c r="A311" s="253"/>
      <c r="B311" s="100"/>
      <c r="C311" s="17" t="s">
        <v>7</v>
      </c>
      <c r="D311" s="18"/>
      <c r="E311" s="5"/>
      <c r="F311" s="5">
        <v>0</v>
      </c>
      <c r="G311" s="5">
        <v>0</v>
      </c>
      <c r="H311" s="5">
        <v>0</v>
      </c>
      <c r="I311" s="5">
        <v>0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/>
      <c r="S311" s="215"/>
      <c r="T311" s="46"/>
      <c r="U311" s="53"/>
      <c r="V311" s="20" t="s">
        <v>9</v>
      </c>
      <c r="W311" s="78">
        <v>0</v>
      </c>
      <c r="X311" s="78">
        <v>0</v>
      </c>
      <c r="Y311" s="78">
        <v>0</v>
      </c>
      <c r="Z311" s="78">
        <v>0</v>
      </c>
      <c r="AA311" s="78">
        <v>0</v>
      </c>
      <c r="AB311" s="78">
        <v>0</v>
      </c>
      <c r="AC311" s="78">
        <v>0</v>
      </c>
      <c r="AD311" s="78">
        <v>0</v>
      </c>
      <c r="AE311" s="78">
        <v>0</v>
      </c>
      <c r="AF311" s="78">
        <v>0</v>
      </c>
      <c r="AG311" s="78">
        <v>0</v>
      </c>
      <c r="AH311" s="78">
        <v>0</v>
      </c>
      <c r="AI311" s="78">
        <v>0</v>
      </c>
      <c r="AJ311" s="78"/>
      <c r="AK311" s="78"/>
    </row>
    <row r="312" spans="1:47" ht="19.5" hidden="1" customHeight="1" outlineLevel="1" x14ac:dyDescent="0.2">
      <c r="A312" s="253"/>
      <c r="B312" s="100"/>
      <c r="C312" s="17" t="s">
        <v>21</v>
      </c>
      <c r="D312" s="18"/>
      <c r="E312" s="5"/>
      <c r="F312" s="5">
        <v>0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/>
      <c r="S312" s="215"/>
      <c r="T312" s="46"/>
      <c r="U312" s="53"/>
      <c r="V312" s="20" t="s">
        <v>11</v>
      </c>
      <c r="W312" s="78"/>
      <c r="X312" s="78">
        <v>0</v>
      </c>
      <c r="Y312" s="78">
        <v>0</v>
      </c>
      <c r="Z312" s="78">
        <v>0</v>
      </c>
      <c r="AA312" s="78">
        <v>0</v>
      </c>
      <c r="AB312" s="78">
        <v>0</v>
      </c>
      <c r="AC312" s="78">
        <v>0</v>
      </c>
      <c r="AD312" s="78">
        <v>0</v>
      </c>
      <c r="AE312" s="78">
        <v>0</v>
      </c>
      <c r="AF312" s="78">
        <v>0</v>
      </c>
      <c r="AG312" s="78">
        <v>0</v>
      </c>
      <c r="AH312" s="78">
        <v>0</v>
      </c>
      <c r="AI312" s="78">
        <v>0</v>
      </c>
      <c r="AJ312" s="78"/>
      <c r="AK312" s="78"/>
    </row>
    <row r="313" spans="1:47" ht="19.5" hidden="1" customHeight="1" outlineLevel="1" x14ac:dyDescent="0.2">
      <c r="A313" s="253"/>
      <c r="B313" s="101"/>
      <c r="C313" s="21"/>
      <c r="D313" s="21"/>
      <c r="E313" s="102"/>
      <c r="F313" s="102">
        <v>0</v>
      </c>
      <c r="G313" s="102">
        <v>0</v>
      </c>
      <c r="H313" s="102">
        <v>0</v>
      </c>
      <c r="I313" s="102">
        <v>0</v>
      </c>
      <c r="J313" s="102">
        <v>0</v>
      </c>
      <c r="K313" s="102">
        <v>0</v>
      </c>
      <c r="L313" s="102">
        <v>0</v>
      </c>
      <c r="M313" s="102">
        <v>0</v>
      </c>
      <c r="N313" s="102">
        <v>0</v>
      </c>
      <c r="O313" s="102">
        <v>0</v>
      </c>
      <c r="P313" s="102">
        <v>0</v>
      </c>
      <c r="Q313" s="102">
        <v>0</v>
      </c>
      <c r="R313" s="102"/>
      <c r="S313" s="221"/>
      <c r="T313" s="50"/>
      <c r="U313" s="54"/>
      <c r="V313" s="23" t="s">
        <v>12</v>
      </c>
      <c r="W313" s="79"/>
      <c r="X313" s="79">
        <v>0</v>
      </c>
      <c r="Y313" s="79">
        <v>0</v>
      </c>
      <c r="Z313" s="79">
        <v>0</v>
      </c>
      <c r="AA313" s="79">
        <v>0</v>
      </c>
      <c r="AB313" s="79">
        <v>0</v>
      </c>
      <c r="AC313" s="79">
        <v>0</v>
      </c>
      <c r="AD313" s="79">
        <v>0</v>
      </c>
      <c r="AE313" s="79">
        <v>0</v>
      </c>
      <c r="AF313" s="79">
        <v>0</v>
      </c>
      <c r="AG313" s="79">
        <v>0</v>
      </c>
      <c r="AH313" s="79">
        <v>0</v>
      </c>
      <c r="AI313" s="79">
        <v>0</v>
      </c>
      <c r="AJ313" s="79"/>
      <c r="AK313" s="79"/>
    </row>
    <row r="314" spans="1:47" ht="19.5" hidden="1" customHeight="1" outlineLevel="1" x14ac:dyDescent="0.2">
      <c r="A314" s="253"/>
      <c r="B314" s="101"/>
      <c r="C314" s="21"/>
      <c r="D314" s="21"/>
      <c r="E314" s="102"/>
      <c r="F314" s="102">
        <v>0</v>
      </c>
      <c r="G314" s="102">
        <v>0</v>
      </c>
      <c r="H314" s="102">
        <v>0</v>
      </c>
      <c r="I314" s="102">
        <v>0</v>
      </c>
      <c r="J314" s="102">
        <v>0</v>
      </c>
      <c r="K314" s="102">
        <v>0</v>
      </c>
      <c r="L314" s="102">
        <v>0</v>
      </c>
      <c r="M314" s="102">
        <v>0</v>
      </c>
      <c r="N314" s="102">
        <v>0</v>
      </c>
      <c r="O314" s="102">
        <v>0</v>
      </c>
      <c r="P314" s="102">
        <v>0</v>
      </c>
      <c r="Q314" s="102">
        <v>0</v>
      </c>
      <c r="R314" s="102"/>
      <c r="S314" s="221"/>
      <c r="T314" s="29"/>
      <c r="U314" s="138" t="s">
        <v>13</v>
      </c>
      <c r="V314" s="139"/>
      <c r="W314" s="60">
        <f t="shared" ref="W314:AA314" si="771">SUM(W315:W317)</f>
        <v>0</v>
      </c>
      <c r="X314" s="60">
        <f t="shared" si="771"/>
        <v>0</v>
      </c>
      <c r="Y314" s="60">
        <f t="shared" si="771"/>
        <v>0</v>
      </c>
      <c r="Z314" s="60">
        <f t="shared" si="771"/>
        <v>0</v>
      </c>
      <c r="AA314" s="60">
        <f t="shared" si="771"/>
        <v>0</v>
      </c>
      <c r="AB314" s="60">
        <f t="shared" ref="AB314:AC314" si="772">SUM(AB315:AB317)</f>
        <v>0</v>
      </c>
      <c r="AC314" s="60">
        <f t="shared" si="772"/>
        <v>0</v>
      </c>
      <c r="AD314" s="60">
        <f t="shared" ref="AD314:AE314" si="773">SUM(AD315:AD317)</f>
        <v>0</v>
      </c>
      <c r="AE314" s="60">
        <f t="shared" si="773"/>
        <v>0</v>
      </c>
      <c r="AF314" s="60">
        <f t="shared" ref="AF314:AG314" si="774">SUM(AF315:AF317)</f>
        <v>0</v>
      </c>
      <c r="AG314" s="60">
        <f t="shared" si="774"/>
        <v>0</v>
      </c>
      <c r="AH314" s="60">
        <f t="shared" ref="AH314:AI314" si="775">SUM(AH315:AH317)</f>
        <v>0</v>
      </c>
      <c r="AI314" s="60">
        <f t="shared" si="775"/>
        <v>0</v>
      </c>
      <c r="AJ314" s="60"/>
      <c r="AK314" s="60"/>
    </row>
    <row r="315" spans="1:47" ht="19.5" hidden="1" customHeight="1" outlineLevel="1" x14ac:dyDescent="0.2">
      <c r="A315" s="253"/>
      <c r="B315" s="134"/>
      <c r="C315" s="135" t="s">
        <v>10</v>
      </c>
      <c r="D315" s="8"/>
      <c r="E315" s="9">
        <f>149-149</f>
        <v>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/>
      <c r="S315" s="216"/>
      <c r="T315" s="44"/>
      <c r="U315" s="143"/>
      <c r="V315" s="144" t="s">
        <v>15</v>
      </c>
      <c r="W315" s="145"/>
      <c r="X315" s="145"/>
      <c r="Y315" s="145">
        <v>0</v>
      </c>
      <c r="Z315" s="145">
        <v>0</v>
      </c>
      <c r="AA315" s="145">
        <v>0</v>
      </c>
      <c r="AB315" s="145">
        <v>0</v>
      </c>
      <c r="AC315" s="145">
        <v>0</v>
      </c>
      <c r="AD315" s="145">
        <v>0</v>
      </c>
      <c r="AE315" s="145">
        <v>0</v>
      </c>
      <c r="AF315" s="145">
        <v>0</v>
      </c>
      <c r="AG315" s="145">
        <v>0</v>
      </c>
      <c r="AH315" s="145">
        <v>0</v>
      </c>
      <c r="AI315" s="145">
        <v>0</v>
      </c>
      <c r="AJ315" s="145"/>
      <c r="AK315" s="145"/>
    </row>
    <row r="316" spans="1:47" ht="19.5" hidden="1" customHeight="1" outlineLevel="1" x14ac:dyDescent="0.2">
      <c r="A316" s="253"/>
      <c r="B316" s="134"/>
      <c r="C316" s="135" t="s">
        <v>23</v>
      </c>
      <c r="D316" s="8"/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/>
      <c r="S316" s="217"/>
      <c r="T316" s="45"/>
      <c r="U316" s="53"/>
      <c r="V316" s="20" t="s">
        <v>16</v>
      </c>
      <c r="W316" s="78"/>
      <c r="X316" s="78"/>
      <c r="Y316" s="78">
        <v>0</v>
      </c>
      <c r="Z316" s="78">
        <v>0</v>
      </c>
      <c r="AA316" s="78">
        <v>0</v>
      </c>
      <c r="AB316" s="78">
        <v>0</v>
      </c>
      <c r="AC316" s="78">
        <v>0</v>
      </c>
      <c r="AD316" s="78">
        <v>0</v>
      </c>
      <c r="AE316" s="78">
        <v>0</v>
      </c>
      <c r="AF316" s="78">
        <v>0</v>
      </c>
      <c r="AG316" s="78">
        <v>0</v>
      </c>
      <c r="AH316" s="78">
        <v>0</v>
      </c>
      <c r="AI316" s="78">
        <v>0</v>
      </c>
      <c r="AJ316" s="78"/>
      <c r="AK316" s="78"/>
    </row>
    <row r="317" spans="1:47" ht="19.5" hidden="1" customHeight="1" outlineLevel="1" x14ac:dyDescent="0.2">
      <c r="A317" s="253"/>
      <c r="B317" s="134"/>
      <c r="C317" s="135" t="s">
        <v>22</v>
      </c>
      <c r="D317" s="8"/>
      <c r="E317" s="58"/>
      <c r="F317" s="58">
        <v>0</v>
      </c>
      <c r="G317" s="58">
        <v>0</v>
      </c>
      <c r="H317" s="58">
        <v>0</v>
      </c>
      <c r="I317" s="58">
        <v>0</v>
      </c>
      <c r="J317" s="58">
        <v>0</v>
      </c>
      <c r="K317" s="58">
        <v>0</v>
      </c>
      <c r="L317" s="58">
        <v>0</v>
      </c>
      <c r="M317" s="58">
        <v>0</v>
      </c>
      <c r="N317" s="58">
        <v>0</v>
      </c>
      <c r="O317" s="58">
        <v>0</v>
      </c>
      <c r="P317" s="58">
        <v>0</v>
      </c>
      <c r="Q317" s="58">
        <v>0</v>
      </c>
      <c r="R317" s="58"/>
      <c r="S317" s="218"/>
      <c r="U317" s="103"/>
      <c r="V317" s="104" t="s">
        <v>17</v>
      </c>
      <c r="W317" s="80"/>
      <c r="X317" s="80"/>
      <c r="Y317" s="80">
        <v>0</v>
      </c>
      <c r="Z317" s="80">
        <v>0</v>
      </c>
      <c r="AA317" s="80">
        <v>0</v>
      </c>
      <c r="AB317" s="80">
        <v>0</v>
      </c>
      <c r="AC317" s="80">
        <v>0</v>
      </c>
      <c r="AD317" s="80">
        <v>0</v>
      </c>
      <c r="AE317" s="80">
        <v>0</v>
      </c>
      <c r="AF317" s="80">
        <v>0</v>
      </c>
      <c r="AG317" s="80">
        <v>0</v>
      </c>
      <c r="AH317" s="80">
        <v>0</v>
      </c>
      <c r="AI317" s="80">
        <v>0</v>
      </c>
      <c r="AJ317" s="80"/>
      <c r="AK317" s="80"/>
    </row>
    <row r="318" spans="1:47" ht="19.5" hidden="1" customHeight="1" outlineLevel="1" x14ac:dyDescent="0.2">
      <c r="A318" s="253"/>
      <c r="B318" s="134"/>
      <c r="C318" s="135" t="s">
        <v>46</v>
      </c>
      <c r="D318" s="8"/>
      <c r="E318" s="11"/>
      <c r="F318" s="11"/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/>
      <c r="S318" s="217"/>
      <c r="T318" s="45"/>
      <c r="U318" s="147" t="s">
        <v>43</v>
      </c>
      <c r="V318" s="10"/>
      <c r="W318" s="60"/>
      <c r="X318" s="60"/>
      <c r="Y318" s="60">
        <v>0</v>
      </c>
      <c r="Z318" s="60">
        <v>0</v>
      </c>
      <c r="AA318" s="60">
        <v>0</v>
      </c>
      <c r="AB318" s="60">
        <v>0</v>
      </c>
      <c r="AC318" s="60">
        <v>0</v>
      </c>
      <c r="AD318" s="60">
        <v>0</v>
      </c>
      <c r="AE318" s="60">
        <v>0</v>
      </c>
      <c r="AF318" s="60">
        <v>0</v>
      </c>
      <c r="AG318" s="60">
        <v>0</v>
      </c>
      <c r="AH318" s="60">
        <v>0</v>
      </c>
      <c r="AI318" s="60">
        <v>0</v>
      </c>
      <c r="AJ318" s="60"/>
      <c r="AK318" s="60"/>
    </row>
    <row r="319" spans="1:47" ht="19.5" hidden="1" customHeight="1" outlineLevel="1" x14ac:dyDescent="0.2">
      <c r="B319" s="134"/>
      <c r="C319" s="135" t="s">
        <v>51</v>
      </c>
      <c r="D319" s="8"/>
      <c r="E319" s="58"/>
      <c r="F319" s="58">
        <v>0</v>
      </c>
      <c r="G319" s="58">
        <v>0</v>
      </c>
      <c r="H319" s="58">
        <v>0</v>
      </c>
      <c r="I319" s="58">
        <v>0</v>
      </c>
      <c r="J319" s="58">
        <v>0</v>
      </c>
      <c r="K319" s="58">
        <v>0</v>
      </c>
      <c r="L319" s="58">
        <v>0</v>
      </c>
      <c r="M319" s="58">
        <v>0</v>
      </c>
      <c r="N319" s="58">
        <v>0</v>
      </c>
      <c r="O319" s="58">
        <v>0</v>
      </c>
      <c r="P319" s="58">
        <v>0</v>
      </c>
      <c r="Q319" s="58">
        <v>0</v>
      </c>
      <c r="R319" s="58"/>
      <c r="S319" s="218"/>
      <c r="T319" s="29"/>
      <c r="U319" s="55" t="s">
        <v>38</v>
      </c>
      <c r="V319" s="28"/>
      <c r="W319" s="60"/>
      <c r="X319" s="60"/>
      <c r="Y319" s="60">
        <v>0</v>
      </c>
      <c r="Z319" s="60">
        <v>0</v>
      </c>
      <c r="AA319" s="60">
        <v>0</v>
      </c>
      <c r="AB319" s="60">
        <v>0</v>
      </c>
      <c r="AC319" s="60">
        <v>0</v>
      </c>
      <c r="AD319" s="60">
        <v>0</v>
      </c>
      <c r="AE319" s="60">
        <v>0</v>
      </c>
      <c r="AF319" s="60">
        <v>0</v>
      </c>
      <c r="AG319" s="60">
        <v>0</v>
      </c>
      <c r="AH319" s="60">
        <v>0</v>
      </c>
      <c r="AI319" s="60">
        <v>0</v>
      </c>
      <c r="AJ319" s="60"/>
      <c r="AK319" s="60"/>
    </row>
    <row r="320" spans="1:47" ht="19.5" hidden="1" customHeight="1" outlineLevel="1" x14ac:dyDescent="0.2">
      <c r="B320" s="105"/>
      <c r="C320" s="35" t="s">
        <v>127</v>
      </c>
      <c r="D320" s="35"/>
      <c r="E320" s="59"/>
      <c r="F320" s="59"/>
      <c r="G320" s="59">
        <v>0</v>
      </c>
      <c r="H320" s="59">
        <v>0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  <c r="O320" s="59">
        <v>0</v>
      </c>
      <c r="P320" s="59">
        <v>0</v>
      </c>
      <c r="Q320" s="59">
        <v>0</v>
      </c>
      <c r="R320" s="59"/>
      <c r="S320" s="219"/>
      <c r="T320" s="29"/>
      <c r="U320" s="148" t="s">
        <v>127</v>
      </c>
      <c r="V320" s="132"/>
      <c r="W320" s="89"/>
      <c r="X320" s="89"/>
      <c r="Y320" s="89">
        <v>0</v>
      </c>
      <c r="Z320" s="89">
        <v>0</v>
      </c>
      <c r="AA320" s="89">
        <v>0</v>
      </c>
      <c r="AB320" s="89">
        <v>0</v>
      </c>
      <c r="AC320" s="89">
        <v>0</v>
      </c>
      <c r="AD320" s="89">
        <v>0</v>
      </c>
      <c r="AE320" s="89">
        <v>0</v>
      </c>
      <c r="AF320" s="89">
        <v>0</v>
      </c>
      <c r="AG320" s="89">
        <v>0</v>
      </c>
      <c r="AH320" s="89">
        <v>0</v>
      </c>
      <c r="AI320" s="89">
        <v>0</v>
      </c>
      <c r="AJ320" s="89"/>
      <c r="AK320" s="89"/>
    </row>
    <row r="321" spans="1:47" s="3" customFormat="1" ht="19.5" hidden="1" customHeight="1" outlineLevel="1" x14ac:dyDescent="0.2">
      <c r="B321" s="149" t="s">
        <v>14</v>
      </c>
      <c r="C321" s="135"/>
      <c r="D321" s="8"/>
      <c r="E321" s="11">
        <f t="shared" ref="E321" si="776">SUM(E315:E320)+E308</f>
        <v>0</v>
      </c>
      <c r="F321" s="11">
        <f t="shared" ref="F321" si="777">SUM(F315:F320)+F308</f>
        <v>0</v>
      </c>
      <c r="G321" s="11">
        <f t="shared" ref="G321:I321" si="778">SUM(G315:G320)+G308</f>
        <v>0</v>
      </c>
      <c r="H321" s="11">
        <f t="shared" si="778"/>
        <v>0</v>
      </c>
      <c r="I321" s="11">
        <f t="shared" si="778"/>
        <v>0</v>
      </c>
      <c r="J321" s="11">
        <f t="shared" ref="J321:K321" si="779">SUM(J315:J320)+J308</f>
        <v>0</v>
      </c>
      <c r="K321" s="11">
        <f t="shared" si="779"/>
        <v>0</v>
      </c>
      <c r="L321" s="11">
        <f t="shared" ref="L321:M321" si="780">SUM(L315:L320)+L308</f>
        <v>0</v>
      </c>
      <c r="M321" s="11">
        <f t="shared" si="780"/>
        <v>0</v>
      </c>
      <c r="N321" s="11">
        <f t="shared" ref="N321:O321" si="781">SUM(N315:N320)+N308</f>
        <v>0</v>
      </c>
      <c r="O321" s="11">
        <f t="shared" si="781"/>
        <v>0</v>
      </c>
      <c r="P321" s="11">
        <f t="shared" ref="P321:Q321" si="782">SUM(P315:P320)+P308</f>
        <v>0</v>
      </c>
      <c r="Q321" s="11">
        <f t="shared" si="782"/>
        <v>0</v>
      </c>
      <c r="R321" s="11"/>
      <c r="S321" s="217"/>
      <c r="T321" s="65"/>
      <c r="U321" s="150" t="s">
        <v>18</v>
      </c>
      <c r="V321" s="151"/>
      <c r="W321" s="60">
        <f t="shared" ref="W321:X321" si="783">+W319+W314+W308+W318+W320</f>
        <v>0</v>
      </c>
      <c r="X321" s="60">
        <f t="shared" si="783"/>
        <v>0</v>
      </c>
      <c r="Y321" s="60">
        <f>+Y319+Y314+Y308+Y318+Y320</f>
        <v>0</v>
      </c>
      <c r="Z321" s="60">
        <f t="shared" ref="Z321:AA321" si="784">+Z319+Z314+Z308+Z318+Z320</f>
        <v>0</v>
      </c>
      <c r="AA321" s="60">
        <f t="shared" si="784"/>
        <v>0</v>
      </c>
      <c r="AB321" s="60">
        <f t="shared" ref="AB321:AC321" si="785">+AB319+AB314+AB308+AB318+AB320</f>
        <v>0</v>
      </c>
      <c r="AC321" s="60">
        <f t="shared" si="785"/>
        <v>0</v>
      </c>
      <c r="AD321" s="60">
        <f t="shared" ref="AD321:AE321" si="786">+AD319+AD314+AD308+AD318+AD320</f>
        <v>0</v>
      </c>
      <c r="AE321" s="60">
        <f t="shared" si="786"/>
        <v>0</v>
      </c>
      <c r="AF321" s="60">
        <f t="shared" ref="AF321:AG321" si="787">+AF319+AF314+AF308+AF318+AF320</f>
        <v>0</v>
      </c>
      <c r="AG321" s="60">
        <f t="shared" si="787"/>
        <v>0</v>
      </c>
      <c r="AH321" s="60">
        <f t="shared" ref="AH321:AI321" si="788">+AH319+AH314+AH308+AH318+AH320</f>
        <v>0</v>
      </c>
      <c r="AI321" s="60">
        <f t="shared" si="788"/>
        <v>0</v>
      </c>
      <c r="AJ321" s="60"/>
      <c r="AK321" s="60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</row>
    <row r="322" spans="1:47" s="3" customFormat="1" ht="25.5" hidden="1" customHeight="1" outlineLevel="1" collapsed="1" x14ac:dyDescent="0.2">
      <c r="B322" s="152" t="s">
        <v>91</v>
      </c>
      <c r="C322" s="122" t="s">
        <v>33</v>
      </c>
      <c r="D322" s="123"/>
      <c r="E322" s="122"/>
      <c r="F322" s="122"/>
      <c r="G322" s="122"/>
      <c r="H322" s="122"/>
      <c r="I322" s="122"/>
      <c r="J322" s="122"/>
      <c r="K322" s="122"/>
      <c r="L322" s="122"/>
      <c r="M322" s="122"/>
      <c r="N322" s="122"/>
      <c r="O322" s="122"/>
      <c r="P322" s="122"/>
      <c r="Q322" s="122"/>
      <c r="R322" s="122"/>
      <c r="S322" s="220"/>
      <c r="T322" s="122"/>
      <c r="U322" s="123"/>
      <c r="V322" s="167"/>
      <c r="W322" s="167"/>
      <c r="X322" s="167"/>
      <c r="Y322" s="167"/>
      <c r="Z322" s="167"/>
      <c r="AA322" s="167"/>
      <c r="AB322" s="167"/>
      <c r="AC322" s="167"/>
      <c r="AD322" s="167"/>
      <c r="AE322" s="167"/>
      <c r="AF322" s="167"/>
      <c r="AG322" s="167"/>
      <c r="AH322" s="167"/>
      <c r="AI322" s="167"/>
      <c r="AJ322" s="167"/>
      <c r="AK322" s="167"/>
    </row>
    <row r="323" spans="1:47" ht="40.5" hidden="1" customHeight="1" outlineLevel="1" x14ac:dyDescent="0.2">
      <c r="B323" s="96" t="s">
        <v>0</v>
      </c>
      <c r="C323" s="26"/>
      <c r="D323" s="97"/>
      <c r="E323" s="34" t="str">
        <f t="shared" ref="E323:Q323" si="789">+E$6</f>
        <v>Eredeti előirányzat
2024. év</v>
      </c>
      <c r="F323" s="34" t="str">
        <f t="shared" si="789"/>
        <v>1 Módosítás</v>
      </c>
      <c r="G323" s="34" t="str">
        <f t="shared" si="789"/>
        <v>Módosított előirányzat 1
2024. év</v>
      </c>
      <c r="H323" s="34" t="str">
        <f t="shared" si="789"/>
        <v>2 Módosítás</v>
      </c>
      <c r="I323" s="34" t="str">
        <f t="shared" si="789"/>
        <v>Módosított előirányzat</v>
      </c>
      <c r="J323" s="34" t="str">
        <f t="shared" si="789"/>
        <v>3 Módosítás</v>
      </c>
      <c r="K323" s="34" t="str">
        <f t="shared" si="789"/>
        <v>Módosított előirányzat</v>
      </c>
      <c r="L323" s="34" t="str">
        <f t="shared" si="789"/>
        <v>4 Módosítás</v>
      </c>
      <c r="M323" s="34" t="str">
        <f t="shared" si="789"/>
        <v>4. Módosított előirányzat</v>
      </c>
      <c r="N323" s="34" t="str">
        <f t="shared" si="789"/>
        <v>5 Módosítás</v>
      </c>
      <c r="O323" s="34" t="str">
        <f t="shared" si="789"/>
        <v>Módosított előirányzat 5.</v>
      </c>
      <c r="P323" s="34" t="str">
        <f t="shared" si="789"/>
        <v>6 Módosítás</v>
      </c>
      <c r="Q323" s="34" t="str">
        <f t="shared" si="789"/>
        <v>Módosított előirányzat
2024. év</v>
      </c>
      <c r="R323" s="34"/>
      <c r="S323" s="212"/>
      <c r="T323" s="49"/>
      <c r="U323" s="55" t="s">
        <v>1</v>
      </c>
      <c r="V323" s="98"/>
      <c r="W323" s="34" t="str">
        <f t="shared" ref="W323:AI323" si="790">+W$6</f>
        <v>Eredeti előirányzat
2024. év</v>
      </c>
      <c r="X323" s="34" t="str">
        <f t="shared" si="790"/>
        <v>1 Módosítás</v>
      </c>
      <c r="Y323" s="34" t="str">
        <f t="shared" si="790"/>
        <v>Módosított előirányzat 1
2024. év</v>
      </c>
      <c r="Z323" s="34" t="str">
        <f t="shared" si="790"/>
        <v>2 Módosítás</v>
      </c>
      <c r="AA323" s="34" t="str">
        <f t="shared" si="790"/>
        <v>Módosított előirányzat</v>
      </c>
      <c r="AB323" s="34" t="str">
        <f t="shared" si="790"/>
        <v>3 Módosítás</v>
      </c>
      <c r="AC323" s="34" t="str">
        <f t="shared" si="790"/>
        <v>Módosított előirányzat</v>
      </c>
      <c r="AD323" s="34" t="str">
        <f t="shared" si="790"/>
        <v>4 Módosítás</v>
      </c>
      <c r="AE323" s="34" t="str">
        <f t="shared" si="790"/>
        <v>4. Módosított előirányzat</v>
      </c>
      <c r="AF323" s="34" t="str">
        <f t="shared" si="790"/>
        <v>5 Módosítás</v>
      </c>
      <c r="AG323" s="34" t="str">
        <f t="shared" si="790"/>
        <v>Módosított előirányzat 5</v>
      </c>
      <c r="AH323" s="34" t="str">
        <f t="shared" si="790"/>
        <v>6 Módosítás</v>
      </c>
      <c r="AI323" s="34" t="str">
        <f t="shared" si="790"/>
        <v>Módosított 
előirányzat</v>
      </c>
      <c r="AJ323" s="34"/>
      <c r="AK323" s="34"/>
    </row>
    <row r="324" spans="1:47" ht="19.5" hidden="1" customHeight="1" outlineLevel="1" x14ac:dyDescent="0.2">
      <c r="B324" s="134"/>
      <c r="C324" s="135" t="s">
        <v>2</v>
      </c>
      <c r="D324" s="136"/>
      <c r="E324" s="137">
        <f t="shared" ref="E324:I324" si="791">+E325+E326+E327+E328</f>
        <v>0</v>
      </c>
      <c r="F324" s="137">
        <f t="shared" si="791"/>
        <v>0</v>
      </c>
      <c r="G324" s="137">
        <f t="shared" si="791"/>
        <v>0</v>
      </c>
      <c r="H324" s="137">
        <f t="shared" si="791"/>
        <v>0</v>
      </c>
      <c r="I324" s="137">
        <f t="shared" si="791"/>
        <v>0</v>
      </c>
      <c r="J324" s="137">
        <f t="shared" ref="J324:K324" si="792">+J325+J326+J327+J328</f>
        <v>0</v>
      </c>
      <c r="K324" s="137">
        <f t="shared" si="792"/>
        <v>0</v>
      </c>
      <c r="L324" s="137">
        <f t="shared" ref="L324:M324" si="793">+L325+L326+L327+L328</f>
        <v>0</v>
      </c>
      <c r="M324" s="137">
        <f t="shared" si="793"/>
        <v>0</v>
      </c>
      <c r="N324" s="137">
        <f t="shared" ref="N324:O324" si="794">+N325+N326+N327+N328</f>
        <v>0</v>
      </c>
      <c r="O324" s="137">
        <f t="shared" si="794"/>
        <v>0</v>
      </c>
      <c r="P324" s="137">
        <f t="shared" ref="P324:Q324" si="795">+P325+P326+P327+P328</f>
        <v>0</v>
      </c>
      <c r="Q324" s="137">
        <f t="shared" si="795"/>
        <v>0</v>
      </c>
      <c r="R324" s="137"/>
      <c r="S324" s="213"/>
      <c r="T324" s="44"/>
      <c r="U324" s="138" t="s">
        <v>3</v>
      </c>
      <c r="V324" s="139"/>
      <c r="W324" s="72">
        <f t="shared" ref="W324:AA324" si="796">SUM(W325:W329)</f>
        <v>0</v>
      </c>
      <c r="X324" s="72">
        <f t="shared" si="796"/>
        <v>0</v>
      </c>
      <c r="Y324" s="72">
        <f t="shared" si="796"/>
        <v>0</v>
      </c>
      <c r="Z324" s="72">
        <f t="shared" si="796"/>
        <v>0</v>
      </c>
      <c r="AA324" s="72">
        <f t="shared" si="796"/>
        <v>0</v>
      </c>
      <c r="AB324" s="72">
        <f t="shared" ref="AB324:AC324" si="797">SUM(AB325:AB329)</f>
        <v>0</v>
      </c>
      <c r="AC324" s="72">
        <f t="shared" si="797"/>
        <v>0</v>
      </c>
      <c r="AD324" s="72">
        <f t="shared" ref="AD324:AE324" si="798">SUM(AD325:AD329)</f>
        <v>0</v>
      </c>
      <c r="AE324" s="72">
        <f t="shared" si="798"/>
        <v>0</v>
      </c>
      <c r="AF324" s="72">
        <f t="shared" ref="AF324:AG324" si="799">SUM(AF325:AF329)</f>
        <v>0</v>
      </c>
      <c r="AG324" s="72">
        <f t="shared" si="799"/>
        <v>0</v>
      </c>
      <c r="AH324" s="72">
        <f t="shared" ref="AH324:AI324" si="800">SUM(AH325:AH329)</f>
        <v>0</v>
      </c>
      <c r="AI324" s="72">
        <f t="shared" si="800"/>
        <v>0</v>
      </c>
      <c r="AJ324" s="72"/>
      <c r="AK324" s="72"/>
    </row>
    <row r="325" spans="1:47" ht="19.5" hidden="1" customHeight="1" outlineLevel="1" x14ac:dyDescent="0.2">
      <c r="B325" s="140"/>
      <c r="C325" s="141" t="s">
        <v>4</v>
      </c>
      <c r="D325" s="141"/>
      <c r="E325" s="142"/>
      <c r="F325" s="142"/>
      <c r="G325" s="142"/>
      <c r="H325" s="142"/>
      <c r="I325" s="142"/>
      <c r="J325" s="142"/>
      <c r="K325" s="142"/>
      <c r="L325" s="142"/>
      <c r="M325" s="142"/>
      <c r="N325" s="142"/>
      <c r="O325" s="142"/>
      <c r="P325" s="142"/>
      <c r="Q325" s="142"/>
      <c r="R325" s="142"/>
      <c r="S325" s="214"/>
      <c r="T325" s="46"/>
      <c r="U325" s="143"/>
      <c r="V325" s="144" t="s">
        <v>6</v>
      </c>
      <c r="W325" s="145">
        <v>0</v>
      </c>
      <c r="X325" s="145">
        <v>0</v>
      </c>
      <c r="Y325" s="145">
        <v>0</v>
      </c>
      <c r="Z325" s="145">
        <v>0</v>
      </c>
      <c r="AA325" s="145">
        <v>0</v>
      </c>
      <c r="AB325" s="145">
        <v>0</v>
      </c>
      <c r="AC325" s="145">
        <v>0</v>
      </c>
      <c r="AD325" s="145">
        <v>0</v>
      </c>
      <c r="AE325" s="145">
        <v>0</v>
      </c>
      <c r="AF325" s="145">
        <v>0</v>
      </c>
      <c r="AG325" s="145">
        <v>0</v>
      </c>
      <c r="AH325" s="145">
        <v>0</v>
      </c>
      <c r="AI325" s="145">
        <v>0</v>
      </c>
      <c r="AJ325" s="145"/>
      <c r="AK325" s="145"/>
    </row>
    <row r="326" spans="1:47" ht="23.25" hidden="1" customHeight="1" outlineLevel="1" x14ac:dyDescent="0.2">
      <c r="A326" s="253"/>
      <c r="B326" s="100"/>
      <c r="C326" s="17" t="s">
        <v>5</v>
      </c>
      <c r="D326" s="18"/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/>
      <c r="S326" s="215"/>
      <c r="T326" s="46"/>
      <c r="U326" s="53"/>
      <c r="V326" s="19" t="s">
        <v>8</v>
      </c>
      <c r="W326" s="78">
        <v>0</v>
      </c>
      <c r="X326" s="78">
        <v>0</v>
      </c>
      <c r="Y326" s="78">
        <v>0</v>
      </c>
      <c r="Z326" s="78">
        <v>0</v>
      </c>
      <c r="AA326" s="78">
        <v>0</v>
      </c>
      <c r="AB326" s="78">
        <v>0</v>
      </c>
      <c r="AC326" s="78">
        <v>0</v>
      </c>
      <c r="AD326" s="78">
        <v>0</v>
      </c>
      <c r="AE326" s="78">
        <v>0</v>
      </c>
      <c r="AF326" s="78">
        <v>0</v>
      </c>
      <c r="AG326" s="78">
        <v>0</v>
      </c>
      <c r="AH326" s="78">
        <v>0</v>
      </c>
      <c r="AI326" s="78">
        <v>0</v>
      </c>
      <c r="AJ326" s="78"/>
      <c r="AK326" s="78"/>
    </row>
    <row r="327" spans="1:47" ht="19.5" hidden="1" customHeight="1" outlineLevel="1" x14ac:dyDescent="0.2">
      <c r="A327" s="253"/>
      <c r="B327" s="100"/>
      <c r="C327" s="17" t="s">
        <v>7</v>
      </c>
      <c r="D327" s="18"/>
      <c r="E327" s="5"/>
      <c r="F327" s="5">
        <v>0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/>
      <c r="S327" s="215"/>
      <c r="T327" s="46"/>
      <c r="U327" s="53"/>
      <c r="V327" s="20" t="s">
        <v>9</v>
      </c>
      <c r="W327" s="78">
        <v>0</v>
      </c>
      <c r="X327" s="78">
        <v>0</v>
      </c>
      <c r="Y327" s="78">
        <v>0</v>
      </c>
      <c r="Z327" s="78">
        <v>0</v>
      </c>
      <c r="AA327" s="78">
        <v>0</v>
      </c>
      <c r="AB327" s="78">
        <v>0</v>
      </c>
      <c r="AC327" s="78">
        <v>0</v>
      </c>
      <c r="AD327" s="78">
        <v>0</v>
      </c>
      <c r="AE327" s="78">
        <v>0</v>
      </c>
      <c r="AF327" s="78">
        <v>0</v>
      </c>
      <c r="AG327" s="78">
        <v>0</v>
      </c>
      <c r="AH327" s="78">
        <v>0</v>
      </c>
      <c r="AI327" s="78">
        <v>0</v>
      </c>
      <c r="AJ327" s="78"/>
      <c r="AK327" s="78"/>
    </row>
    <row r="328" spans="1:47" ht="19.5" hidden="1" customHeight="1" outlineLevel="1" x14ac:dyDescent="0.2">
      <c r="A328" s="253"/>
      <c r="B328" s="100"/>
      <c r="C328" s="17" t="s">
        <v>21</v>
      </c>
      <c r="D328" s="18"/>
      <c r="E328" s="5"/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/>
      <c r="S328" s="215"/>
      <c r="T328" s="46"/>
      <c r="U328" s="53"/>
      <c r="V328" s="20" t="s">
        <v>11</v>
      </c>
      <c r="W328" s="78"/>
      <c r="X328" s="78">
        <v>0</v>
      </c>
      <c r="Y328" s="78">
        <v>0</v>
      </c>
      <c r="Z328" s="78">
        <v>0</v>
      </c>
      <c r="AA328" s="78">
        <v>0</v>
      </c>
      <c r="AB328" s="78">
        <v>0</v>
      </c>
      <c r="AC328" s="78">
        <v>0</v>
      </c>
      <c r="AD328" s="78">
        <v>0</v>
      </c>
      <c r="AE328" s="78">
        <v>0</v>
      </c>
      <c r="AF328" s="78">
        <v>0</v>
      </c>
      <c r="AG328" s="78">
        <v>0</v>
      </c>
      <c r="AH328" s="78">
        <v>0</v>
      </c>
      <c r="AI328" s="78">
        <v>0</v>
      </c>
      <c r="AJ328" s="78"/>
      <c r="AK328" s="78"/>
    </row>
    <row r="329" spans="1:47" ht="19.5" hidden="1" customHeight="1" outlineLevel="1" x14ac:dyDescent="0.2">
      <c r="A329" s="253"/>
      <c r="B329" s="101"/>
      <c r="C329" s="21"/>
      <c r="D329" s="21"/>
      <c r="E329" s="102"/>
      <c r="F329" s="102">
        <v>0</v>
      </c>
      <c r="G329" s="102">
        <v>0</v>
      </c>
      <c r="H329" s="102">
        <v>0</v>
      </c>
      <c r="I329" s="102">
        <v>0</v>
      </c>
      <c r="J329" s="102">
        <v>0</v>
      </c>
      <c r="K329" s="102">
        <v>0</v>
      </c>
      <c r="L329" s="102">
        <v>0</v>
      </c>
      <c r="M329" s="102">
        <v>0</v>
      </c>
      <c r="N329" s="102">
        <v>0</v>
      </c>
      <c r="O329" s="102">
        <v>0</v>
      </c>
      <c r="P329" s="102">
        <v>0</v>
      </c>
      <c r="Q329" s="102">
        <v>0</v>
      </c>
      <c r="R329" s="102"/>
      <c r="S329" s="221"/>
      <c r="T329" s="50"/>
      <c r="U329" s="54"/>
      <c r="V329" s="23" t="s">
        <v>12</v>
      </c>
      <c r="W329" s="79"/>
      <c r="X329" s="79">
        <v>0</v>
      </c>
      <c r="Y329" s="79">
        <v>0</v>
      </c>
      <c r="Z329" s="79">
        <v>0</v>
      </c>
      <c r="AA329" s="79">
        <v>0</v>
      </c>
      <c r="AB329" s="79">
        <v>0</v>
      </c>
      <c r="AC329" s="79">
        <v>0</v>
      </c>
      <c r="AD329" s="79">
        <v>0</v>
      </c>
      <c r="AE329" s="79">
        <v>0</v>
      </c>
      <c r="AF329" s="79">
        <v>0</v>
      </c>
      <c r="AG329" s="79">
        <v>0</v>
      </c>
      <c r="AH329" s="79">
        <v>0</v>
      </c>
      <c r="AI329" s="79">
        <v>0</v>
      </c>
      <c r="AJ329" s="79"/>
      <c r="AK329" s="79"/>
    </row>
    <row r="330" spans="1:47" ht="19.5" hidden="1" customHeight="1" outlineLevel="1" x14ac:dyDescent="0.2">
      <c r="A330" s="253"/>
      <c r="B330" s="101"/>
      <c r="C330" s="21"/>
      <c r="D330" s="21"/>
      <c r="E330" s="102"/>
      <c r="F330" s="102">
        <v>0</v>
      </c>
      <c r="G330" s="102">
        <v>0</v>
      </c>
      <c r="H330" s="102">
        <v>0</v>
      </c>
      <c r="I330" s="102">
        <v>0</v>
      </c>
      <c r="J330" s="102">
        <v>0</v>
      </c>
      <c r="K330" s="102">
        <v>0</v>
      </c>
      <c r="L330" s="102">
        <v>0</v>
      </c>
      <c r="M330" s="102">
        <v>0</v>
      </c>
      <c r="N330" s="102">
        <v>0</v>
      </c>
      <c r="O330" s="102">
        <v>0</v>
      </c>
      <c r="P330" s="102">
        <v>0</v>
      </c>
      <c r="Q330" s="102">
        <v>0</v>
      </c>
      <c r="R330" s="102"/>
      <c r="S330" s="221"/>
      <c r="T330" s="29"/>
      <c r="U330" s="138" t="s">
        <v>13</v>
      </c>
      <c r="V330" s="139"/>
      <c r="W330" s="60">
        <f t="shared" ref="W330:AA330" si="801">SUM(W331:W333)</f>
        <v>0</v>
      </c>
      <c r="X330" s="60">
        <f t="shared" si="801"/>
        <v>0</v>
      </c>
      <c r="Y330" s="60">
        <f t="shared" si="801"/>
        <v>0</v>
      </c>
      <c r="Z330" s="60">
        <f t="shared" si="801"/>
        <v>0</v>
      </c>
      <c r="AA330" s="60">
        <f t="shared" si="801"/>
        <v>0</v>
      </c>
      <c r="AB330" s="60">
        <f t="shared" ref="AB330:AC330" si="802">SUM(AB331:AB333)</f>
        <v>0</v>
      </c>
      <c r="AC330" s="60">
        <f t="shared" si="802"/>
        <v>0</v>
      </c>
      <c r="AD330" s="60">
        <f t="shared" ref="AD330:AE330" si="803">SUM(AD331:AD333)</f>
        <v>0</v>
      </c>
      <c r="AE330" s="60">
        <f t="shared" si="803"/>
        <v>0</v>
      </c>
      <c r="AF330" s="60">
        <f t="shared" ref="AF330:AG330" si="804">SUM(AF331:AF333)</f>
        <v>0</v>
      </c>
      <c r="AG330" s="60">
        <f t="shared" si="804"/>
        <v>0</v>
      </c>
      <c r="AH330" s="60">
        <f t="shared" ref="AH330:AI330" si="805">SUM(AH331:AH333)</f>
        <v>0</v>
      </c>
      <c r="AI330" s="60">
        <f t="shared" si="805"/>
        <v>0</v>
      </c>
      <c r="AJ330" s="60"/>
      <c r="AK330" s="60"/>
    </row>
    <row r="331" spans="1:47" ht="19.5" hidden="1" customHeight="1" outlineLevel="1" x14ac:dyDescent="0.2">
      <c r="A331" s="253"/>
      <c r="B331" s="134"/>
      <c r="C331" s="135" t="s">
        <v>10</v>
      </c>
      <c r="D331" s="8"/>
      <c r="E331" s="9">
        <f>149-149</f>
        <v>0</v>
      </c>
      <c r="F331" s="9">
        <v>0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/>
      <c r="S331" s="216"/>
      <c r="T331" s="44"/>
      <c r="U331" s="143"/>
      <c r="V331" s="144" t="s">
        <v>15</v>
      </c>
      <c r="W331" s="145"/>
      <c r="X331" s="145"/>
      <c r="Y331" s="145">
        <v>0</v>
      </c>
      <c r="Z331" s="145">
        <v>0</v>
      </c>
      <c r="AA331" s="145">
        <v>0</v>
      </c>
      <c r="AB331" s="145">
        <v>0</v>
      </c>
      <c r="AC331" s="145">
        <v>0</v>
      </c>
      <c r="AD331" s="145">
        <v>0</v>
      </c>
      <c r="AE331" s="145">
        <v>0</v>
      </c>
      <c r="AF331" s="145">
        <v>0</v>
      </c>
      <c r="AG331" s="145">
        <v>0</v>
      </c>
      <c r="AH331" s="145">
        <v>0</v>
      </c>
      <c r="AI331" s="145">
        <v>0</v>
      </c>
      <c r="AJ331" s="145"/>
      <c r="AK331" s="145"/>
    </row>
    <row r="332" spans="1:47" ht="19.5" hidden="1" customHeight="1" outlineLevel="1" x14ac:dyDescent="0.2">
      <c r="A332" s="253"/>
      <c r="B332" s="134"/>
      <c r="C332" s="135" t="s">
        <v>23</v>
      </c>
      <c r="D332" s="8"/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11">
        <v>0</v>
      </c>
      <c r="P332" s="11">
        <v>0</v>
      </c>
      <c r="Q332" s="11">
        <v>0</v>
      </c>
      <c r="R332" s="11"/>
      <c r="S332" s="217"/>
      <c r="T332" s="45"/>
      <c r="U332" s="53"/>
      <c r="V332" s="20" t="s">
        <v>16</v>
      </c>
      <c r="W332" s="78"/>
      <c r="X332" s="78"/>
      <c r="Y332" s="78">
        <v>0</v>
      </c>
      <c r="Z332" s="78">
        <v>0</v>
      </c>
      <c r="AA332" s="78">
        <v>0</v>
      </c>
      <c r="AB332" s="78">
        <v>0</v>
      </c>
      <c r="AC332" s="78">
        <v>0</v>
      </c>
      <c r="AD332" s="78">
        <v>0</v>
      </c>
      <c r="AE332" s="78">
        <v>0</v>
      </c>
      <c r="AF332" s="78">
        <v>0</v>
      </c>
      <c r="AG332" s="78">
        <v>0</v>
      </c>
      <c r="AH332" s="78">
        <v>0</v>
      </c>
      <c r="AI332" s="78">
        <v>0</v>
      </c>
      <c r="AJ332" s="78"/>
      <c r="AK332" s="78"/>
    </row>
    <row r="333" spans="1:47" ht="19.5" hidden="1" customHeight="1" outlineLevel="1" x14ac:dyDescent="0.2">
      <c r="A333" s="253"/>
      <c r="B333" s="134"/>
      <c r="C333" s="135" t="s">
        <v>22</v>
      </c>
      <c r="D333" s="8"/>
      <c r="E333" s="58"/>
      <c r="F333" s="58">
        <v>0</v>
      </c>
      <c r="G333" s="58">
        <v>0</v>
      </c>
      <c r="H333" s="58">
        <v>0</v>
      </c>
      <c r="I333" s="58">
        <v>0</v>
      </c>
      <c r="J333" s="58">
        <v>0</v>
      </c>
      <c r="K333" s="58">
        <v>0</v>
      </c>
      <c r="L333" s="58">
        <v>0</v>
      </c>
      <c r="M333" s="58">
        <v>0</v>
      </c>
      <c r="N333" s="58">
        <v>0</v>
      </c>
      <c r="O333" s="58">
        <v>0</v>
      </c>
      <c r="P333" s="58">
        <v>0</v>
      </c>
      <c r="Q333" s="58">
        <v>0</v>
      </c>
      <c r="R333" s="58"/>
      <c r="S333" s="218"/>
      <c r="U333" s="103"/>
      <c r="V333" s="104" t="s">
        <v>17</v>
      </c>
      <c r="W333" s="80"/>
      <c r="X333" s="80"/>
      <c r="Y333" s="80">
        <v>0</v>
      </c>
      <c r="Z333" s="80">
        <v>0</v>
      </c>
      <c r="AA333" s="80">
        <v>0</v>
      </c>
      <c r="AB333" s="80">
        <v>0</v>
      </c>
      <c r="AC333" s="80">
        <v>0</v>
      </c>
      <c r="AD333" s="80">
        <v>0</v>
      </c>
      <c r="AE333" s="80">
        <v>0</v>
      </c>
      <c r="AF333" s="80">
        <v>0</v>
      </c>
      <c r="AG333" s="80">
        <v>0</v>
      </c>
      <c r="AH333" s="80">
        <v>0</v>
      </c>
      <c r="AI333" s="80">
        <v>0</v>
      </c>
      <c r="AJ333" s="80"/>
      <c r="AK333" s="80"/>
    </row>
    <row r="334" spans="1:47" ht="19.5" hidden="1" customHeight="1" outlineLevel="1" x14ac:dyDescent="0.2">
      <c r="A334" s="253"/>
      <c r="B334" s="134"/>
      <c r="C334" s="135" t="s">
        <v>46</v>
      </c>
      <c r="D334" s="8"/>
      <c r="E334" s="11"/>
      <c r="F334" s="11"/>
      <c r="G334" s="11">
        <v>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0</v>
      </c>
      <c r="P334" s="11">
        <v>0</v>
      </c>
      <c r="Q334" s="11">
        <v>0</v>
      </c>
      <c r="R334" s="11"/>
      <c r="S334" s="217"/>
      <c r="T334" s="45"/>
      <c r="U334" s="147" t="s">
        <v>43</v>
      </c>
      <c r="V334" s="10"/>
      <c r="W334" s="60"/>
      <c r="X334" s="60"/>
      <c r="Y334" s="60">
        <v>0</v>
      </c>
      <c r="Z334" s="60">
        <v>0</v>
      </c>
      <c r="AA334" s="60">
        <v>0</v>
      </c>
      <c r="AB334" s="60">
        <v>0</v>
      </c>
      <c r="AC334" s="60">
        <v>0</v>
      </c>
      <c r="AD334" s="60">
        <v>0</v>
      </c>
      <c r="AE334" s="60">
        <v>0</v>
      </c>
      <c r="AF334" s="60">
        <v>0</v>
      </c>
      <c r="AG334" s="60">
        <v>0</v>
      </c>
      <c r="AH334" s="60">
        <v>0</v>
      </c>
      <c r="AI334" s="60">
        <v>0</v>
      </c>
      <c r="AJ334" s="60"/>
      <c r="AK334" s="60"/>
    </row>
    <row r="335" spans="1:47" ht="19.5" hidden="1" customHeight="1" outlineLevel="1" x14ac:dyDescent="0.2">
      <c r="B335" s="134"/>
      <c r="C335" s="135" t="s">
        <v>51</v>
      </c>
      <c r="D335" s="8"/>
      <c r="E335" s="58"/>
      <c r="F335" s="58">
        <v>0</v>
      </c>
      <c r="G335" s="58">
        <v>0</v>
      </c>
      <c r="H335" s="58">
        <v>0</v>
      </c>
      <c r="I335" s="58">
        <v>0</v>
      </c>
      <c r="J335" s="58">
        <v>0</v>
      </c>
      <c r="K335" s="58">
        <v>0</v>
      </c>
      <c r="L335" s="58">
        <v>0</v>
      </c>
      <c r="M335" s="58">
        <v>0</v>
      </c>
      <c r="N335" s="58">
        <v>0</v>
      </c>
      <c r="O335" s="58">
        <v>0</v>
      </c>
      <c r="P335" s="58">
        <v>0</v>
      </c>
      <c r="Q335" s="58">
        <v>0</v>
      </c>
      <c r="R335" s="58"/>
      <c r="S335" s="218"/>
      <c r="T335" s="29"/>
      <c r="U335" s="55" t="s">
        <v>38</v>
      </c>
      <c r="V335" s="28"/>
      <c r="W335" s="60"/>
      <c r="X335" s="60"/>
      <c r="Y335" s="60">
        <v>0</v>
      </c>
      <c r="Z335" s="60">
        <v>0</v>
      </c>
      <c r="AA335" s="60">
        <v>0</v>
      </c>
      <c r="AB335" s="60">
        <v>0</v>
      </c>
      <c r="AC335" s="60">
        <v>0</v>
      </c>
      <c r="AD335" s="60">
        <v>0</v>
      </c>
      <c r="AE335" s="60">
        <v>0</v>
      </c>
      <c r="AF335" s="60">
        <v>0</v>
      </c>
      <c r="AG335" s="60">
        <v>0</v>
      </c>
      <c r="AH335" s="60">
        <v>0</v>
      </c>
      <c r="AI335" s="60">
        <v>0</v>
      </c>
      <c r="AJ335" s="60"/>
      <c r="AK335" s="60"/>
    </row>
    <row r="336" spans="1:47" ht="19.5" hidden="1" customHeight="1" outlineLevel="1" x14ac:dyDescent="0.2">
      <c r="B336" s="105"/>
      <c r="C336" s="35" t="s">
        <v>127</v>
      </c>
      <c r="D336" s="35"/>
      <c r="E336" s="59"/>
      <c r="F336" s="59"/>
      <c r="G336" s="59">
        <v>0</v>
      </c>
      <c r="H336" s="59">
        <v>0</v>
      </c>
      <c r="I336" s="59">
        <v>0</v>
      </c>
      <c r="J336" s="59">
        <v>0</v>
      </c>
      <c r="K336" s="59">
        <v>0</v>
      </c>
      <c r="L336" s="59">
        <v>0</v>
      </c>
      <c r="M336" s="59">
        <v>0</v>
      </c>
      <c r="N336" s="59">
        <v>0</v>
      </c>
      <c r="O336" s="59">
        <v>0</v>
      </c>
      <c r="P336" s="59">
        <v>0</v>
      </c>
      <c r="Q336" s="59">
        <v>0</v>
      </c>
      <c r="R336" s="59"/>
      <c r="S336" s="219"/>
      <c r="T336" s="29"/>
      <c r="U336" s="148" t="s">
        <v>127</v>
      </c>
      <c r="V336" s="132"/>
      <c r="W336" s="89"/>
      <c r="X336" s="89"/>
      <c r="Y336" s="89">
        <v>0</v>
      </c>
      <c r="Z336" s="89">
        <v>0</v>
      </c>
      <c r="AA336" s="89">
        <v>0</v>
      </c>
      <c r="AB336" s="89">
        <v>0</v>
      </c>
      <c r="AC336" s="89">
        <v>0</v>
      </c>
      <c r="AD336" s="89">
        <v>0</v>
      </c>
      <c r="AE336" s="89">
        <v>0</v>
      </c>
      <c r="AF336" s="89">
        <v>0</v>
      </c>
      <c r="AG336" s="89">
        <v>0</v>
      </c>
      <c r="AH336" s="89">
        <v>0</v>
      </c>
      <c r="AI336" s="89">
        <v>0</v>
      </c>
      <c r="AJ336" s="89"/>
      <c r="AK336" s="89"/>
    </row>
    <row r="337" spans="1:47" s="3" customFormat="1" ht="19.5" hidden="1" customHeight="1" outlineLevel="1" x14ac:dyDescent="0.2">
      <c r="B337" s="149" t="s">
        <v>14</v>
      </c>
      <c r="C337" s="135"/>
      <c r="D337" s="8"/>
      <c r="E337" s="11">
        <f t="shared" ref="E337" si="806">SUM(E331:E336)+E324</f>
        <v>0</v>
      </c>
      <c r="F337" s="11">
        <f t="shared" ref="F337" si="807">SUM(F331:F336)+F324</f>
        <v>0</v>
      </c>
      <c r="G337" s="11">
        <f t="shared" ref="G337:I337" si="808">SUM(G331:G336)+G324</f>
        <v>0</v>
      </c>
      <c r="H337" s="11">
        <f t="shared" si="808"/>
        <v>0</v>
      </c>
      <c r="I337" s="11">
        <f t="shared" si="808"/>
        <v>0</v>
      </c>
      <c r="J337" s="11">
        <f t="shared" ref="J337:K337" si="809">SUM(J331:J336)+J324</f>
        <v>0</v>
      </c>
      <c r="K337" s="11">
        <f t="shared" si="809"/>
        <v>0</v>
      </c>
      <c r="L337" s="11">
        <f t="shared" ref="L337:M337" si="810">SUM(L331:L336)+L324</f>
        <v>0</v>
      </c>
      <c r="M337" s="11">
        <f t="shared" si="810"/>
        <v>0</v>
      </c>
      <c r="N337" s="11">
        <f t="shared" ref="N337:O337" si="811">SUM(N331:N336)+N324</f>
        <v>0</v>
      </c>
      <c r="O337" s="11">
        <f t="shared" si="811"/>
        <v>0</v>
      </c>
      <c r="P337" s="11">
        <f t="shared" ref="P337:Q337" si="812">SUM(P331:P336)+P324</f>
        <v>0</v>
      </c>
      <c r="Q337" s="11">
        <f t="shared" si="812"/>
        <v>0</v>
      </c>
      <c r="R337" s="11"/>
      <c r="S337" s="217"/>
      <c r="T337" s="65"/>
      <c r="U337" s="150" t="s">
        <v>18</v>
      </c>
      <c r="V337" s="151"/>
      <c r="W337" s="60">
        <f t="shared" ref="W337:X337" si="813">+W335+W330+W324+W334+W336</f>
        <v>0</v>
      </c>
      <c r="X337" s="60">
        <f t="shared" si="813"/>
        <v>0</v>
      </c>
      <c r="Y337" s="60">
        <f>+Y335+Y330+Y324+Y334+Y336</f>
        <v>0</v>
      </c>
      <c r="Z337" s="60">
        <f t="shared" ref="Z337:AA337" si="814">+Z335+Z330+Z324+Z334+Z336</f>
        <v>0</v>
      </c>
      <c r="AA337" s="60">
        <f t="shared" si="814"/>
        <v>0</v>
      </c>
      <c r="AB337" s="60">
        <f t="shared" ref="AB337:AC337" si="815">+AB335+AB330+AB324+AB334+AB336</f>
        <v>0</v>
      </c>
      <c r="AC337" s="60">
        <f t="shared" si="815"/>
        <v>0</v>
      </c>
      <c r="AD337" s="60">
        <f t="shared" ref="AD337:AE337" si="816">+AD335+AD330+AD324+AD334+AD336</f>
        <v>0</v>
      </c>
      <c r="AE337" s="60">
        <f t="shared" si="816"/>
        <v>0</v>
      </c>
      <c r="AF337" s="60">
        <f t="shared" ref="AF337:AG337" si="817">+AF335+AF330+AF324+AF334+AF336</f>
        <v>0</v>
      </c>
      <c r="AG337" s="60">
        <f t="shared" si="817"/>
        <v>0</v>
      </c>
      <c r="AH337" s="60">
        <f t="shared" ref="AH337:AI337" si="818">+AH335+AH330+AH324+AH334+AH336</f>
        <v>0</v>
      </c>
      <c r="AI337" s="60">
        <f t="shared" si="818"/>
        <v>0</v>
      </c>
      <c r="AJ337" s="60"/>
      <c r="AK337" s="60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</row>
    <row r="338" spans="1:47" s="3" customFormat="1" ht="25.5" hidden="1" customHeight="1" outlineLevel="1" x14ac:dyDescent="0.2">
      <c r="B338" s="152" t="s">
        <v>70</v>
      </c>
      <c r="C338" s="122" t="s">
        <v>34</v>
      </c>
      <c r="D338" s="123"/>
      <c r="E338" s="122"/>
      <c r="F338" s="122"/>
      <c r="G338" s="122"/>
      <c r="H338" s="122"/>
      <c r="I338" s="122"/>
      <c r="J338" s="122"/>
      <c r="K338" s="122"/>
      <c r="L338" s="122"/>
      <c r="M338" s="122"/>
      <c r="N338" s="122"/>
      <c r="O338" s="122"/>
      <c r="P338" s="122"/>
      <c r="Q338" s="122"/>
      <c r="R338" s="122"/>
      <c r="S338" s="220"/>
      <c r="T338" s="122"/>
      <c r="U338" s="123"/>
      <c r="V338" s="167"/>
      <c r="W338" s="167"/>
      <c r="X338" s="167"/>
      <c r="Y338" s="167"/>
      <c r="Z338" s="167"/>
      <c r="AA338" s="167"/>
      <c r="AB338" s="167"/>
      <c r="AC338" s="167"/>
      <c r="AD338" s="167"/>
      <c r="AE338" s="167"/>
      <c r="AF338" s="167"/>
      <c r="AG338" s="167"/>
      <c r="AH338" s="167"/>
      <c r="AI338" s="167"/>
      <c r="AJ338" s="167"/>
      <c r="AK338" s="167"/>
    </row>
    <row r="339" spans="1:47" ht="40.5" hidden="1" customHeight="1" outlineLevel="1" x14ac:dyDescent="0.2">
      <c r="B339" s="96" t="s">
        <v>0</v>
      </c>
      <c r="C339" s="26"/>
      <c r="D339" s="97"/>
      <c r="E339" s="34" t="str">
        <f t="shared" ref="E339:Q339" si="819">+E$6</f>
        <v>Eredeti előirányzat
2024. év</v>
      </c>
      <c r="F339" s="34" t="str">
        <f t="shared" si="819"/>
        <v>1 Módosítás</v>
      </c>
      <c r="G339" s="34" t="str">
        <f t="shared" si="819"/>
        <v>Módosított előirányzat 1
2024. év</v>
      </c>
      <c r="H339" s="34" t="str">
        <f t="shared" si="819"/>
        <v>2 Módosítás</v>
      </c>
      <c r="I339" s="34" t="str">
        <f t="shared" si="819"/>
        <v>Módosított előirányzat</v>
      </c>
      <c r="J339" s="34" t="str">
        <f t="shared" si="819"/>
        <v>3 Módosítás</v>
      </c>
      <c r="K339" s="34" t="str">
        <f t="shared" si="819"/>
        <v>Módosított előirányzat</v>
      </c>
      <c r="L339" s="34" t="str">
        <f t="shared" si="819"/>
        <v>4 Módosítás</v>
      </c>
      <c r="M339" s="34" t="str">
        <f t="shared" si="819"/>
        <v>4. Módosított előirányzat</v>
      </c>
      <c r="N339" s="34" t="str">
        <f t="shared" si="819"/>
        <v>5 Módosítás</v>
      </c>
      <c r="O339" s="34" t="str">
        <f t="shared" si="819"/>
        <v>Módosított előirányzat 5.</v>
      </c>
      <c r="P339" s="34" t="str">
        <f t="shared" si="819"/>
        <v>6 Módosítás</v>
      </c>
      <c r="Q339" s="34" t="str">
        <f t="shared" si="819"/>
        <v>Módosított előirányzat
2024. év</v>
      </c>
      <c r="R339" s="34"/>
      <c r="S339" s="212"/>
      <c r="T339" s="49"/>
      <c r="U339" s="55" t="s">
        <v>1</v>
      </c>
      <c r="V339" s="98"/>
      <c r="W339" s="34" t="str">
        <f t="shared" ref="W339:AI339" si="820">+W$6</f>
        <v>Eredeti előirányzat
2024. év</v>
      </c>
      <c r="X339" s="34" t="str">
        <f t="shared" si="820"/>
        <v>1 Módosítás</v>
      </c>
      <c r="Y339" s="34" t="str">
        <f t="shared" si="820"/>
        <v>Módosított előirányzat 1
2024. év</v>
      </c>
      <c r="Z339" s="34" t="str">
        <f t="shared" si="820"/>
        <v>2 Módosítás</v>
      </c>
      <c r="AA339" s="34" t="str">
        <f t="shared" si="820"/>
        <v>Módosított előirányzat</v>
      </c>
      <c r="AB339" s="34" t="str">
        <f t="shared" si="820"/>
        <v>3 Módosítás</v>
      </c>
      <c r="AC339" s="34" t="str">
        <f t="shared" si="820"/>
        <v>Módosított előirányzat</v>
      </c>
      <c r="AD339" s="34" t="str">
        <f t="shared" si="820"/>
        <v>4 Módosítás</v>
      </c>
      <c r="AE339" s="34" t="str">
        <f t="shared" si="820"/>
        <v>4. Módosított előirányzat</v>
      </c>
      <c r="AF339" s="34" t="str">
        <f t="shared" si="820"/>
        <v>5 Módosítás</v>
      </c>
      <c r="AG339" s="34" t="str">
        <f t="shared" si="820"/>
        <v>Módosított előirányzat 5</v>
      </c>
      <c r="AH339" s="34" t="str">
        <f t="shared" si="820"/>
        <v>6 Módosítás</v>
      </c>
      <c r="AI339" s="34" t="str">
        <f t="shared" si="820"/>
        <v>Módosított 
előirányzat</v>
      </c>
      <c r="AJ339" s="34"/>
      <c r="AK339" s="34"/>
    </row>
    <row r="340" spans="1:47" ht="19.5" hidden="1" customHeight="1" outlineLevel="1" x14ac:dyDescent="0.2">
      <c r="B340" s="134"/>
      <c r="C340" s="135" t="s">
        <v>2</v>
      </c>
      <c r="D340" s="136"/>
      <c r="E340" s="137">
        <f t="shared" ref="E340:I340" si="821">+E341+E342+E343+E344</f>
        <v>0</v>
      </c>
      <c r="F340" s="137">
        <f t="shared" si="821"/>
        <v>0</v>
      </c>
      <c r="G340" s="137">
        <f t="shared" si="821"/>
        <v>0</v>
      </c>
      <c r="H340" s="137">
        <f t="shared" si="821"/>
        <v>0</v>
      </c>
      <c r="I340" s="137">
        <f t="shared" si="821"/>
        <v>0</v>
      </c>
      <c r="J340" s="137">
        <f t="shared" ref="J340:K340" si="822">+J341+J342+J343+J344</f>
        <v>0</v>
      </c>
      <c r="K340" s="137">
        <f t="shared" si="822"/>
        <v>0</v>
      </c>
      <c r="L340" s="137">
        <f t="shared" ref="L340:M340" si="823">+L341+L342+L343+L344</f>
        <v>0</v>
      </c>
      <c r="M340" s="137">
        <f t="shared" si="823"/>
        <v>0</v>
      </c>
      <c r="N340" s="137">
        <f t="shared" ref="N340:O340" si="824">+N341+N342+N343+N344</f>
        <v>0</v>
      </c>
      <c r="O340" s="137">
        <f t="shared" si="824"/>
        <v>0</v>
      </c>
      <c r="P340" s="137">
        <f t="shared" ref="P340:Q340" si="825">+P341+P342+P343+P344</f>
        <v>0</v>
      </c>
      <c r="Q340" s="137">
        <f t="shared" si="825"/>
        <v>0</v>
      </c>
      <c r="R340" s="137"/>
      <c r="S340" s="213"/>
      <c r="T340" s="44"/>
      <c r="U340" s="138" t="s">
        <v>3</v>
      </c>
      <c r="V340" s="139"/>
      <c r="W340" s="72">
        <f t="shared" ref="W340:AA340" si="826">SUM(W341:W345)</f>
        <v>0</v>
      </c>
      <c r="X340" s="72">
        <f t="shared" si="826"/>
        <v>0</v>
      </c>
      <c r="Y340" s="72">
        <f t="shared" si="826"/>
        <v>0</v>
      </c>
      <c r="Z340" s="72">
        <f t="shared" si="826"/>
        <v>0</v>
      </c>
      <c r="AA340" s="72">
        <f t="shared" si="826"/>
        <v>0</v>
      </c>
      <c r="AB340" s="72">
        <f t="shared" ref="AB340:AC340" si="827">SUM(AB341:AB345)</f>
        <v>0</v>
      </c>
      <c r="AC340" s="72">
        <f t="shared" si="827"/>
        <v>0</v>
      </c>
      <c r="AD340" s="72">
        <f t="shared" ref="AD340:AE340" si="828">SUM(AD341:AD345)</f>
        <v>0</v>
      </c>
      <c r="AE340" s="72">
        <f t="shared" si="828"/>
        <v>0</v>
      </c>
      <c r="AF340" s="72">
        <f t="shared" ref="AF340:AG340" si="829">SUM(AF341:AF345)</f>
        <v>0</v>
      </c>
      <c r="AG340" s="72">
        <f t="shared" si="829"/>
        <v>0</v>
      </c>
      <c r="AH340" s="72">
        <f t="shared" ref="AH340:AI340" si="830">SUM(AH341:AH345)</f>
        <v>0</v>
      </c>
      <c r="AI340" s="72">
        <f t="shared" si="830"/>
        <v>0</v>
      </c>
      <c r="AJ340" s="72"/>
      <c r="AK340" s="72"/>
    </row>
    <row r="341" spans="1:47" ht="19.5" hidden="1" customHeight="1" outlineLevel="1" x14ac:dyDescent="0.2">
      <c r="B341" s="140"/>
      <c r="C341" s="141" t="s">
        <v>4</v>
      </c>
      <c r="D341" s="141"/>
      <c r="E341" s="142"/>
      <c r="F341" s="142"/>
      <c r="G341" s="142"/>
      <c r="H341" s="142"/>
      <c r="I341" s="142"/>
      <c r="J341" s="142"/>
      <c r="K341" s="142"/>
      <c r="L341" s="142"/>
      <c r="M341" s="142"/>
      <c r="N341" s="142"/>
      <c r="O341" s="142"/>
      <c r="P341" s="142"/>
      <c r="Q341" s="142"/>
      <c r="R341" s="142"/>
      <c r="S341" s="214"/>
      <c r="T341" s="46"/>
      <c r="U341" s="143"/>
      <c r="V341" s="144" t="s">
        <v>6</v>
      </c>
      <c r="W341" s="145"/>
      <c r="X341" s="145"/>
      <c r="Y341" s="145">
        <v>0</v>
      </c>
      <c r="Z341" s="145">
        <v>0</v>
      </c>
      <c r="AA341" s="145">
        <v>0</v>
      </c>
      <c r="AB341" s="145">
        <v>0</v>
      </c>
      <c r="AC341" s="145">
        <v>0</v>
      </c>
      <c r="AD341" s="145">
        <v>0</v>
      </c>
      <c r="AE341" s="145">
        <v>0</v>
      </c>
      <c r="AF341" s="145">
        <v>0</v>
      </c>
      <c r="AG341" s="145">
        <v>0</v>
      </c>
      <c r="AH341" s="145">
        <v>0</v>
      </c>
      <c r="AI341" s="145">
        <v>0</v>
      </c>
      <c r="AJ341" s="145"/>
      <c r="AK341" s="145"/>
    </row>
    <row r="342" spans="1:47" ht="23.25" hidden="1" customHeight="1" outlineLevel="1" x14ac:dyDescent="0.2">
      <c r="A342" s="253"/>
      <c r="B342" s="100"/>
      <c r="C342" s="17" t="s">
        <v>5</v>
      </c>
      <c r="D342" s="18"/>
      <c r="E342" s="5"/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/>
      <c r="S342" s="215"/>
      <c r="T342" s="46"/>
      <c r="U342" s="53"/>
      <c r="V342" s="19" t="s">
        <v>8</v>
      </c>
      <c r="W342" s="78"/>
      <c r="X342" s="78"/>
      <c r="Y342" s="78">
        <v>0</v>
      </c>
      <c r="Z342" s="78">
        <v>0</v>
      </c>
      <c r="AA342" s="78">
        <v>0</v>
      </c>
      <c r="AB342" s="78">
        <v>0</v>
      </c>
      <c r="AC342" s="78">
        <v>0</v>
      </c>
      <c r="AD342" s="78">
        <v>0</v>
      </c>
      <c r="AE342" s="78">
        <v>0</v>
      </c>
      <c r="AF342" s="78">
        <v>0</v>
      </c>
      <c r="AG342" s="78">
        <v>0</v>
      </c>
      <c r="AH342" s="78">
        <v>0</v>
      </c>
      <c r="AI342" s="78">
        <v>0</v>
      </c>
      <c r="AJ342" s="78"/>
      <c r="AK342" s="78"/>
    </row>
    <row r="343" spans="1:47" ht="19.5" hidden="1" customHeight="1" outlineLevel="1" x14ac:dyDescent="0.2">
      <c r="A343" s="253"/>
      <c r="B343" s="100"/>
      <c r="C343" s="17" t="s">
        <v>7</v>
      </c>
      <c r="D343" s="18"/>
      <c r="E343" s="5"/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/>
      <c r="S343" s="215"/>
      <c r="T343" s="46"/>
      <c r="U343" s="53"/>
      <c r="V343" s="20" t="s">
        <v>9</v>
      </c>
      <c r="W343" s="78"/>
      <c r="X343" s="78"/>
      <c r="Y343" s="78">
        <v>0</v>
      </c>
      <c r="Z343" s="78">
        <v>0</v>
      </c>
      <c r="AA343" s="78">
        <v>0</v>
      </c>
      <c r="AB343" s="78">
        <v>0</v>
      </c>
      <c r="AC343" s="78">
        <v>0</v>
      </c>
      <c r="AD343" s="78">
        <v>0</v>
      </c>
      <c r="AE343" s="78">
        <v>0</v>
      </c>
      <c r="AF343" s="78">
        <v>0</v>
      </c>
      <c r="AG343" s="78">
        <v>0</v>
      </c>
      <c r="AH343" s="78">
        <v>0</v>
      </c>
      <c r="AI343" s="78">
        <v>0</v>
      </c>
      <c r="AJ343" s="78"/>
      <c r="AK343" s="78"/>
    </row>
    <row r="344" spans="1:47" ht="19.5" hidden="1" customHeight="1" outlineLevel="1" x14ac:dyDescent="0.2">
      <c r="A344" s="253"/>
      <c r="B344" s="100"/>
      <c r="C344" s="17" t="s">
        <v>21</v>
      </c>
      <c r="D344" s="18"/>
      <c r="E344" s="5"/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/>
      <c r="S344" s="215"/>
      <c r="T344" s="46"/>
      <c r="U344" s="53"/>
      <c r="V344" s="20" t="s">
        <v>11</v>
      </c>
      <c r="W344" s="78"/>
      <c r="X344" s="78"/>
      <c r="Y344" s="78">
        <v>0</v>
      </c>
      <c r="Z344" s="78">
        <v>0</v>
      </c>
      <c r="AA344" s="78">
        <v>0</v>
      </c>
      <c r="AB344" s="78">
        <v>0</v>
      </c>
      <c r="AC344" s="78">
        <v>0</v>
      </c>
      <c r="AD344" s="78">
        <v>0</v>
      </c>
      <c r="AE344" s="78">
        <v>0</v>
      </c>
      <c r="AF344" s="78">
        <v>0</v>
      </c>
      <c r="AG344" s="78">
        <v>0</v>
      </c>
      <c r="AH344" s="78">
        <v>0</v>
      </c>
      <c r="AI344" s="78">
        <v>0</v>
      </c>
      <c r="AJ344" s="78"/>
      <c r="AK344" s="78"/>
    </row>
    <row r="345" spans="1:47" ht="19.5" hidden="1" customHeight="1" outlineLevel="1" x14ac:dyDescent="0.2">
      <c r="A345" s="253"/>
      <c r="B345" s="101"/>
      <c r="C345" s="21"/>
      <c r="D345" s="21"/>
      <c r="E345" s="102"/>
      <c r="F345" s="102">
        <v>0</v>
      </c>
      <c r="G345" s="102">
        <v>0</v>
      </c>
      <c r="H345" s="102">
        <v>0</v>
      </c>
      <c r="I345" s="102">
        <v>0</v>
      </c>
      <c r="J345" s="102">
        <v>0</v>
      </c>
      <c r="K345" s="102">
        <v>0</v>
      </c>
      <c r="L345" s="102">
        <v>0</v>
      </c>
      <c r="M345" s="102">
        <v>0</v>
      </c>
      <c r="N345" s="102">
        <v>0</v>
      </c>
      <c r="O345" s="102">
        <v>0</v>
      </c>
      <c r="P345" s="102">
        <v>0</v>
      </c>
      <c r="Q345" s="102">
        <v>0</v>
      </c>
      <c r="R345" s="102"/>
      <c r="S345" s="221"/>
      <c r="T345" s="50"/>
      <c r="U345" s="54"/>
      <c r="V345" s="23" t="s">
        <v>12</v>
      </c>
      <c r="W345" s="79"/>
      <c r="X345" s="79"/>
      <c r="Y345" s="79">
        <v>0</v>
      </c>
      <c r="Z345" s="79">
        <v>0</v>
      </c>
      <c r="AA345" s="79">
        <v>0</v>
      </c>
      <c r="AB345" s="79">
        <v>0</v>
      </c>
      <c r="AC345" s="79">
        <v>0</v>
      </c>
      <c r="AD345" s="79">
        <v>0</v>
      </c>
      <c r="AE345" s="79">
        <v>0</v>
      </c>
      <c r="AF345" s="79">
        <v>0</v>
      </c>
      <c r="AG345" s="79">
        <v>0</v>
      </c>
      <c r="AH345" s="79">
        <v>0</v>
      </c>
      <c r="AI345" s="79">
        <v>0</v>
      </c>
      <c r="AJ345" s="79"/>
      <c r="AK345" s="79"/>
    </row>
    <row r="346" spans="1:47" ht="19.5" hidden="1" customHeight="1" outlineLevel="1" x14ac:dyDescent="0.2">
      <c r="A346" s="253"/>
      <c r="B346" s="101"/>
      <c r="C346" s="21"/>
      <c r="D346" s="21"/>
      <c r="E346" s="102"/>
      <c r="F346" s="102">
        <v>0</v>
      </c>
      <c r="G346" s="102">
        <v>0</v>
      </c>
      <c r="H346" s="102">
        <v>0</v>
      </c>
      <c r="I346" s="102">
        <v>0</v>
      </c>
      <c r="J346" s="102">
        <v>0</v>
      </c>
      <c r="K346" s="102">
        <v>0</v>
      </c>
      <c r="L346" s="102">
        <v>0</v>
      </c>
      <c r="M346" s="102">
        <v>0</v>
      </c>
      <c r="N346" s="102">
        <v>0</v>
      </c>
      <c r="O346" s="102">
        <v>0</v>
      </c>
      <c r="P346" s="102">
        <v>0</v>
      </c>
      <c r="Q346" s="102">
        <v>0</v>
      </c>
      <c r="R346" s="102"/>
      <c r="S346" s="221"/>
      <c r="T346" s="29"/>
      <c r="U346" s="138" t="s">
        <v>13</v>
      </c>
      <c r="V346" s="139"/>
      <c r="W346" s="60">
        <f t="shared" ref="W346" si="831">SUM(W347:W349)</f>
        <v>0</v>
      </c>
      <c r="X346" s="60">
        <f t="shared" ref="X346" si="832">SUM(X347:X349)</f>
        <v>0</v>
      </c>
      <c r="Y346" s="60">
        <f t="shared" ref="Y346:AA346" si="833">SUM(Y347:Y349)</f>
        <v>0</v>
      </c>
      <c r="Z346" s="60">
        <f t="shared" si="833"/>
        <v>0</v>
      </c>
      <c r="AA346" s="60">
        <f t="shared" si="833"/>
        <v>0</v>
      </c>
      <c r="AB346" s="60">
        <f t="shared" ref="AB346:AC346" si="834">SUM(AB347:AB349)</f>
        <v>0</v>
      </c>
      <c r="AC346" s="60">
        <f t="shared" si="834"/>
        <v>0</v>
      </c>
      <c r="AD346" s="60">
        <f t="shared" ref="AD346:AE346" si="835">SUM(AD347:AD349)</f>
        <v>0</v>
      </c>
      <c r="AE346" s="60">
        <f t="shared" si="835"/>
        <v>0</v>
      </c>
      <c r="AF346" s="60">
        <f t="shared" ref="AF346:AG346" si="836">SUM(AF347:AF349)</f>
        <v>0</v>
      </c>
      <c r="AG346" s="60">
        <f t="shared" si="836"/>
        <v>0</v>
      </c>
      <c r="AH346" s="60">
        <f t="shared" ref="AH346:AI346" si="837">SUM(AH347:AH349)</f>
        <v>0</v>
      </c>
      <c r="AI346" s="60">
        <f t="shared" si="837"/>
        <v>0</v>
      </c>
      <c r="AJ346" s="60"/>
      <c r="AK346" s="60"/>
    </row>
    <row r="347" spans="1:47" ht="19.5" hidden="1" customHeight="1" outlineLevel="1" x14ac:dyDescent="0.2">
      <c r="A347" s="253"/>
      <c r="B347" s="134"/>
      <c r="C347" s="135" t="s">
        <v>10</v>
      </c>
      <c r="D347" s="8"/>
      <c r="E347" s="9"/>
      <c r="F347" s="9">
        <v>0</v>
      </c>
      <c r="G347" s="9">
        <v>0</v>
      </c>
      <c r="H347" s="9">
        <v>0</v>
      </c>
      <c r="I347" s="9">
        <v>0</v>
      </c>
      <c r="J347" s="9">
        <v>0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/>
      <c r="S347" s="216"/>
      <c r="T347" s="44"/>
      <c r="U347" s="143"/>
      <c r="V347" s="144" t="s">
        <v>15</v>
      </c>
      <c r="W347" s="145"/>
      <c r="X347" s="145"/>
      <c r="Y347" s="145">
        <v>0</v>
      </c>
      <c r="Z347" s="145">
        <v>0</v>
      </c>
      <c r="AA347" s="145">
        <v>0</v>
      </c>
      <c r="AB347" s="145">
        <v>0</v>
      </c>
      <c r="AC347" s="145">
        <v>0</v>
      </c>
      <c r="AD347" s="145">
        <v>0</v>
      </c>
      <c r="AE347" s="145">
        <v>0</v>
      </c>
      <c r="AF347" s="145">
        <v>0</v>
      </c>
      <c r="AG347" s="145">
        <v>0</v>
      </c>
      <c r="AH347" s="145">
        <v>0</v>
      </c>
      <c r="AI347" s="145">
        <v>0</v>
      </c>
      <c r="AJ347" s="145"/>
      <c r="AK347" s="145"/>
    </row>
    <row r="348" spans="1:47" ht="19.5" hidden="1" customHeight="1" outlineLevel="1" x14ac:dyDescent="0.2">
      <c r="A348" s="253"/>
      <c r="B348" s="134"/>
      <c r="C348" s="135" t="s">
        <v>23</v>
      </c>
      <c r="D348" s="8"/>
      <c r="E348" s="11"/>
      <c r="F348" s="11">
        <v>0</v>
      </c>
      <c r="G348" s="11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/>
      <c r="S348" s="217"/>
      <c r="T348" s="45"/>
      <c r="U348" s="53"/>
      <c r="V348" s="20" t="s">
        <v>16</v>
      </c>
      <c r="W348" s="78"/>
      <c r="X348" s="78"/>
      <c r="Y348" s="78">
        <v>0</v>
      </c>
      <c r="Z348" s="78">
        <v>0</v>
      </c>
      <c r="AA348" s="78">
        <v>0</v>
      </c>
      <c r="AB348" s="78">
        <v>0</v>
      </c>
      <c r="AC348" s="78">
        <v>0</v>
      </c>
      <c r="AD348" s="78">
        <v>0</v>
      </c>
      <c r="AE348" s="78">
        <v>0</v>
      </c>
      <c r="AF348" s="78">
        <v>0</v>
      </c>
      <c r="AG348" s="78">
        <v>0</v>
      </c>
      <c r="AH348" s="78">
        <v>0</v>
      </c>
      <c r="AI348" s="78">
        <v>0</v>
      </c>
      <c r="AJ348" s="78"/>
      <c r="AK348" s="78"/>
    </row>
    <row r="349" spans="1:47" ht="19.5" hidden="1" customHeight="1" outlineLevel="1" x14ac:dyDescent="0.2">
      <c r="A349" s="253"/>
      <c r="B349" s="134"/>
      <c r="C349" s="135" t="s">
        <v>22</v>
      </c>
      <c r="D349" s="8"/>
      <c r="E349" s="58"/>
      <c r="F349" s="58">
        <v>0</v>
      </c>
      <c r="G349" s="58">
        <v>0</v>
      </c>
      <c r="H349" s="58">
        <v>0</v>
      </c>
      <c r="I349" s="58">
        <v>0</v>
      </c>
      <c r="J349" s="58">
        <v>0</v>
      </c>
      <c r="K349" s="58">
        <v>0</v>
      </c>
      <c r="L349" s="58">
        <v>0</v>
      </c>
      <c r="M349" s="58">
        <v>0</v>
      </c>
      <c r="N349" s="58">
        <v>0</v>
      </c>
      <c r="O349" s="58">
        <v>0</v>
      </c>
      <c r="P349" s="58">
        <v>0</v>
      </c>
      <c r="Q349" s="58">
        <v>0</v>
      </c>
      <c r="R349" s="58"/>
      <c r="S349" s="218"/>
      <c r="U349" s="103"/>
      <c r="V349" s="104" t="s">
        <v>17</v>
      </c>
      <c r="W349" s="80"/>
      <c r="X349" s="80"/>
      <c r="Y349" s="80">
        <v>0</v>
      </c>
      <c r="Z349" s="80">
        <v>0</v>
      </c>
      <c r="AA349" s="80">
        <v>0</v>
      </c>
      <c r="AB349" s="80">
        <v>0</v>
      </c>
      <c r="AC349" s="80">
        <v>0</v>
      </c>
      <c r="AD349" s="80">
        <v>0</v>
      </c>
      <c r="AE349" s="80">
        <v>0</v>
      </c>
      <c r="AF349" s="80">
        <v>0</v>
      </c>
      <c r="AG349" s="80">
        <v>0</v>
      </c>
      <c r="AH349" s="80">
        <v>0</v>
      </c>
      <c r="AI349" s="80">
        <v>0</v>
      </c>
      <c r="AJ349" s="80"/>
      <c r="AK349" s="80"/>
    </row>
    <row r="350" spans="1:47" ht="19.5" hidden="1" customHeight="1" outlineLevel="1" x14ac:dyDescent="0.2">
      <c r="A350" s="253"/>
      <c r="B350" s="134"/>
      <c r="C350" s="135" t="s">
        <v>46</v>
      </c>
      <c r="D350" s="8"/>
      <c r="E350" s="11"/>
      <c r="F350" s="11"/>
      <c r="G350" s="11">
        <v>0</v>
      </c>
      <c r="H350" s="11">
        <v>0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11">
        <v>0</v>
      </c>
      <c r="P350" s="11">
        <v>0</v>
      </c>
      <c r="Q350" s="11">
        <v>0</v>
      </c>
      <c r="R350" s="11"/>
      <c r="S350" s="217"/>
      <c r="T350" s="45"/>
      <c r="U350" s="147" t="s">
        <v>43</v>
      </c>
      <c r="V350" s="10"/>
      <c r="W350" s="60"/>
      <c r="X350" s="60"/>
      <c r="Y350" s="60">
        <v>0</v>
      </c>
      <c r="Z350" s="60">
        <v>0</v>
      </c>
      <c r="AA350" s="60">
        <v>0</v>
      </c>
      <c r="AB350" s="60">
        <v>0</v>
      </c>
      <c r="AC350" s="60">
        <v>0</v>
      </c>
      <c r="AD350" s="60">
        <v>0</v>
      </c>
      <c r="AE350" s="60">
        <v>0</v>
      </c>
      <c r="AF350" s="60">
        <v>0</v>
      </c>
      <c r="AG350" s="60">
        <v>0</v>
      </c>
      <c r="AH350" s="60">
        <v>0</v>
      </c>
      <c r="AI350" s="60">
        <v>0</v>
      </c>
      <c r="AJ350" s="60"/>
      <c r="AK350" s="60"/>
    </row>
    <row r="351" spans="1:47" ht="19.5" hidden="1" customHeight="1" outlineLevel="1" x14ac:dyDescent="0.2">
      <c r="B351" s="134"/>
      <c r="C351" s="135" t="s">
        <v>51</v>
      </c>
      <c r="D351" s="8"/>
      <c r="E351" s="58"/>
      <c r="F351" s="58">
        <v>0</v>
      </c>
      <c r="G351" s="58">
        <v>0</v>
      </c>
      <c r="H351" s="58">
        <v>0</v>
      </c>
      <c r="I351" s="58">
        <v>0</v>
      </c>
      <c r="J351" s="58">
        <v>0</v>
      </c>
      <c r="K351" s="58">
        <v>0</v>
      </c>
      <c r="L351" s="58">
        <v>0</v>
      </c>
      <c r="M351" s="58">
        <v>0</v>
      </c>
      <c r="N351" s="58">
        <v>0</v>
      </c>
      <c r="O351" s="58">
        <v>0</v>
      </c>
      <c r="P351" s="58">
        <v>0</v>
      </c>
      <c r="Q351" s="58">
        <v>0</v>
      </c>
      <c r="R351" s="58"/>
      <c r="S351" s="218"/>
      <c r="T351" s="29"/>
      <c r="U351" s="55" t="s">
        <v>38</v>
      </c>
      <c r="V351" s="28"/>
      <c r="W351" s="60"/>
      <c r="X351" s="60"/>
      <c r="Y351" s="60">
        <v>0</v>
      </c>
      <c r="Z351" s="60">
        <v>0</v>
      </c>
      <c r="AA351" s="60">
        <v>0</v>
      </c>
      <c r="AB351" s="60">
        <v>0</v>
      </c>
      <c r="AC351" s="60">
        <v>0</v>
      </c>
      <c r="AD351" s="60">
        <v>0</v>
      </c>
      <c r="AE351" s="60">
        <v>0</v>
      </c>
      <c r="AF351" s="60">
        <v>0</v>
      </c>
      <c r="AG351" s="60">
        <v>0</v>
      </c>
      <c r="AH351" s="60">
        <v>0</v>
      </c>
      <c r="AI351" s="60">
        <v>0</v>
      </c>
      <c r="AJ351" s="60"/>
      <c r="AK351" s="60"/>
    </row>
    <row r="352" spans="1:47" ht="19.5" hidden="1" customHeight="1" outlineLevel="1" x14ac:dyDescent="0.2">
      <c r="B352" s="105"/>
      <c r="C352" s="35" t="s">
        <v>127</v>
      </c>
      <c r="D352" s="35"/>
      <c r="E352" s="59"/>
      <c r="F352" s="59"/>
      <c r="G352" s="59">
        <v>0</v>
      </c>
      <c r="H352" s="59">
        <v>0</v>
      </c>
      <c r="I352" s="59">
        <v>0</v>
      </c>
      <c r="J352" s="59">
        <v>0</v>
      </c>
      <c r="K352" s="59">
        <v>0</v>
      </c>
      <c r="L352" s="59">
        <v>0</v>
      </c>
      <c r="M352" s="59">
        <v>0</v>
      </c>
      <c r="N352" s="59">
        <v>0</v>
      </c>
      <c r="O352" s="59">
        <v>0</v>
      </c>
      <c r="P352" s="59">
        <v>0</v>
      </c>
      <c r="Q352" s="59">
        <v>0</v>
      </c>
      <c r="R352" s="59"/>
      <c r="S352" s="219"/>
      <c r="T352" s="29"/>
      <c r="U352" s="148" t="s">
        <v>127</v>
      </c>
      <c r="V352" s="132"/>
      <c r="W352" s="89"/>
      <c r="X352" s="89"/>
      <c r="Y352" s="89">
        <v>0</v>
      </c>
      <c r="Z352" s="89">
        <v>0</v>
      </c>
      <c r="AA352" s="89">
        <v>0</v>
      </c>
      <c r="AB352" s="89">
        <v>0</v>
      </c>
      <c r="AC352" s="89">
        <v>0</v>
      </c>
      <c r="AD352" s="89">
        <v>0</v>
      </c>
      <c r="AE352" s="89">
        <v>0</v>
      </c>
      <c r="AF352" s="89">
        <v>0</v>
      </c>
      <c r="AG352" s="89">
        <v>0</v>
      </c>
      <c r="AH352" s="89">
        <v>0</v>
      </c>
      <c r="AI352" s="89">
        <v>0</v>
      </c>
      <c r="AJ352" s="89"/>
      <c r="AK352" s="89"/>
    </row>
    <row r="353" spans="1:47" s="3" customFormat="1" ht="19.5" hidden="1" customHeight="1" outlineLevel="1" x14ac:dyDescent="0.2">
      <c r="B353" s="149" t="s">
        <v>14</v>
      </c>
      <c r="C353" s="135"/>
      <c r="D353" s="8"/>
      <c r="E353" s="11">
        <f t="shared" ref="E353" si="838">SUM(E347:E352)+E340</f>
        <v>0</v>
      </c>
      <c r="F353" s="11">
        <f t="shared" ref="F353" si="839">SUM(F347:F352)+F340</f>
        <v>0</v>
      </c>
      <c r="G353" s="11">
        <f t="shared" ref="G353:I353" si="840">SUM(G347:G352)+G340</f>
        <v>0</v>
      </c>
      <c r="H353" s="11">
        <f t="shared" si="840"/>
        <v>0</v>
      </c>
      <c r="I353" s="11">
        <f t="shared" si="840"/>
        <v>0</v>
      </c>
      <c r="J353" s="11">
        <f t="shared" ref="J353:K353" si="841">SUM(J347:J352)+J340</f>
        <v>0</v>
      </c>
      <c r="K353" s="11">
        <f t="shared" si="841"/>
        <v>0</v>
      </c>
      <c r="L353" s="11">
        <f t="shared" ref="L353:M353" si="842">SUM(L347:L352)+L340</f>
        <v>0</v>
      </c>
      <c r="M353" s="11">
        <f t="shared" si="842"/>
        <v>0</v>
      </c>
      <c r="N353" s="11">
        <f t="shared" ref="N353:O353" si="843">SUM(N347:N352)+N340</f>
        <v>0</v>
      </c>
      <c r="O353" s="11">
        <f t="shared" si="843"/>
        <v>0</v>
      </c>
      <c r="P353" s="11">
        <f t="shared" ref="P353:Q353" si="844">SUM(P347:P352)+P340</f>
        <v>0</v>
      </c>
      <c r="Q353" s="11">
        <f t="shared" si="844"/>
        <v>0</v>
      </c>
      <c r="R353" s="11"/>
      <c r="S353" s="217"/>
      <c r="T353" s="65"/>
      <c r="U353" s="150" t="s">
        <v>18</v>
      </c>
      <c r="V353" s="151"/>
      <c r="W353" s="60">
        <f t="shared" ref="W353:X353" si="845">+W351+W346+W340+W350+W352</f>
        <v>0</v>
      </c>
      <c r="X353" s="60">
        <f t="shared" si="845"/>
        <v>0</v>
      </c>
      <c r="Y353" s="60">
        <f>+Y351+Y346+Y340+Y350+Y352</f>
        <v>0</v>
      </c>
      <c r="Z353" s="60">
        <f t="shared" ref="Z353" si="846">+Z351+Z346+Z340+Z350+Z352</f>
        <v>0</v>
      </c>
      <c r="AA353" s="60">
        <f t="shared" ref="AA353:AB353" si="847">+AA351+AA346+AA340+AA350+AA352</f>
        <v>0</v>
      </c>
      <c r="AB353" s="60">
        <f t="shared" si="847"/>
        <v>0</v>
      </c>
      <c r="AC353" s="60">
        <f t="shared" ref="AC353:AD353" si="848">+AC351+AC346+AC340+AC350+AC352</f>
        <v>0</v>
      </c>
      <c r="AD353" s="60">
        <f t="shared" si="848"/>
        <v>0</v>
      </c>
      <c r="AE353" s="60">
        <f t="shared" ref="AE353:AF353" si="849">+AE351+AE346+AE340+AE350+AE352</f>
        <v>0</v>
      </c>
      <c r="AF353" s="60">
        <f t="shared" si="849"/>
        <v>0</v>
      </c>
      <c r="AG353" s="60">
        <f t="shared" ref="AG353:AH353" si="850">+AG351+AG346+AG340+AG350+AG352</f>
        <v>0</v>
      </c>
      <c r="AH353" s="60">
        <f t="shared" si="850"/>
        <v>0</v>
      </c>
      <c r="AI353" s="60">
        <f t="shared" ref="AI353" si="851">+AI351+AI346+AI340+AI350+AI352</f>
        <v>0</v>
      </c>
      <c r="AJ353" s="60"/>
      <c r="AK353" s="60"/>
      <c r="AL353" s="14"/>
      <c r="AM353" s="14"/>
      <c r="AN353" s="14"/>
      <c r="AO353" s="14"/>
      <c r="AP353" s="14"/>
      <c r="AQ353" s="14"/>
      <c r="AR353" s="14"/>
      <c r="AS353" s="14"/>
      <c r="AT353" s="14"/>
      <c r="AU353" s="14"/>
    </row>
    <row r="354" spans="1:47" s="3" customFormat="1" ht="25.5" customHeight="1" collapsed="1" x14ac:dyDescent="0.2">
      <c r="B354" s="152" t="s">
        <v>135</v>
      </c>
      <c r="C354" s="122" t="s">
        <v>82</v>
      </c>
      <c r="D354" s="123"/>
      <c r="E354" s="122"/>
      <c r="F354" s="122"/>
      <c r="G354" s="122"/>
      <c r="H354" s="122"/>
      <c r="I354" s="122"/>
      <c r="J354" s="122"/>
      <c r="K354" s="122"/>
      <c r="L354" s="122"/>
      <c r="M354" s="122"/>
      <c r="N354" s="122"/>
      <c r="O354" s="122"/>
      <c r="P354" s="122"/>
      <c r="Q354" s="122"/>
      <c r="R354" s="122"/>
      <c r="S354" s="220"/>
      <c r="T354" s="122"/>
      <c r="U354" s="123"/>
      <c r="V354" s="167"/>
      <c r="W354" s="167"/>
      <c r="X354" s="167"/>
      <c r="Y354" s="167"/>
      <c r="Z354" s="167"/>
      <c r="AA354" s="167"/>
      <c r="AB354" s="167"/>
      <c r="AC354" s="167"/>
      <c r="AD354" s="167"/>
      <c r="AE354" s="167"/>
      <c r="AF354" s="167"/>
      <c r="AG354" s="167"/>
      <c r="AH354" s="167"/>
      <c r="AI354" s="167"/>
      <c r="AJ354" s="167"/>
      <c r="AK354" s="199"/>
    </row>
    <row r="355" spans="1:47" ht="40.5" customHeight="1" x14ac:dyDescent="0.2">
      <c r="B355" s="96" t="s">
        <v>0</v>
      </c>
      <c r="C355" s="26"/>
      <c r="D355" s="97"/>
      <c r="E355" s="34" t="str">
        <f t="shared" ref="E355:S355" si="852">+E$6</f>
        <v>Eredeti előirányzat
2024. év</v>
      </c>
      <c r="F355" s="34" t="str">
        <f t="shared" si="852"/>
        <v>1 Módosítás</v>
      </c>
      <c r="G355" s="34" t="str">
        <f t="shared" si="852"/>
        <v>Módosított előirányzat 1
2024. év</v>
      </c>
      <c r="H355" s="34" t="str">
        <f t="shared" si="852"/>
        <v>2 Módosítás</v>
      </c>
      <c r="I355" s="34" t="str">
        <f t="shared" si="852"/>
        <v>Módosított előirányzat</v>
      </c>
      <c r="J355" s="34" t="str">
        <f t="shared" si="852"/>
        <v>3 Módosítás</v>
      </c>
      <c r="K355" s="34" t="str">
        <f t="shared" si="852"/>
        <v>Módosított előirányzat</v>
      </c>
      <c r="L355" s="34" t="str">
        <f t="shared" si="852"/>
        <v>4 Módosítás</v>
      </c>
      <c r="M355" s="34" t="str">
        <f t="shared" si="852"/>
        <v>4. Módosított előirányzat</v>
      </c>
      <c r="N355" s="34" t="str">
        <f t="shared" si="852"/>
        <v>5 Módosítás</v>
      </c>
      <c r="O355" s="34" t="str">
        <f t="shared" si="852"/>
        <v>Módosított előirányzat 5.</v>
      </c>
      <c r="P355" s="34" t="str">
        <f t="shared" si="852"/>
        <v>6 Módosítás</v>
      </c>
      <c r="Q355" s="34" t="str">
        <f t="shared" si="852"/>
        <v>Módosított előirányzat
2024. év</v>
      </c>
      <c r="R355" s="34" t="str">
        <f t="shared" si="852"/>
        <v>Teljesítés
2024. év</v>
      </c>
      <c r="S355" s="34" t="str">
        <f t="shared" si="852"/>
        <v>%
Teljesítés
 Mód.előir.</v>
      </c>
      <c r="T355" s="49"/>
      <c r="U355" s="55" t="s">
        <v>1</v>
      </c>
      <c r="V355" s="98"/>
      <c r="W355" s="34" t="str">
        <f t="shared" ref="W355:AK355" si="853">+W$6</f>
        <v>Eredeti előirányzat
2024. év</v>
      </c>
      <c r="X355" s="34" t="str">
        <f t="shared" si="853"/>
        <v>1 Módosítás</v>
      </c>
      <c r="Y355" s="34" t="str">
        <f t="shared" si="853"/>
        <v>Módosított előirányzat 1
2024. év</v>
      </c>
      <c r="Z355" s="34" t="str">
        <f t="shared" si="853"/>
        <v>2 Módosítás</v>
      </c>
      <c r="AA355" s="34" t="str">
        <f t="shared" si="853"/>
        <v>Módosított előirányzat</v>
      </c>
      <c r="AB355" s="34" t="str">
        <f t="shared" si="853"/>
        <v>3 Módosítás</v>
      </c>
      <c r="AC355" s="34" t="str">
        <f t="shared" si="853"/>
        <v>Módosított előirányzat</v>
      </c>
      <c r="AD355" s="34" t="str">
        <f t="shared" si="853"/>
        <v>4 Módosítás</v>
      </c>
      <c r="AE355" s="34" t="str">
        <f t="shared" si="853"/>
        <v>4. Módosított előirányzat</v>
      </c>
      <c r="AF355" s="34" t="str">
        <f t="shared" si="853"/>
        <v>5 Módosítás</v>
      </c>
      <c r="AG355" s="34" t="str">
        <f t="shared" si="853"/>
        <v>Módosított előirányzat 5</v>
      </c>
      <c r="AH355" s="34" t="str">
        <f t="shared" si="853"/>
        <v>6 Módosítás</v>
      </c>
      <c r="AI355" s="34" t="str">
        <f t="shared" si="853"/>
        <v>Módosított 
előirányzat</v>
      </c>
      <c r="AJ355" s="34" t="str">
        <f t="shared" si="853"/>
        <v>Teljesítés
2024. év</v>
      </c>
      <c r="AK355" s="34" t="str">
        <f t="shared" si="853"/>
        <v>%
Teljesítés
 Mód.előir.</v>
      </c>
    </row>
    <row r="356" spans="1:47" ht="19.5" customHeight="1" x14ac:dyDescent="0.2">
      <c r="B356" s="134"/>
      <c r="C356" s="135" t="s">
        <v>2</v>
      </c>
      <c r="D356" s="136"/>
      <c r="E356" s="137">
        <f t="shared" ref="E356:I356" si="854">+E357+E358+E359+E360</f>
        <v>0</v>
      </c>
      <c r="F356" s="137">
        <f t="shared" si="854"/>
        <v>0</v>
      </c>
      <c r="G356" s="137">
        <f t="shared" si="854"/>
        <v>0</v>
      </c>
      <c r="H356" s="137">
        <f t="shared" si="854"/>
        <v>0</v>
      </c>
      <c r="I356" s="137">
        <f t="shared" si="854"/>
        <v>0</v>
      </c>
      <c r="J356" s="137">
        <f t="shared" ref="J356:K356" si="855">+J357+J358+J359+J360</f>
        <v>0</v>
      </c>
      <c r="K356" s="137">
        <f t="shared" si="855"/>
        <v>0</v>
      </c>
      <c r="L356" s="137">
        <f t="shared" ref="L356:M356" si="856">+L357+L358+L359+L360</f>
        <v>0</v>
      </c>
      <c r="M356" s="137">
        <f t="shared" si="856"/>
        <v>0</v>
      </c>
      <c r="N356" s="137">
        <f t="shared" ref="N356:O356" si="857">+N357+N358+N359+N360</f>
        <v>2930</v>
      </c>
      <c r="O356" s="137">
        <f t="shared" si="857"/>
        <v>2930</v>
      </c>
      <c r="P356" s="137">
        <f t="shared" ref="P356:Q356" si="858">+P357+P358+P359+P360</f>
        <v>892</v>
      </c>
      <c r="Q356" s="137">
        <f t="shared" si="858"/>
        <v>3822</v>
      </c>
      <c r="R356" s="137">
        <f>+R357+R358+R359+R360</f>
        <v>3822</v>
      </c>
      <c r="S356" s="213">
        <f>IF(Q356=0,0,R356/Q356*100)</f>
        <v>100</v>
      </c>
      <c r="T356" s="44"/>
      <c r="U356" s="138" t="s">
        <v>3</v>
      </c>
      <c r="V356" s="139"/>
      <c r="W356" s="72">
        <f t="shared" ref="W356:X356" si="859">SUM(W357:W361)</f>
        <v>0</v>
      </c>
      <c r="X356" s="72">
        <f t="shared" si="859"/>
        <v>0</v>
      </c>
      <c r="Y356" s="72">
        <f>+W356+X356</f>
        <v>0</v>
      </c>
      <c r="Z356" s="72">
        <f t="shared" ref="Z356" si="860">SUM(Z357:Z361)</f>
        <v>0</v>
      </c>
      <c r="AA356" s="72">
        <f>+Y356+Z356</f>
        <v>0</v>
      </c>
      <c r="AB356" s="72">
        <f t="shared" ref="AB356:AD356" si="861">SUM(AB357:AB361)</f>
        <v>0</v>
      </c>
      <c r="AC356" s="72">
        <f>SUM(AC357:AC361)</f>
        <v>0</v>
      </c>
      <c r="AD356" s="72">
        <f t="shared" si="861"/>
        <v>0</v>
      </c>
      <c r="AE356" s="72">
        <f>SUM(AE357:AE361)</f>
        <v>0</v>
      </c>
      <c r="AF356" s="72">
        <f t="shared" ref="AF356:AH356" si="862">SUM(AF357:AF361)</f>
        <v>0</v>
      </c>
      <c r="AG356" s="72">
        <f>SUM(AG357:AG361)</f>
        <v>0</v>
      </c>
      <c r="AH356" s="72">
        <f t="shared" si="862"/>
        <v>0</v>
      </c>
      <c r="AI356" s="72">
        <f>SUM(AI357:AI361)</f>
        <v>0</v>
      </c>
      <c r="AJ356" s="72">
        <f>SUM(AJ357:AJ361)</f>
        <v>0</v>
      </c>
      <c r="AK356" s="243">
        <f t="shared" ref="AK356:AK369" si="863">IF(AI356=0,0,AJ356/AI356*100)</f>
        <v>0</v>
      </c>
    </row>
    <row r="357" spans="1:47" ht="19.5" customHeight="1" x14ac:dyDescent="0.2">
      <c r="B357" s="140"/>
      <c r="C357" s="141" t="s">
        <v>4</v>
      </c>
      <c r="D357" s="141"/>
      <c r="E357" s="142"/>
      <c r="F357" s="142">
        <v>0</v>
      </c>
      <c r="G357" s="142"/>
      <c r="H357" s="142"/>
      <c r="I357" s="142"/>
      <c r="J357" s="142"/>
      <c r="K357" s="142"/>
      <c r="L357" s="142"/>
      <c r="M357" s="142"/>
      <c r="N357" s="142"/>
      <c r="O357" s="142"/>
      <c r="P357" s="142"/>
      <c r="Q357" s="142"/>
      <c r="R357" s="142"/>
      <c r="S357" s="214">
        <f t="shared" ref="S357:S369" si="864">IF(Q357=0,0,R357/Q357*100)</f>
        <v>0</v>
      </c>
      <c r="T357" s="46"/>
      <c r="U357" s="143"/>
      <c r="V357" s="144" t="s">
        <v>6</v>
      </c>
      <c r="W357" s="145">
        <v>0</v>
      </c>
      <c r="X357" s="145">
        <v>0</v>
      </c>
      <c r="Y357" s="145">
        <f t="shared" ref="Y357:Y368" si="865">+W357+X357</f>
        <v>0</v>
      </c>
      <c r="Z357" s="145">
        <v>0</v>
      </c>
      <c r="AA357" s="145">
        <f t="shared" ref="AA357:AA368" si="866">+Y357+Z357</f>
        <v>0</v>
      </c>
      <c r="AB357" s="145">
        <v>0</v>
      </c>
      <c r="AC357" s="145">
        <f>+AA357+AB357</f>
        <v>0</v>
      </c>
      <c r="AD357" s="145">
        <v>0</v>
      </c>
      <c r="AE357" s="145">
        <f>+AC357+AD357</f>
        <v>0</v>
      </c>
      <c r="AF357" s="145">
        <v>0</v>
      </c>
      <c r="AG357" s="145">
        <f>+AE357+AF357</f>
        <v>0</v>
      </c>
      <c r="AH357" s="145">
        <v>0</v>
      </c>
      <c r="AI357" s="145">
        <f>+AG357+AH357</f>
        <v>0</v>
      </c>
      <c r="AJ357" s="145"/>
      <c r="AK357" s="244">
        <f t="shared" si="863"/>
        <v>0</v>
      </c>
    </row>
    <row r="358" spans="1:47" ht="23.25" customHeight="1" x14ac:dyDescent="0.2">
      <c r="A358" s="253"/>
      <c r="B358" s="100"/>
      <c r="C358" s="17" t="s">
        <v>5</v>
      </c>
      <c r="D358" s="18"/>
      <c r="E358" s="5">
        <v>0</v>
      </c>
      <c r="F358" s="5">
        <v>0</v>
      </c>
      <c r="G358" s="5">
        <f>+E358+F358</f>
        <v>0</v>
      </c>
      <c r="H358" s="5">
        <v>0</v>
      </c>
      <c r="I358" s="5">
        <f>+G358+H358</f>
        <v>0</v>
      </c>
      <c r="J358" s="5">
        <v>0</v>
      </c>
      <c r="K358" s="5">
        <f>+I358+J358</f>
        <v>0</v>
      </c>
      <c r="L358" s="5">
        <v>0</v>
      </c>
      <c r="M358" s="5">
        <f>+K358+L358</f>
        <v>0</v>
      </c>
      <c r="N358" s="5">
        <v>2930</v>
      </c>
      <c r="O358" s="5">
        <f>+M358+N358</f>
        <v>2930</v>
      </c>
      <c r="P358" s="5">
        <v>892</v>
      </c>
      <c r="Q358" s="5">
        <f>+O358+P358</f>
        <v>3822</v>
      </c>
      <c r="R358" s="5">
        <f>3821.649+0.351</f>
        <v>3822</v>
      </c>
      <c r="S358" s="215">
        <f t="shared" si="864"/>
        <v>100</v>
      </c>
      <c r="T358" s="46"/>
      <c r="U358" s="53"/>
      <c r="V358" s="19" t="s">
        <v>8</v>
      </c>
      <c r="W358" s="78">
        <v>0</v>
      </c>
      <c r="X358" s="78">
        <v>0</v>
      </c>
      <c r="Y358" s="78">
        <f t="shared" si="865"/>
        <v>0</v>
      </c>
      <c r="Z358" s="78">
        <v>0</v>
      </c>
      <c r="AA358" s="78">
        <f t="shared" si="866"/>
        <v>0</v>
      </c>
      <c r="AB358" s="78">
        <v>0</v>
      </c>
      <c r="AC358" s="78">
        <f>+AA358+AB358</f>
        <v>0</v>
      </c>
      <c r="AD358" s="78">
        <v>0</v>
      </c>
      <c r="AE358" s="78">
        <f>+AC358+AD358</f>
        <v>0</v>
      </c>
      <c r="AF358" s="78">
        <v>0</v>
      </c>
      <c r="AG358" s="78">
        <f>+AE358+AF358</f>
        <v>0</v>
      </c>
      <c r="AH358" s="78">
        <v>0</v>
      </c>
      <c r="AI358" s="78">
        <f>+AG358+AH358</f>
        <v>0</v>
      </c>
      <c r="AJ358" s="78"/>
      <c r="AK358" s="245">
        <f t="shared" si="863"/>
        <v>0</v>
      </c>
    </row>
    <row r="359" spans="1:47" ht="19.5" customHeight="1" x14ac:dyDescent="0.2">
      <c r="A359" s="253"/>
      <c r="B359" s="100"/>
      <c r="C359" s="17" t="s">
        <v>7</v>
      </c>
      <c r="D359" s="18"/>
      <c r="E359" s="5">
        <v>0</v>
      </c>
      <c r="F359" s="5">
        <v>0</v>
      </c>
      <c r="G359" s="5">
        <f t="shared" ref="G359:G368" si="867">+E359+F359</f>
        <v>0</v>
      </c>
      <c r="H359" s="5">
        <v>0</v>
      </c>
      <c r="I359" s="5">
        <f t="shared" ref="I359:I368" si="868">+G359+H359</f>
        <v>0</v>
      </c>
      <c r="J359" s="5">
        <v>0</v>
      </c>
      <c r="K359" s="5">
        <f t="shared" ref="K359:K368" si="869">+I359+J359</f>
        <v>0</v>
      </c>
      <c r="L359" s="5">
        <v>0</v>
      </c>
      <c r="M359" s="5">
        <f t="shared" ref="M359:M368" si="870">+K359+L359</f>
        <v>0</v>
      </c>
      <c r="N359" s="5">
        <v>0</v>
      </c>
      <c r="O359" s="5">
        <f t="shared" ref="O359:O368" si="871">+M359+N359</f>
        <v>0</v>
      </c>
      <c r="P359" s="5">
        <v>0</v>
      </c>
      <c r="Q359" s="5">
        <f t="shared" ref="Q359:Q368" si="872">+O359+P359</f>
        <v>0</v>
      </c>
      <c r="R359" s="5"/>
      <c r="S359" s="215">
        <f t="shared" si="864"/>
        <v>0</v>
      </c>
      <c r="T359" s="46"/>
      <c r="U359" s="53"/>
      <c r="V359" s="20" t="s">
        <v>9</v>
      </c>
      <c r="W359" s="78">
        <v>0</v>
      </c>
      <c r="X359" s="78">
        <v>0</v>
      </c>
      <c r="Y359" s="78">
        <f t="shared" si="865"/>
        <v>0</v>
      </c>
      <c r="Z359" s="78">
        <v>0</v>
      </c>
      <c r="AA359" s="78">
        <f t="shared" si="866"/>
        <v>0</v>
      </c>
      <c r="AB359" s="78">
        <v>0</v>
      </c>
      <c r="AC359" s="78">
        <f>+AA359+AB359</f>
        <v>0</v>
      </c>
      <c r="AD359" s="78">
        <v>0</v>
      </c>
      <c r="AE359" s="78">
        <f>+AC359+AD359</f>
        <v>0</v>
      </c>
      <c r="AF359" s="78">
        <v>0</v>
      </c>
      <c r="AG359" s="78">
        <f>+AE359+AF359</f>
        <v>0</v>
      </c>
      <c r="AH359" s="78">
        <v>0</v>
      </c>
      <c r="AI359" s="78">
        <f>+AG359+AH359</f>
        <v>0</v>
      </c>
      <c r="AJ359" s="78"/>
      <c r="AK359" s="245">
        <f t="shared" si="863"/>
        <v>0</v>
      </c>
    </row>
    <row r="360" spans="1:47" ht="19.5" customHeight="1" x14ac:dyDescent="0.2">
      <c r="A360" s="253"/>
      <c r="B360" s="100"/>
      <c r="C360" s="17" t="s">
        <v>21</v>
      </c>
      <c r="D360" s="18"/>
      <c r="E360" s="5">
        <v>0</v>
      </c>
      <c r="F360" s="5">
        <v>0</v>
      </c>
      <c r="G360" s="5">
        <f t="shared" si="867"/>
        <v>0</v>
      </c>
      <c r="H360" s="5">
        <v>0</v>
      </c>
      <c r="I360" s="5">
        <f t="shared" si="868"/>
        <v>0</v>
      </c>
      <c r="J360" s="5">
        <v>0</v>
      </c>
      <c r="K360" s="5">
        <f t="shared" si="869"/>
        <v>0</v>
      </c>
      <c r="L360" s="5">
        <v>0</v>
      </c>
      <c r="M360" s="5">
        <f t="shared" si="870"/>
        <v>0</v>
      </c>
      <c r="N360" s="5">
        <v>0</v>
      </c>
      <c r="O360" s="5">
        <f t="shared" si="871"/>
        <v>0</v>
      </c>
      <c r="P360" s="5">
        <v>0</v>
      </c>
      <c r="Q360" s="5">
        <f t="shared" si="872"/>
        <v>0</v>
      </c>
      <c r="R360" s="5"/>
      <c r="S360" s="215">
        <f t="shared" si="864"/>
        <v>0</v>
      </c>
      <c r="T360" s="46"/>
      <c r="U360" s="53"/>
      <c r="V360" s="20" t="s">
        <v>11</v>
      </c>
      <c r="W360" s="78">
        <v>0</v>
      </c>
      <c r="X360" s="78">
        <v>0</v>
      </c>
      <c r="Y360" s="78">
        <f t="shared" si="865"/>
        <v>0</v>
      </c>
      <c r="Z360" s="78">
        <v>0</v>
      </c>
      <c r="AA360" s="78">
        <f t="shared" si="866"/>
        <v>0</v>
      </c>
      <c r="AB360" s="78">
        <v>0</v>
      </c>
      <c r="AC360" s="78">
        <f>+AA360+AB360</f>
        <v>0</v>
      </c>
      <c r="AD360" s="78">
        <v>0</v>
      </c>
      <c r="AE360" s="78">
        <f>+AC360+AD360</f>
        <v>0</v>
      </c>
      <c r="AF360" s="78">
        <v>0</v>
      </c>
      <c r="AG360" s="78">
        <f>+AE360+AF360</f>
        <v>0</v>
      </c>
      <c r="AH360" s="78">
        <v>0</v>
      </c>
      <c r="AI360" s="78">
        <f>+AG360+AH360</f>
        <v>0</v>
      </c>
      <c r="AJ360" s="78"/>
      <c r="AK360" s="245">
        <f t="shared" si="863"/>
        <v>0</v>
      </c>
    </row>
    <row r="361" spans="1:47" ht="19.5" customHeight="1" x14ac:dyDescent="0.2">
      <c r="A361" s="253"/>
      <c r="B361" s="101"/>
      <c r="C361" s="21"/>
      <c r="D361" s="21"/>
      <c r="E361" s="102">
        <v>0</v>
      </c>
      <c r="F361" s="102">
        <v>0</v>
      </c>
      <c r="G361" s="5">
        <f t="shared" si="867"/>
        <v>0</v>
      </c>
      <c r="H361" s="102">
        <v>0</v>
      </c>
      <c r="I361" s="5">
        <f t="shared" si="868"/>
        <v>0</v>
      </c>
      <c r="J361" s="102">
        <v>0</v>
      </c>
      <c r="K361" s="5">
        <f t="shared" si="869"/>
        <v>0</v>
      </c>
      <c r="L361" s="102">
        <v>0</v>
      </c>
      <c r="M361" s="5">
        <f t="shared" si="870"/>
        <v>0</v>
      </c>
      <c r="N361" s="102">
        <v>0</v>
      </c>
      <c r="O361" s="5">
        <f t="shared" si="871"/>
        <v>0</v>
      </c>
      <c r="P361" s="102">
        <v>0</v>
      </c>
      <c r="Q361" s="5">
        <f t="shared" si="872"/>
        <v>0</v>
      </c>
      <c r="R361" s="5"/>
      <c r="S361" s="215">
        <f t="shared" si="864"/>
        <v>0</v>
      </c>
      <c r="T361" s="50"/>
      <c r="U361" s="54"/>
      <c r="V361" s="23" t="s">
        <v>12</v>
      </c>
      <c r="W361" s="79">
        <v>0</v>
      </c>
      <c r="X361" s="79">
        <v>0</v>
      </c>
      <c r="Y361" s="79">
        <f t="shared" si="865"/>
        <v>0</v>
      </c>
      <c r="Z361" s="79">
        <v>0</v>
      </c>
      <c r="AA361" s="79">
        <f t="shared" si="866"/>
        <v>0</v>
      </c>
      <c r="AB361" s="79">
        <v>0</v>
      </c>
      <c r="AC361" s="79">
        <f>+AA361+AB361</f>
        <v>0</v>
      </c>
      <c r="AD361" s="79">
        <v>0</v>
      </c>
      <c r="AE361" s="79">
        <f>+AC361+AD361</f>
        <v>0</v>
      </c>
      <c r="AF361" s="79">
        <v>0</v>
      </c>
      <c r="AG361" s="79">
        <f>+AE361+AF361</f>
        <v>0</v>
      </c>
      <c r="AH361" s="79">
        <v>0</v>
      </c>
      <c r="AI361" s="79">
        <f>+AG361+AH361</f>
        <v>0</v>
      </c>
      <c r="AJ361" s="79"/>
      <c r="AK361" s="246">
        <f t="shared" si="863"/>
        <v>0</v>
      </c>
    </row>
    <row r="362" spans="1:47" ht="19.5" customHeight="1" x14ac:dyDescent="0.2">
      <c r="A362" s="253"/>
      <c r="B362" s="101"/>
      <c r="C362" s="21"/>
      <c r="D362" s="21"/>
      <c r="E362" s="102">
        <v>0</v>
      </c>
      <c r="F362" s="102">
        <v>0</v>
      </c>
      <c r="G362" s="5">
        <f t="shared" si="867"/>
        <v>0</v>
      </c>
      <c r="H362" s="102">
        <v>0</v>
      </c>
      <c r="I362" s="5">
        <f t="shared" si="868"/>
        <v>0</v>
      </c>
      <c r="J362" s="102">
        <v>0</v>
      </c>
      <c r="K362" s="5">
        <f t="shared" si="869"/>
        <v>0</v>
      </c>
      <c r="L362" s="102">
        <v>0</v>
      </c>
      <c r="M362" s="5">
        <f t="shared" si="870"/>
        <v>0</v>
      </c>
      <c r="N362" s="102">
        <v>0</v>
      </c>
      <c r="O362" s="5">
        <f t="shared" si="871"/>
        <v>0</v>
      </c>
      <c r="P362" s="102">
        <v>0</v>
      </c>
      <c r="Q362" s="5">
        <f t="shared" si="872"/>
        <v>0</v>
      </c>
      <c r="R362" s="5"/>
      <c r="S362" s="215">
        <f t="shared" si="864"/>
        <v>0</v>
      </c>
      <c r="T362" s="29"/>
      <c r="U362" s="138" t="s">
        <v>13</v>
      </c>
      <c r="V362" s="139"/>
      <c r="W362" s="60">
        <f t="shared" ref="W362:X362" si="873">SUM(W363:W365)</f>
        <v>0</v>
      </c>
      <c r="X362" s="60">
        <f t="shared" si="873"/>
        <v>0</v>
      </c>
      <c r="Y362" s="60">
        <f t="shared" si="865"/>
        <v>0</v>
      </c>
      <c r="Z362" s="60">
        <f t="shared" ref="Z362" si="874">SUM(Z363:Z365)</f>
        <v>0</v>
      </c>
      <c r="AA362" s="60">
        <f t="shared" si="866"/>
        <v>0</v>
      </c>
      <c r="AB362" s="60">
        <f t="shared" ref="AB362:AD362" si="875">SUM(AB363:AB365)</f>
        <v>0</v>
      </c>
      <c r="AC362" s="72">
        <f>SUM(AC363:AC365)</f>
        <v>0</v>
      </c>
      <c r="AD362" s="60">
        <f t="shared" si="875"/>
        <v>0</v>
      </c>
      <c r="AE362" s="72">
        <f>SUM(AE363:AE365)</f>
        <v>0</v>
      </c>
      <c r="AF362" s="60">
        <f t="shared" ref="AF362:AH362" si="876">SUM(AF363:AF365)</f>
        <v>0</v>
      </c>
      <c r="AG362" s="72">
        <f>SUM(AG363:AG365)</f>
        <v>0</v>
      </c>
      <c r="AH362" s="60">
        <f t="shared" si="876"/>
        <v>892</v>
      </c>
      <c r="AI362" s="72">
        <f>SUM(AI363:AI365)</f>
        <v>892</v>
      </c>
      <c r="AJ362" s="72">
        <f>SUM(AJ363:AJ365)</f>
        <v>0</v>
      </c>
      <c r="AK362" s="243">
        <f t="shared" si="863"/>
        <v>0</v>
      </c>
    </row>
    <row r="363" spans="1:47" ht="19.5" customHeight="1" x14ac:dyDescent="0.2">
      <c r="A363" s="253"/>
      <c r="B363" s="134"/>
      <c r="C363" s="135" t="s">
        <v>10</v>
      </c>
      <c r="D363" s="8"/>
      <c r="E363" s="9">
        <f>149-149</f>
        <v>0</v>
      </c>
      <c r="F363" s="9">
        <v>0</v>
      </c>
      <c r="G363" s="9">
        <f t="shared" si="867"/>
        <v>0</v>
      </c>
      <c r="H363" s="9">
        <v>0</v>
      </c>
      <c r="I363" s="9">
        <f t="shared" si="868"/>
        <v>0</v>
      </c>
      <c r="J363" s="9">
        <v>0</v>
      </c>
      <c r="K363" s="9">
        <f t="shared" si="869"/>
        <v>0</v>
      </c>
      <c r="L363" s="9">
        <v>0</v>
      </c>
      <c r="M363" s="9">
        <f t="shared" si="870"/>
        <v>0</v>
      </c>
      <c r="N363" s="9">
        <v>0</v>
      </c>
      <c r="O363" s="9">
        <f t="shared" si="871"/>
        <v>0</v>
      </c>
      <c r="P363" s="9">
        <v>0</v>
      </c>
      <c r="Q363" s="9">
        <f t="shared" si="872"/>
        <v>0</v>
      </c>
      <c r="R363" s="9"/>
      <c r="S363" s="216">
        <f t="shared" si="864"/>
        <v>0</v>
      </c>
      <c r="T363" s="44"/>
      <c r="U363" s="143"/>
      <c r="V363" s="144" t="s">
        <v>15</v>
      </c>
      <c r="W363" s="145">
        <v>0</v>
      </c>
      <c r="X363" s="145">
        <v>0</v>
      </c>
      <c r="Y363" s="145">
        <f t="shared" si="865"/>
        <v>0</v>
      </c>
      <c r="Z363" s="145">
        <v>0</v>
      </c>
      <c r="AA363" s="145">
        <f t="shared" si="866"/>
        <v>0</v>
      </c>
      <c r="AB363" s="145">
        <v>0</v>
      </c>
      <c r="AC363" s="145">
        <f t="shared" ref="AC363:AC368" si="877">+AA363+AB363</f>
        <v>0</v>
      </c>
      <c r="AD363" s="145">
        <v>0</v>
      </c>
      <c r="AE363" s="145">
        <f t="shared" ref="AE363:AE368" si="878">+AC363+AD363</f>
        <v>0</v>
      </c>
      <c r="AF363" s="145">
        <v>0</v>
      </c>
      <c r="AG363" s="145">
        <f t="shared" ref="AG363:AG368" si="879">+AE363+AF363</f>
        <v>0</v>
      </c>
      <c r="AH363" s="145">
        <v>0</v>
      </c>
      <c r="AI363" s="145">
        <f t="shared" ref="AI363:AI368" si="880">+AG363+AH363</f>
        <v>0</v>
      </c>
      <c r="AJ363" s="145"/>
      <c r="AK363" s="244">
        <f t="shared" si="863"/>
        <v>0</v>
      </c>
    </row>
    <row r="364" spans="1:47" ht="19.5" customHeight="1" x14ac:dyDescent="0.2">
      <c r="A364" s="253"/>
      <c r="B364" s="134"/>
      <c r="C364" s="135" t="s">
        <v>139</v>
      </c>
      <c r="D364" s="8"/>
      <c r="E364" s="11">
        <v>0</v>
      </c>
      <c r="F364" s="11">
        <v>0</v>
      </c>
      <c r="G364" s="11">
        <f t="shared" si="867"/>
        <v>0</v>
      </c>
      <c r="H364" s="11">
        <v>0</v>
      </c>
      <c r="I364" s="11">
        <f t="shared" si="868"/>
        <v>0</v>
      </c>
      <c r="J364" s="11">
        <v>0</v>
      </c>
      <c r="K364" s="11">
        <f t="shared" si="869"/>
        <v>0</v>
      </c>
      <c r="L364" s="11">
        <v>0</v>
      </c>
      <c r="M364" s="11">
        <f t="shared" si="870"/>
        <v>0</v>
      </c>
      <c r="N364" s="11">
        <v>0</v>
      </c>
      <c r="O364" s="11">
        <f t="shared" si="871"/>
        <v>0</v>
      </c>
      <c r="P364" s="11">
        <v>0</v>
      </c>
      <c r="Q364" s="11">
        <f t="shared" si="872"/>
        <v>0</v>
      </c>
      <c r="R364" s="11"/>
      <c r="S364" s="217">
        <f t="shared" si="864"/>
        <v>0</v>
      </c>
      <c r="T364" s="45"/>
      <c r="U364" s="53"/>
      <c r="V364" s="20" t="s">
        <v>16</v>
      </c>
      <c r="W364" s="78">
        <v>0</v>
      </c>
      <c r="X364" s="78">
        <v>0</v>
      </c>
      <c r="Y364" s="78">
        <f t="shared" si="865"/>
        <v>0</v>
      </c>
      <c r="Z364" s="78">
        <v>0</v>
      </c>
      <c r="AA364" s="78">
        <f t="shared" si="866"/>
        <v>0</v>
      </c>
      <c r="AB364" s="78">
        <v>0</v>
      </c>
      <c r="AC364" s="78">
        <f t="shared" si="877"/>
        <v>0</v>
      </c>
      <c r="AD364" s="78">
        <v>0</v>
      </c>
      <c r="AE364" s="78">
        <f t="shared" si="878"/>
        <v>0</v>
      </c>
      <c r="AF364" s="78">
        <v>0</v>
      </c>
      <c r="AG364" s="78">
        <f t="shared" si="879"/>
        <v>0</v>
      </c>
      <c r="AH364" s="78">
        <v>0</v>
      </c>
      <c r="AI364" s="78">
        <f t="shared" si="880"/>
        <v>0</v>
      </c>
      <c r="AJ364" s="78"/>
      <c r="AK364" s="245">
        <f t="shared" si="863"/>
        <v>0</v>
      </c>
    </row>
    <row r="365" spans="1:47" ht="19.5" customHeight="1" x14ac:dyDescent="0.2">
      <c r="A365" s="253"/>
      <c r="B365" s="134"/>
      <c r="C365" s="135" t="s">
        <v>22</v>
      </c>
      <c r="D365" s="8"/>
      <c r="E365" s="58">
        <v>0</v>
      </c>
      <c r="F365" s="58">
        <v>0</v>
      </c>
      <c r="G365" s="58">
        <f t="shared" si="867"/>
        <v>0</v>
      </c>
      <c r="H365" s="58">
        <v>0</v>
      </c>
      <c r="I365" s="58">
        <f t="shared" si="868"/>
        <v>0</v>
      </c>
      <c r="J365" s="58">
        <v>0</v>
      </c>
      <c r="K365" s="58">
        <f t="shared" si="869"/>
        <v>0</v>
      </c>
      <c r="L365" s="58">
        <v>0</v>
      </c>
      <c r="M365" s="58">
        <f t="shared" si="870"/>
        <v>0</v>
      </c>
      <c r="N365" s="58">
        <v>0</v>
      </c>
      <c r="O365" s="58">
        <f t="shared" si="871"/>
        <v>0</v>
      </c>
      <c r="P365" s="58">
        <v>0</v>
      </c>
      <c r="Q365" s="58">
        <f t="shared" si="872"/>
        <v>0</v>
      </c>
      <c r="R365" s="58"/>
      <c r="S365" s="218">
        <f t="shared" si="864"/>
        <v>0</v>
      </c>
      <c r="U365" s="103"/>
      <c r="V365" s="104" t="s">
        <v>17</v>
      </c>
      <c r="W365" s="80">
        <v>0</v>
      </c>
      <c r="X365" s="80">
        <v>0</v>
      </c>
      <c r="Y365" s="80">
        <f t="shared" si="865"/>
        <v>0</v>
      </c>
      <c r="Z365" s="80">
        <v>0</v>
      </c>
      <c r="AA365" s="80">
        <f t="shared" si="866"/>
        <v>0</v>
      </c>
      <c r="AB365" s="80">
        <v>0</v>
      </c>
      <c r="AC365" s="80">
        <f t="shared" si="877"/>
        <v>0</v>
      </c>
      <c r="AD365" s="80">
        <v>0</v>
      </c>
      <c r="AE365" s="80">
        <f t="shared" si="878"/>
        <v>0</v>
      </c>
      <c r="AF365" s="80">
        <v>0</v>
      </c>
      <c r="AG365" s="80">
        <f t="shared" si="879"/>
        <v>0</v>
      </c>
      <c r="AH365" s="80">
        <v>892</v>
      </c>
      <c r="AI365" s="80">
        <f t="shared" si="880"/>
        <v>892</v>
      </c>
      <c r="AJ365" s="80"/>
      <c r="AK365" s="247">
        <f t="shared" si="863"/>
        <v>0</v>
      </c>
    </row>
    <row r="366" spans="1:47" ht="19.5" customHeight="1" x14ac:dyDescent="0.2">
      <c r="A366" s="253"/>
      <c r="B366" s="134"/>
      <c r="C366" s="135" t="s">
        <v>46</v>
      </c>
      <c r="D366" s="8"/>
      <c r="E366" s="11">
        <v>0</v>
      </c>
      <c r="F366" s="11">
        <v>0</v>
      </c>
      <c r="G366" s="11">
        <f t="shared" si="867"/>
        <v>0</v>
      </c>
      <c r="H366" s="11">
        <v>0</v>
      </c>
      <c r="I366" s="11">
        <f t="shared" si="868"/>
        <v>0</v>
      </c>
      <c r="J366" s="11">
        <v>0</v>
      </c>
      <c r="K366" s="11">
        <f t="shared" si="869"/>
        <v>0</v>
      </c>
      <c r="L366" s="11">
        <v>0</v>
      </c>
      <c r="M366" s="11">
        <f t="shared" si="870"/>
        <v>0</v>
      </c>
      <c r="N366" s="11">
        <v>0</v>
      </c>
      <c r="O366" s="11">
        <f t="shared" si="871"/>
        <v>0</v>
      </c>
      <c r="P366" s="11">
        <v>0</v>
      </c>
      <c r="Q366" s="11">
        <f t="shared" si="872"/>
        <v>0</v>
      </c>
      <c r="R366" s="11"/>
      <c r="S366" s="217">
        <f t="shared" si="864"/>
        <v>0</v>
      </c>
      <c r="T366" s="45"/>
      <c r="U366" s="147" t="s">
        <v>43</v>
      </c>
      <c r="V366" s="10"/>
      <c r="W366" s="60">
        <v>0</v>
      </c>
      <c r="X366" s="60">
        <v>0</v>
      </c>
      <c r="Y366" s="60">
        <f t="shared" si="865"/>
        <v>0</v>
      </c>
      <c r="Z366" s="60">
        <v>0</v>
      </c>
      <c r="AA366" s="60">
        <f t="shared" si="866"/>
        <v>0</v>
      </c>
      <c r="AB366" s="60">
        <v>0</v>
      </c>
      <c r="AC366" s="60">
        <f t="shared" si="877"/>
        <v>0</v>
      </c>
      <c r="AD366" s="60">
        <v>0</v>
      </c>
      <c r="AE366" s="60">
        <f t="shared" si="878"/>
        <v>0</v>
      </c>
      <c r="AF366" s="60">
        <v>0</v>
      </c>
      <c r="AG366" s="60">
        <f t="shared" si="879"/>
        <v>0</v>
      </c>
      <c r="AH366" s="60">
        <v>0</v>
      </c>
      <c r="AI366" s="60">
        <f t="shared" si="880"/>
        <v>0</v>
      </c>
      <c r="AJ366" s="60"/>
      <c r="AK366" s="230">
        <f t="shared" si="863"/>
        <v>0</v>
      </c>
    </row>
    <row r="367" spans="1:47" ht="19.5" customHeight="1" x14ac:dyDescent="0.2">
      <c r="B367" s="134"/>
      <c r="C367" s="135" t="s">
        <v>51</v>
      </c>
      <c r="D367" s="8"/>
      <c r="E367" s="58">
        <v>0</v>
      </c>
      <c r="F367" s="58">
        <v>0</v>
      </c>
      <c r="G367" s="58">
        <f t="shared" si="867"/>
        <v>0</v>
      </c>
      <c r="H367" s="58">
        <v>0</v>
      </c>
      <c r="I367" s="58">
        <f t="shared" si="868"/>
        <v>0</v>
      </c>
      <c r="J367" s="58">
        <v>0</v>
      </c>
      <c r="K367" s="58">
        <f t="shared" si="869"/>
        <v>0</v>
      </c>
      <c r="L367" s="58">
        <v>0</v>
      </c>
      <c r="M367" s="58">
        <f t="shared" si="870"/>
        <v>0</v>
      </c>
      <c r="N367" s="58">
        <v>0</v>
      </c>
      <c r="O367" s="58">
        <f t="shared" si="871"/>
        <v>0</v>
      </c>
      <c r="P367" s="58">
        <v>0</v>
      </c>
      <c r="Q367" s="58">
        <f t="shared" si="872"/>
        <v>0</v>
      </c>
      <c r="R367" s="58"/>
      <c r="S367" s="218">
        <f t="shared" si="864"/>
        <v>0</v>
      </c>
      <c r="T367" s="29"/>
      <c r="U367" s="55" t="s">
        <v>38</v>
      </c>
      <c r="V367" s="28"/>
      <c r="W367" s="60">
        <v>0</v>
      </c>
      <c r="X367" s="60">
        <v>0</v>
      </c>
      <c r="Y367" s="60">
        <f t="shared" si="865"/>
        <v>0</v>
      </c>
      <c r="Z367" s="60">
        <v>0</v>
      </c>
      <c r="AA367" s="60">
        <f t="shared" si="866"/>
        <v>0</v>
      </c>
      <c r="AB367" s="60">
        <v>0</v>
      </c>
      <c r="AC367" s="60">
        <f t="shared" si="877"/>
        <v>0</v>
      </c>
      <c r="AD367" s="60">
        <v>0</v>
      </c>
      <c r="AE367" s="60">
        <f t="shared" si="878"/>
        <v>0</v>
      </c>
      <c r="AF367" s="60">
        <f>2930-2930</f>
        <v>0</v>
      </c>
      <c r="AG367" s="60">
        <f t="shared" si="879"/>
        <v>0</v>
      </c>
      <c r="AH367" s="60">
        <f>2930-2930</f>
        <v>0</v>
      </c>
      <c r="AI367" s="60">
        <f t="shared" si="880"/>
        <v>0</v>
      </c>
      <c r="AJ367" s="60"/>
      <c r="AK367" s="230">
        <f t="shared" si="863"/>
        <v>0</v>
      </c>
    </row>
    <row r="368" spans="1:47" ht="19.5" customHeight="1" x14ac:dyDescent="0.2">
      <c r="B368" s="105"/>
      <c r="C368" s="35" t="s">
        <v>127</v>
      </c>
      <c r="D368" s="35"/>
      <c r="E368" s="59">
        <v>0</v>
      </c>
      <c r="F368" s="59">
        <v>0</v>
      </c>
      <c r="G368" s="59">
        <f t="shared" si="867"/>
        <v>0</v>
      </c>
      <c r="H368" s="59">
        <v>0</v>
      </c>
      <c r="I368" s="59">
        <f t="shared" si="868"/>
        <v>0</v>
      </c>
      <c r="J368" s="59">
        <v>0</v>
      </c>
      <c r="K368" s="59">
        <f t="shared" si="869"/>
        <v>0</v>
      </c>
      <c r="L368" s="59">
        <v>0</v>
      </c>
      <c r="M368" s="59">
        <f t="shared" si="870"/>
        <v>0</v>
      </c>
      <c r="N368" s="59">
        <v>0</v>
      </c>
      <c r="O368" s="59">
        <f t="shared" si="871"/>
        <v>0</v>
      </c>
      <c r="P368" s="59">
        <v>0</v>
      </c>
      <c r="Q368" s="59">
        <f t="shared" si="872"/>
        <v>0</v>
      </c>
      <c r="R368" s="59"/>
      <c r="S368" s="219">
        <f t="shared" si="864"/>
        <v>0</v>
      </c>
      <c r="T368" s="29"/>
      <c r="U368" s="148" t="s">
        <v>127</v>
      </c>
      <c r="V368" s="132"/>
      <c r="W368" s="89">
        <v>0</v>
      </c>
      <c r="X368" s="89">
        <v>0</v>
      </c>
      <c r="Y368" s="89">
        <f t="shared" si="865"/>
        <v>0</v>
      </c>
      <c r="Z368" s="89">
        <v>0</v>
      </c>
      <c r="AA368" s="89">
        <f t="shared" si="866"/>
        <v>0</v>
      </c>
      <c r="AB368" s="89">
        <v>0</v>
      </c>
      <c r="AC368" s="89">
        <f t="shared" si="877"/>
        <v>0</v>
      </c>
      <c r="AD368" s="89">
        <v>0</v>
      </c>
      <c r="AE368" s="89">
        <f t="shared" si="878"/>
        <v>0</v>
      </c>
      <c r="AF368" s="89">
        <v>2930</v>
      </c>
      <c r="AG368" s="89">
        <f t="shared" si="879"/>
        <v>2930</v>
      </c>
      <c r="AH368" s="89">
        <v>0</v>
      </c>
      <c r="AI368" s="89">
        <f t="shared" si="880"/>
        <v>2930</v>
      </c>
      <c r="AJ368" s="89">
        <v>2930</v>
      </c>
      <c r="AK368" s="248">
        <f t="shared" si="863"/>
        <v>100</v>
      </c>
    </row>
    <row r="369" spans="1:47" s="3" customFormat="1" ht="19.5" customHeight="1" x14ac:dyDescent="0.2">
      <c r="B369" s="149" t="s">
        <v>14</v>
      </c>
      <c r="C369" s="135"/>
      <c r="D369" s="8"/>
      <c r="E369" s="11">
        <f>SUM(E363:E368)+E356</f>
        <v>0</v>
      </c>
      <c r="F369" s="11">
        <f t="shared" ref="F369" si="881">SUM(F363:F368)+F356</f>
        <v>0</v>
      </c>
      <c r="G369" s="11">
        <f t="shared" ref="G369" si="882">SUM(G363:G368)+G356</f>
        <v>0</v>
      </c>
      <c r="H369" s="11">
        <f t="shared" ref="H369" si="883">SUM(H363:H368)+H356</f>
        <v>0</v>
      </c>
      <c r="I369" s="11">
        <f t="shared" ref="I369" si="884">SUM(I363:I368)+I356</f>
        <v>0</v>
      </c>
      <c r="J369" s="11">
        <f t="shared" ref="J369" si="885">SUM(J363:J368)+J356</f>
        <v>0</v>
      </c>
      <c r="K369" s="11">
        <f t="shared" ref="K369" si="886">SUM(K363:K368)+K356</f>
        <v>0</v>
      </c>
      <c r="L369" s="11">
        <f t="shared" ref="L369" si="887">SUM(L363:L368)+L356</f>
        <v>0</v>
      </c>
      <c r="M369" s="11">
        <f t="shared" ref="M369" si="888">SUM(M363:M368)+M356</f>
        <v>0</v>
      </c>
      <c r="N369" s="11">
        <f t="shared" ref="N369" si="889">SUM(N363:N368)+N356</f>
        <v>2930</v>
      </c>
      <c r="O369" s="11">
        <f t="shared" ref="O369" si="890">SUM(O363:O368)+O356</f>
        <v>2930</v>
      </c>
      <c r="P369" s="11">
        <f t="shared" ref="P369" si="891">SUM(P363:P368)+P356</f>
        <v>892</v>
      </c>
      <c r="Q369" s="11">
        <f t="shared" ref="Q369" si="892">SUM(Q363:Q368)+Q356</f>
        <v>3822</v>
      </c>
      <c r="R369" s="11">
        <f t="shared" ref="R369" si="893">SUM(R363:R368)+R356</f>
        <v>3822</v>
      </c>
      <c r="S369" s="217">
        <f t="shared" si="864"/>
        <v>100</v>
      </c>
      <c r="T369" s="65"/>
      <c r="U369" s="150" t="s">
        <v>18</v>
      </c>
      <c r="V369" s="151"/>
      <c r="W369" s="60">
        <f t="shared" ref="W369:AJ369" si="894">+W367+W362+W356+W366+W368</f>
        <v>0</v>
      </c>
      <c r="X369" s="60">
        <f t="shared" si="894"/>
        <v>0</v>
      </c>
      <c r="Y369" s="60">
        <f t="shared" si="894"/>
        <v>0</v>
      </c>
      <c r="Z369" s="60">
        <f t="shared" si="894"/>
        <v>0</v>
      </c>
      <c r="AA369" s="60">
        <f t="shared" si="894"/>
        <v>0</v>
      </c>
      <c r="AB369" s="60">
        <f t="shared" si="894"/>
        <v>0</v>
      </c>
      <c r="AC369" s="60">
        <f t="shared" si="894"/>
        <v>0</v>
      </c>
      <c r="AD369" s="60">
        <f t="shared" si="894"/>
        <v>0</v>
      </c>
      <c r="AE369" s="60">
        <f t="shared" si="894"/>
        <v>0</v>
      </c>
      <c r="AF369" s="60">
        <f t="shared" si="894"/>
        <v>2930</v>
      </c>
      <c r="AG369" s="60">
        <f t="shared" si="894"/>
        <v>2930</v>
      </c>
      <c r="AH369" s="60">
        <f t="shared" si="894"/>
        <v>892</v>
      </c>
      <c r="AI369" s="60">
        <f t="shared" si="894"/>
        <v>3822</v>
      </c>
      <c r="AJ369" s="60">
        <f t="shared" si="894"/>
        <v>2930</v>
      </c>
      <c r="AK369" s="230">
        <f t="shared" si="863"/>
        <v>76.661433804290951</v>
      </c>
      <c r="AL369" s="14"/>
      <c r="AM369" s="14"/>
      <c r="AN369" s="14"/>
      <c r="AO369" s="14"/>
      <c r="AP369" s="14"/>
      <c r="AQ369" s="14"/>
      <c r="AR369" s="14"/>
      <c r="AS369" s="14"/>
      <c r="AT369" s="14"/>
      <c r="AU369" s="14"/>
    </row>
    <row r="370" spans="1:47" s="3" customFormat="1" ht="25.5" customHeight="1" x14ac:dyDescent="0.2">
      <c r="B370" s="152" t="s">
        <v>136</v>
      </c>
      <c r="C370" s="122" t="s">
        <v>35</v>
      </c>
      <c r="D370" s="123"/>
      <c r="E370" s="122"/>
      <c r="F370" s="122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220"/>
      <c r="T370" s="122"/>
      <c r="U370" s="123"/>
      <c r="V370" s="167"/>
      <c r="W370" s="167"/>
      <c r="X370" s="167"/>
      <c r="Y370" s="167"/>
      <c r="Z370" s="167"/>
      <c r="AA370" s="167"/>
      <c r="AB370" s="167"/>
      <c r="AC370" s="167"/>
      <c r="AD370" s="167"/>
      <c r="AE370" s="167"/>
      <c r="AF370" s="167"/>
      <c r="AG370" s="167"/>
      <c r="AH370" s="167"/>
      <c r="AI370" s="167"/>
      <c r="AJ370" s="167"/>
      <c r="AK370" s="199"/>
    </row>
    <row r="371" spans="1:47" ht="40.5" customHeight="1" x14ac:dyDescent="0.2">
      <c r="B371" s="96" t="s">
        <v>0</v>
      </c>
      <c r="C371" s="26"/>
      <c r="D371" s="97"/>
      <c r="E371" s="34" t="str">
        <f t="shared" ref="E371:S371" si="895">+E$6</f>
        <v>Eredeti előirányzat
2024. év</v>
      </c>
      <c r="F371" s="34" t="str">
        <f t="shared" si="895"/>
        <v>1 Módosítás</v>
      </c>
      <c r="G371" s="34" t="str">
        <f t="shared" si="895"/>
        <v>Módosított előirányzat 1
2024. év</v>
      </c>
      <c r="H371" s="34" t="str">
        <f t="shared" si="895"/>
        <v>2 Módosítás</v>
      </c>
      <c r="I371" s="34" t="str">
        <f t="shared" si="895"/>
        <v>Módosított előirányzat</v>
      </c>
      <c r="J371" s="34" t="str">
        <f t="shared" si="895"/>
        <v>3 Módosítás</v>
      </c>
      <c r="K371" s="34" t="str">
        <f t="shared" si="895"/>
        <v>Módosított előirányzat</v>
      </c>
      <c r="L371" s="34" t="str">
        <f t="shared" si="895"/>
        <v>4 Módosítás</v>
      </c>
      <c r="M371" s="34" t="str">
        <f t="shared" si="895"/>
        <v>4. Módosított előirányzat</v>
      </c>
      <c r="N371" s="34" t="str">
        <f t="shared" si="895"/>
        <v>5 Módosítás</v>
      </c>
      <c r="O371" s="34" t="str">
        <f t="shared" si="895"/>
        <v>Módosított előirányzat 5.</v>
      </c>
      <c r="P371" s="34" t="str">
        <f t="shared" si="895"/>
        <v>6 Módosítás</v>
      </c>
      <c r="Q371" s="34" t="str">
        <f t="shared" si="895"/>
        <v>Módosított előirányzat
2024. év</v>
      </c>
      <c r="R371" s="34" t="str">
        <f t="shared" si="895"/>
        <v>Teljesítés
2024. év</v>
      </c>
      <c r="S371" s="34" t="str">
        <f t="shared" si="895"/>
        <v>%
Teljesítés
 Mód.előir.</v>
      </c>
      <c r="T371" s="49"/>
      <c r="U371" s="55" t="s">
        <v>1</v>
      </c>
      <c r="V371" s="98"/>
      <c r="W371" s="34" t="str">
        <f t="shared" ref="W371:AK371" si="896">+W$6</f>
        <v>Eredeti előirányzat
2024. év</v>
      </c>
      <c r="X371" s="34" t="str">
        <f t="shared" si="896"/>
        <v>1 Módosítás</v>
      </c>
      <c r="Y371" s="34" t="str">
        <f t="shared" si="896"/>
        <v>Módosított előirányzat 1
2024. év</v>
      </c>
      <c r="Z371" s="34" t="str">
        <f t="shared" si="896"/>
        <v>2 Módosítás</v>
      </c>
      <c r="AA371" s="34" t="str">
        <f t="shared" si="896"/>
        <v>Módosított előirányzat</v>
      </c>
      <c r="AB371" s="34" t="str">
        <f t="shared" si="896"/>
        <v>3 Módosítás</v>
      </c>
      <c r="AC371" s="34" t="str">
        <f t="shared" si="896"/>
        <v>Módosított előirányzat</v>
      </c>
      <c r="AD371" s="34" t="str">
        <f t="shared" si="896"/>
        <v>4 Módosítás</v>
      </c>
      <c r="AE371" s="34" t="str">
        <f t="shared" si="896"/>
        <v>4. Módosított előirányzat</v>
      </c>
      <c r="AF371" s="34" t="str">
        <f t="shared" si="896"/>
        <v>5 Módosítás</v>
      </c>
      <c r="AG371" s="34" t="str">
        <f t="shared" si="896"/>
        <v>Módosított előirányzat 5</v>
      </c>
      <c r="AH371" s="34" t="str">
        <f t="shared" si="896"/>
        <v>6 Módosítás</v>
      </c>
      <c r="AI371" s="34" t="str">
        <f t="shared" si="896"/>
        <v>Módosított 
előirányzat</v>
      </c>
      <c r="AJ371" s="34" t="str">
        <f t="shared" si="896"/>
        <v>Teljesítés
2024. év</v>
      </c>
      <c r="AK371" s="34" t="str">
        <f t="shared" si="896"/>
        <v>%
Teljesítés
 Mód.előir.</v>
      </c>
    </row>
    <row r="372" spans="1:47" ht="19.5" customHeight="1" x14ac:dyDescent="0.2">
      <c r="B372" s="134"/>
      <c r="C372" s="135" t="s">
        <v>2</v>
      </c>
      <c r="D372" s="136"/>
      <c r="E372" s="137">
        <f t="shared" ref="E372:I372" si="897">+E373+E374+E375+E376</f>
        <v>0</v>
      </c>
      <c r="F372" s="137">
        <f t="shared" si="897"/>
        <v>0</v>
      </c>
      <c r="G372" s="137">
        <f t="shared" si="897"/>
        <v>0</v>
      </c>
      <c r="H372" s="137">
        <f t="shared" si="897"/>
        <v>0</v>
      </c>
      <c r="I372" s="137">
        <f t="shared" si="897"/>
        <v>0</v>
      </c>
      <c r="J372" s="137">
        <f t="shared" ref="J372:K372" si="898">+J373+J374+J375+J376</f>
        <v>0</v>
      </c>
      <c r="K372" s="137">
        <f t="shared" si="898"/>
        <v>0</v>
      </c>
      <c r="L372" s="137">
        <f t="shared" ref="L372:M372" si="899">+L373+L374+L375+L376</f>
        <v>0</v>
      </c>
      <c r="M372" s="137">
        <f t="shared" si="899"/>
        <v>0</v>
      </c>
      <c r="N372" s="137">
        <f t="shared" ref="N372:O372" si="900">+N373+N374+N375+N376</f>
        <v>4813</v>
      </c>
      <c r="O372" s="137">
        <f t="shared" si="900"/>
        <v>4813</v>
      </c>
      <c r="P372" s="137">
        <f t="shared" ref="P372:Q372" si="901">+P373+P374+P375+P376</f>
        <v>0</v>
      </c>
      <c r="Q372" s="137">
        <f t="shared" si="901"/>
        <v>4813</v>
      </c>
      <c r="R372" s="137">
        <f>+R373+R374+R375+R376</f>
        <v>4813</v>
      </c>
      <c r="S372" s="213">
        <f>IF(Q372=0,0,R372/Q372*100)</f>
        <v>100</v>
      </c>
      <c r="T372" s="44"/>
      <c r="U372" s="138" t="s">
        <v>3</v>
      </c>
      <c r="V372" s="139"/>
      <c r="W372" s="72">
        <f t="shared" ref="W372:X372" si="902">SUM(W373:W377)</f>
        <v>0</v>
      </c>
      <c r="X372" s="72">
        <f t="shared" si="902"/>
        <v>0</v>
      </c>
      <c r="Y372" s="72">
        <f>+W372+X372</f>
        <v>0</v>
      </c>
      <c r="Z372" s="72">
        <f t="shared" ref="Z372" si="903">SUM(Z373:Z377)</f>
        <v>0</v>
      </c>
      <c r="AA372" s="72">
        <f>+Y372+Z372</f>
        <v>0</v>
      </c>
      <c r="AB372" s="72">
        <f t="shared" ref="AB372:AD372" si="904">SUM(AB373:AB377)</f>
        <v>0</v>
      </c>
      <c r="AC372" s="72">
        <f>SUM(AC373:AC377)</f>
        <v>0</v>
      </c>
      <c r="AD372" s="72">
        <f t="shared" si="904"/>
        <v>0</v>
      </c>
      <c r="AE372" s="72">
        <f>SUM(AE373:AE377)</f>
        <v>0</v>
      </c>
      <c r="AF372" s="72">
        <f t="shared" ref="AF372:AH372" si="905">SUM(AF373:AF377)</f>
        <v>0</v>
      </c>
      <c r="AG372" s="72">
        <f>SUM(AG373:AG377)</f>
        <v>0</v>
      </c>
      <c r="AH372" s="72">
        <f t="shared" si="905"/>
        <v>0</v>
      </c>
      <c r="AI372" s="72">
        <f>SUM(AI373:AI377)</f>
        <v>0</v>
      </c>
      <c r="AJ372" s="72">
        <f>SUM(AJ373:AJ377)</f>
        <v>0</v>
      </c>
      <c r="AK372" s="243">
        <f t="shared" ref="AK372:AK385" si="906">IF(AI372=0,0,AJ372/AI372*100)</f>
        <v>0</v>
      </c>
    </row>
    <row r="373" spans="1:47" ht="19.5" customHeight="1" x14ac:dyDescent="0.2">
      <c r="B373" s="140"/>
      <c r="C373" s="141" t="s">
        <v>4</v>
      </c>
      <c r="D373" s="141"/>
      <c r="E373" s="142"/>
      <c r="F373" s="142">
        <v>0</v>
      </c>
      <c r="G373" s="142"/>
      <c r="H373" s="142"/>
      <c r="I373" s="142"/>
      <c r="J373" s="142"/>
      <c r="K373" s="142"/>
      <c r="L373" s="142"/>
      <c r="M373" s="142"/>
      <c r="N373" s="142"/>
      <c r="O373" s="142"/>
      <c r="P373" s="142"/>
      <c r="Q373" s="142"/>
      <c r="R373" s="142"/>
      <c r="S373" s="214">
        <f t="shared" ref="S373:S385" si="907">IF(Q373=0,0,R373/Q373*100)</f>
        <v>0</v>
      </c>
      <c r="T373" s="46"/>
      <c r="U373" s="143"/>
      <c r="V373" s="144" t="s">
        <v>6</v>
      </c>
      <c r="W373" s="145">
        <v>0</v>
      </c>
      <c r="X373" s="145">
        <v>0</v>
      </c>
      <c r="Y373" s="145">
        <f t="shared" ref="Y373:Y384" si="908">+W373+X373</f>
        <v>0</v>
      </c>
      <c r="Z373" s="145">
        <v>0</v>
      </c>
      <c r="AA373" s="145">
        <f t="shared" ref="AA373:AA384" si="909">+Y373+Z373</f>
        <v>0</v>
      </c>
      <c r="AB373" s="145">
        <v>0</v>
      </c>
      <c r="AC373" s="145">
        <f>+AA373+AB373</f>
        <v>0</v>
      </c>
      <c r="AD373" s="145">
        <v>0</v>
      </c>
      <c r="AE373" s="145">
        <f>+AC373+AD373</f>
        <v>0</v>
      </c>
      <c r="AF373" s="145">
        <v>0</v>
      </c>
      <c r="AG373" s="145">
        <f>+AE373+AF373</f>
        <v>0</v>
      </c>
      <c r="AH373" s="145">
        <v>0</v>
      </c>
      <c r="AI373" s="145">
        <f>+AG373+AH373</f>
        <v>0</v>
      </c>
      <c r="AJ373" s="145"/>
      <c r="AK373" s="244">
        <f t="shared" si="906"/>
        <v>0</v>
      </c>
    </row>
    <row r="374" spans="1:47" ht="23.25" customHeight="1" x14ac:dyDescent="0.2">
      <c r="A374" s="253"/>
      <c r="B374" s="100"/>
      <c r="C374" s="17" t="s">
        <v>5</v>
      </c>
      <c r="D374" s="18"/>
      <c r="E374" s="5">
        <v>0</v>
      </c>
      <c r="F374" s="5">
        <v>0</v>
      </c>
      <c r="G374" s="5">
        <f>+E374+F374</f>
        <v>0</v>
      </c>
      <c r="H374" s="5">
        <v>0</v>
      </c>
      <c r="I374" s="5">
        <f>+G374+H374</f>
        <v>0</v>
      </c>
      <c r="J374" s="5">
        <v>0</v>
      </c>
      <c r="K374" s="5">
        <f>+I374+J374</f>
        <v>0</v>
      </c>
      <c r="L374" s="5">
        <v>0</v>
      </c>
      <c r="M374" s="5">
        <f>+K374+L374</f>
        <v>0</v>
      </c>
      <c r="N374" s="5">
        <v>4813</v>
      </c>
      <c r="O374" s="5">
        <f>+M374+N374</f>
        <v>4813</v>
      </c>
      <c r="P374" s="5">
        <v>0</v>
      </c>
      <c r="Q374" s="5">
        <f>+O374+P374</f>
        <v>4813</v>
      </c>
      <c r="R374" s="5">
        <f>4812.968+0.032</f>
        <v>4813</v>
      </c>
      <c r="S374" s="215">
        <f t="shared" si="907"/>
        <v>100</v>
      </c>
      <c r="T374" s="46"/>
      <c r="U374" s="53"/>
      <c r="V374" s="19" t="s">
        <v>8</v>
      </c>
      <c r="W374" s="78">
        <v>0</v>
      </c>
      <c r="X374" s="78">
        <v>0</v>
      </c>
      <c r="Y374" s="78">
        <f t="shared" si="908"/>
        <v>0</v>
      </c>
      <c r="Z374" s="78">
        <v>0</v>
      </c>
      <c r="AA374" s="78">
        <f t="shared" si="909"/>
        <v>0</v>
      </c>
      <c r="AB374" s="78">
        <v>0</v>
      </c>
      <c r="AC374" s="78">
        <f>+AA374+AB374</f>
        <v>0</v>
      </c>
      <c r="AD374" s="78">
        <v>0</v>
      </c>
      <c r="AE374" s="78">
        <f>+AC374+AD374</f>
        <v>0</v>
      </c>
      <c r="AF374" s="78">
        <v>0</v>
      </c>
      <c r="AG374" s="78">
        <f>+AE374+AF374</f>
        <v>0</v>
      </c>
      <c r="AH374" s="78">
        <v>0</v>
      </c>
      <c r="AI374" s="78">
        <f>+AG374+AH374</f>
        <v>0</v>
      </c>
      <c r="AJ374" s="78"/>
      <c r="AK374" s="245">
        <f t="shared" si="906"/>
        <v>0</v>
      </c>
    </row>
    <row r="375" spans="1:47" ht="19.5" customHeight="1" x14ac:dyDescent="0.2">
      <c r="A375" s="253"/>
      <c r="B375" s="100"/>
      <c r="C375" s="17" t="s">
        <v>7</v>
      </c>
      <c r="D375" s="18"/>
      <c r="E375" s="5">
        <v>0</v>
      </c>
      <c r="F375" s="5">
        <v>0</v>
      </c>
      <c r="G375" s="5">
        <f t="shared" ref="G375:G384" si="910">+E375+F375</f>
        <v>0</v>
      </c>
      <c r="H375" s="5">
        <v>0</v>
      </c>
      <c r="I375" s="5">
        <f t="shared" ref="I375:I384" si="911">+G375+H375</f>
        <v>0</v>
      </c>
      <c r="J375" s="5">
        <v>0</v>
      </c>
      <c r="K375" s="5">
        <f t="shared" ref="K375:K384" si="912">+I375+J375</f>
        <v>0</v>
      </c>
      <c r="L375" s="5">
        <v>0</v>
      </c>
      <c r="M375" s="5">
        <f t="shared" ref="M375:M384" si="913">+K375+L375</f>
        <v>0</v>
      </c>
      <c r="N375" s="5">
        <v>0</v>
      </c>
      <c r="O375" s="5">
        <f t="shared" ref="O375:O384" si="914">+M375+N375</f>
        <v>0</v>
      </c>
      <c r="P375" s="5">
        <v>0</v>
      </c>
      <c r="Q375" s="5">
        <f t="shared" ref="Q375:Q384" si="915">+O375+P375</f>
        <v>0</v>
      </c>
      <c r="R375" s="5"/>
      <c r="S375" s="215">
        <f t="shared" si="907"/>
        <v>0</v>
      </c>
      <c r="T375" s="46"/>
      <c r="U375" s="53"/>
      <c r="V375" s="20" t="s">
        <v>9</v>
      </c>
      <c r="W375" s="78">
        <v>0</v>
      </c>
      <c r="X375" s="78">
        <v>0</v>
      </c>
      <c r="Y375" s="78">
        <f t="shared" si="908"/>
        <v>0</v>
      </c>
      <c r="Z375" s="78">
        <v>0</v>
      </c>
      <c r="AA375" s="78">
        <f t="shared" si="909"/>
        <v>0</v>
      </c>
      <c r="AB375" s="78">
        <v>0</v>
      </c>
      <c r="AC375" s="78">
        <f>+AA375+AB375</f>
        <v>0</v>
      </c>
      <c r="AD375" s="78">
        <v>0</v>
      </c>
      <c r="AE375" s="78">
        <f>+AC375+AD375</f>
        <v>0</v>
      </c>
      <c r="AF375" s="78">
        <v>0</v>
      </c>
      <c r="AG375" s="78">
        <f>+AE375+AF375</f>
        <v>0</v>
      </c>
      <c r="AH375" s="78">
        <v>0</v>
      </c>
      <c r="AI375" s="78">
        <f>+AG375+AH375</f>
        <v>0</v>
      </c>
      <c r="AJ375" s="78"/>
      <c r="AK375" s="245">
        <f t="shared" si="906"/>
        <v>0</v>
      </c>
    </row>
    <row r="376" spans="1:47" ht="19.5" customHeight="1" x14ac:dyDescent="0.2">
      <c r="A376" s="253"/>
      <c r="B376" s="100"/>
      <c r="C376" s="17" t="s">
        <v>21</v>
      </c>
      <c r="D376" s="18"/>
      <c r="E376" s="5">
        <v>0</v>
      </c>
      <c r="F376" s="5">
        <v>0</v>
      </c>
      <c r="G376" s="5">
        <f t="shared" si="910"/>
        <v>0</v>
      </c>
      <c r="H376" s="5">
        <v>0</v>
      </c>
      <c r="I376" s="5">
        <f t="shared" si="911"/>
        <v>0</v>
      </c>
      <c r="J376" s="5">
        <v>0</v>
      </c>
      <c r="K376" s="5">
        <f t="shared" si="912"/>
        <v>0</v>
      </c>
      <c r="L376" s="5">
        <v>0</v>
      </c>
      <c r="M376" s="5">
        <f t="shared" si="913"/>
        <v>0</v>
      </c>
      <c r="N376" s="5">
        <v>0</v>
      </c>
      <c r="O376" s="5">
        <f t="shared" si="914"/>
        <v>0</v>
      </c>
      <c r="P376" s="5">
        <v>0</v>
      </c>
      <c r="Q376" s="5">
        <f t="shared" si="915"/>
        <v>0</v>
      </c>
      <c r="R376" s="5"/>
      <c r="S376" s="215">
        <f t="shared" si="907"/>
        <v>0</v>
      </c>
      <c r="T376" s="46"/>
      <c r="U376" s="53"/>
      <c r="V376" s="20" t="s">
        <v>11</v>
      </c>
      <c r="W376" s="78">
        <v>0</v>
      </c>
      <c r="X376" s="78">
        <v>0</v>
      </c>
      <c r="Y376" s="78">
        <f t="shared" si="908"/>
        <v>0</v>
      </c>
      <c r="Z376" s="78">
        <v>0</v>
      </c>
      <c r="AA376" s="78">
        <f t="shared" si="909"/>
        <v>0</v>
      </c>
      <c r="AB376" s="78">
        <v>0</v>
      </c>
      <c r="AC376" s="78">
        <f>+AA376+AB376</f>
        <v>0</v>
      </c>
      <c r="AD376" s="78">
        <v>0</v>
      </c>
      <c r="AE376" s="78">
        <f>+AC376+AD376</f>
        <v>0</v>
      </c>
      <c r="AF376" s="78">
        <v>0</v>
      </c>
      <c r="AG376" s="78">
        <f>+AE376+AF376</f>
        <v>0</v>
      </c>
      <c r="AH376" s="78">
        <v>0</v>
      </c>
      <c r="AI376" s="78">
        <f>+AG376+AH376</f>
        <v>0</v>
      </c>
      <c r="AJ376" s="78"/>
      <c r="AK376" s="245">
        <f t="shared" si="906"/>
        <v>0</v>
      </c>
    </row>
    <row r="377" spans="1:47" ht="19.5" customHeight="1" x14ac:dyDescent="0.2">
      <c r="A377" s="253"/>
      <c r="B377" s="101"/>
      <c r="C377" s="21"/>
      <c r="D377" s="21"/>
      <c r="E377" s="102">
        <v>0</v>
      </c>
      <c r="F377" s="102">
        <v>0</v>
      </c>
      <c r="G377" s="5">
        <f t="shared" si="910"/>
        <v>0</v>
      </c>
      <c r="H377" s="102">
        <v>0</v>
      </c>
      <c r="I377" s="5">
        <f t="shared" si="911"/>
        <v>0</v>
      </c>
      <c r="J377" s="102">
        <v>0</v>
      </c>
      <c r="K377" s="5">
        <f t="shared" si="912"/>
        <v>0</v>
      </c>
      <c r="L377" s="102">
        <v>0</v>
      </c>
      <c r="M377" s="5">
        <f t="shared" si="913"/>
        <v>0</v>
      </c>
      <c r="N377" s="102">
        <v>0</v>
      </c>
      <c r="O377" s="5">
        <f t="shared" si="914"/>
        <v>0</v>
      </c>
      <c r="P377" s="102">
        <v>0</v>
      </c>
      <c r="Q377" s="5">
        <f t="shared" si="915"/>
        <v>0</v>
      </c>
      <c r="R377" s="5"/>
      <c r="S377" s="215">
        <f t="shared" si="907"/>
        <v>0</v>
      </c>
      <c r="T377" s="50"/>
      <c r="U377" s="54"/>
      <c r="V377" s="23" t="s">
        <v>12</v>
      </c>
      <c r="W377" s="79">
        <v>0</v>
      </c>
      <c r="X377" s="79">
        <v>0</v>
      </c>
      <c r="Y377" s="79">
        <f t="shared" si="908"/>
        <v>0</v>
      </c>
      <c r="Z377" s="79">
        <v>0</v>
      </c>
      <c r="AA377" s="79">
        <f t="shared" si="909"/>
        <v>0</v>
      </c>
      <c r="AB377" s="79">
        <v>0</v>
      </c>
      <c r="AC377" s="79">
        <f>+AA377+AB377</f>
        <v>0</v>
      </c>
      <c r="AD377" s="79">
        <v>0</v>
      </c>
      <c r="AE377" s="79">
        <f>+AC377+AD377</f>
        <v>0</v>
      </c>
      <c r="AF377" s="79">
        <v>0</v>
      </c>
      <c r="AG377" s="79">
        <f>+AE377+AF377</f>
        <v>0</v>
      </c>
      <c r="AH377" s="79">
        <v>0</v>
      </c>
      <c r="AI377" s="79">
        <f>+AG377+AH377</f>
        <v>0</v>
      </c>
      <c r="AJ377" s="79"/>
      <c r="AK377" s="246">
        <f t="shared" si="906"/>
        <v>0</v>
      </c>
    </row>
    <row r="378" spans="1:47" ht="19.5" customHeight="1" x14ac:dyDescent="0.2">
      <c r="A378" s="253"/>
      <c r="B378" s="101"/>
      <c r="C378" s="21"/>
      <c r="D378" s="21"/>
      <c r="E378" s="102">
        <v>0</v>
      </c>
      <c r="F378" s="102">
        <v>0</v>
      </c>
      <c r="G378" s="5">
        <f t="shared" si="910"/>
        <v>0</v>
      </c>
      <c r="H378" s="102">
        <v>0</v>
      </c>
      <c r="I378" s="5">
        <f t="shared" si="911"/>
        <v>0</v>
      </c>
      <c r="J378" s="102">
        <v>0</v>
      </c>
      <c r="K378" s="5">
        <f t="shared" si="912"/>
        <v>0</v>
      </c>
      <c r="L378" s="102">
        <v>0</v>
      </c>
      <c r="M378" s="5">
        <f t="shared" si="913"/>
        <v>0</v>
      </c>
      <c r="N378" s="102">
        <v>0</v>
      </c>
      <c r="O378" s="5">
        <f t="shared" si="914"/>
        <v>0</v>
      </c>
      <c r="P378" s="102">
        <v>0</v>
      </c>
      <c r="Q378" s="5">
        <f t="shared" si="915"/>
        <v>0</v>
      </c>
      <c r="R378" s="5"/>
      <c r="S378" s="215">
        <f t="shared" si="907"/>
        <v>0</v>
      </c>
      <c r="T378" s="29"/>
      <c r="U378" s="138" t="s">
        <v>13</v>
      </c>
      <c r="V378" s="139"/>
      <c r="W378" s="60">
        <f t="shared" ref="W378:X378" si="916">SUM(W379:W381)</f>
        <v>0</v>
      </c>
      <c r="X378" s="60">
        <f t="shared" si="916"/>
        <v>0</v>
      </c>
      <c r="Y378" s="60">
        <f t="shared" si="908"/>
        <v>0</v>
      </c>
      <c r="Z378" s="60">
        <f t="shared" ref="Z378" si="917">SUM(Z379:Z381)</f>
        <v>0</v>
      </c>
      <c r="AA378" s="60">
        <f t="shared" si="909"/>
        <v>0</v>
      </c>
      <c r="AB378" s="60">
        <f t="shared" ref="AB378:AD378" si="918">SUM(AB379:AB381)</f>
        <v>0</v>
      </c>
      <c r="AC378" s="72">
        <f>SUM(AC379:AC381)</f>
        <v>0</v>
      </c>
      <c r="AD378" s="60">
        <f t="shared" si="918"/>
        <v>0</v>
      </c>
      <c r="AE378" s="72">
        <f>SUM(AE379:AE381)</f>
        <v>0</v>
      </c>
      <c r="AF378" s="60">
        <f t="shared" ref="AF378:AH378" si="919">SUM(AF379:AF381)</f>
        <v>0</v>
      </c>
      <c r="AG378" s="72">
        <f>SUM(AG379:AG381)</f>
        <v>0</v>
      </c>
      <c r="AH378" s="60">
        <f t="shared" si="919"/>
        <v>0</v>
      </c>
      <c r="AI378" s="72">
        <f>SUM(AI379:AI381)</f>
        <v>0</v>
      </c>
      <c r="AJ378" s="72">
        <f>SUM(AJ379:AJ381)</f>
        <v>0</v>
      </c>
      <c r="AK378" s="243">
        <f t="shared" si="906"/>
        <v>0</v>
      </c>
    </row>
    <row r="379" spans="1:47" ht="19.5" customHeight="1" x14ac:dyDescent="0.2">
      <c r="A379" s="253"/>
      <c r="B379" s="134"/>
      <c r="C379" s="135" t="s">
        <v>10</v>
      </c>
      <c r="D379" s="8"/>
      <c r="E379" s="9">
        <f>149-149</f>
        <v>0</v>
      </c>
      <c r="F379" s="9">
        <v>0</v>
      </c>
      <c r="G379" s="9">
        <f t="shared" si="910"/>
        <v>0</v>
      </c>
      <c r="H379" s="9">
        <v>0</v>
      </c>
      <c r="I379" s="9">
        <f t="shared" si="911"/>
        <v>0</v>
      </c>
      <c r="J379" s="9">
        <v>0</v>
      </c>
      <c r="K379" s="9">
        <f t="shared" si="912"/>
        <v>0</v>
      </c>
      <c r="L379" s="9">
        <v>0</v>
      </c>
      <c r="M379" s="9">
        <f t="shared" si="913"/>
        <v>0</v>
      </c>
      <c r="N379" s="9">
        <v>0</v>
      </c>
      <c r="O379" s="9">
        <f t="shared" si="914"/>
        <v>0</v>
      </c>
      <c r="P379" s="9">
        <v>0</v>
      </c>
      <c r="Q379" s="9">
        <f t="shared" si="915"/>
        <v>0</v>
      </c>
      <c r="R379" s="9"/>
      <c r="S379" s="216">
        <f t="shared" si="907"/>
        <v>0</v>
      </c>
      <c r="T379" s="44"/>
      <c r="U379" s="143"/>
      <c r="V379" s="144" t="s">
        <v>15</v>
      </c>
      <c r="W379" s="145">
        <v>0</v>
      </c>
      <c r="X379" s="145">
        <v>0</v>
      </c>
      <c r="Y379" s="145">
        <f t="shared" si="908"/>
        <v>0</v>
      </c>
      <c r="Z379" s="145">
        <v>0</v>
      </c>
      <c r="AA379" s="145">
        <f t="shared" si="909"/>
        <v>0</v>
      </c>
      <c r="AB379" s="145">
        <v>0</v>
      </c>
      <c r="AC379" s="145">
        <f t="shared" ref="AC379:AC384" si="920">+AA379+AB379</f>
        <v>0</v>
      </c>
      <c r="AD379" s="145">
        <v>0</v>
      </c>
      <c r="AE379" s="145">
        <f t="shared" ref="AE379:AE384" si="921">+AC379+AD379</f>
        <v>0</v>
      </c>
      <c r="AF379" s="145">
        <v>0</v>
      </c>
      <c r="AG379" s="145">
        <f t="shared" ref="AG379:AG384" si="922">+AE379+AF379</f>
        <v>0</v>
      </c>
      <c r="AH379" s="145">
        <v>0</v>
      </c>
      <c r="AI379" s="145">
        <f t="shared" ref="AI379:AI384" si="923">+AG379+AH379</f>
        <v>0</v>
      </c>
      <c r="AJ379" s="145"/>
      <c r="AK379" s="244">
        <f t="shared" si="906"/>
        <v>0</v>
      </c>
    </row>
    <row r="380" spans="1:47" ht="19.5" customHeight="1" x14ac:dyDescent="0.2">
      <c r="A380" s="253"/>
      <c r="B380" s="134"/>
      <c r="C380" s="135" t="s">
        <v>23</v>
      </c>
      <c r="D380" s="8"/>
      <c r="E380" s="11">
        <v>0</v>
      </c>
      <c r="F380" s="11">
        <v>0</v>
      </c>
      <c r="G380" s="11">
        <f t="shared" si="910"/>
        <v>0</v>
      </c>
      <c r="H380" s="11">
        <v>0</v>
      </c>
      <c r="I380" s="11">
        <f t="shared" si="911"/>
        <v>0</v>
      </c>
      <c r="J380" s="11">
        <v>0</v>
      </c>
      <c r="K380" s="11">
        <f t="shared" si="912"/>
        <v>0</v>
      </c>
      <c r="L380" s="11">
        <v>0</v>
      </c>
      <c r="M380" s="11">
        <f t="shared" si="913"/>
        <v>0</v>
      </c>
      <c r="N380" s="11">
        <v>0</v>
      </c>
      <c r="O380" s="11">
        <f t="shared" si="914"/>
        <v>0</v>
      </c>
      <c r="P380" s="11">
        <v>0</v>
      </c>
      <c r="Q380" s="11">
        <f t="shared" si="915"/>
        <v>0</v>
      </c>
      <c r="R380" s="11"/>
      <c r="S380" s="217">
        <f t="shared" si="907"/>
        <v>0</v>
      </c>
      <c r="T380" s="45"/>
      <c r="U380" s="53"/>
      <c r="V380" s="20" t="s">
        <v>16</v>
      </c>
      <c r="W380" s="78">
        <v>0</v>
      </c>
      <c r="X380" s="78">
        <v>0</v>
      </c>
      <c r="Y380" s="78">
        <f t="shared" si="908"/>
        <v>0</v>
      </c>
      <c r="Z380" s="78">
        <v>0</v>
      </c>
      <c r="AA380" s="78">
        <f t="shared" si="909"/>
        <v>0</v>
      </c>
      <c r="AB380" s="78">
        <v>0</v>
      </c>
      <c r="AC380" s="78">
        <f t="shared" si="920"/>
        <v>0</v>
      </c>
      <c r="AD380" s="78">
        <v>0</v>
      </c>
      <c r="AE380" s="78">
        <f t="shared" si="921"/>
        <v>0</v>
      </c>
      <c r="AF380" s="78">
        <v>0</v>
      </c>
      <c r="AG380" s="78">
        <f t="shared" si="922"/>
        <v>0</v>
      </c>
      <c r="AH380" s="78">
        <v>0</v>
      </c>
      <c r="AI380" s="78">
        <f t="shared" si="923"/>
        <v>0</v>
      </c>
      <c r="AJ380" s="78"/>
      <c r="AK380" s="245">
        <f t="shared" si="906"/>
        <v>0</v>
      </c>
    </row>
    <row r="381" spans="1:47" ht="19.5" customHeight="1" x14ac:dyDescent="0.2">
      <c r="A381" s="253"/>
      <c r="B381" s="134"/>
      <c r="C381" s="135" t="s">
        <v>22</v>
      </c>
      <c r="D381" s="8"/>
      <c r="E381" s="58">
        <v>0</v>
      </c>
      <c r="F381" s="58">
        <v>0</v>
      </c>
      <c r="G381" s="58">
        <f t="shared" si="910"/>
        <v>0</v>
      </c>
      <c r="H381" s="58">
        <v>0</v>
      </c>
      <c r="I381" s="58">
        <f t="shared" si="911"/>
        <v>0</v>
      </c>
      <c r="J381" s="58">
        <v>0</v>
      </c>
      <c r="K381" s="58">
        <f t="shared" si="912"/>
        <v>0</v>
      </c>
      <c r="L381" s="58">
        <v>0</v>
      </c>
      <c r="M381" s="58">
        <f t="shared" si="913"/>
        <v>0</v>
      </c>
      <c r="N381" s="58">
        <v>0</v>
      </c>
      <c r="O381" s="58">
        <f t="shared" si="914"/>
        <v>0</v>
      </c>
      <c r="P381" s="58">
        <v>0</v>
      </c>
      <c r="Q381" s="58">
        <f t="shared" si="915"/>
        <v>0</v>
      </c>
      <c r="R381" s="58"/>
      <c r="S381" s="218">
        <f t="shared" si="907"/>
        <v>0</v>
      </c>
      <c r="U381" s="103"/>
      <c r="V381" s="104" t="s">
        <v>17</v>
      </c>
      <c r="W381" s="80">
        <v>0</v>
      </c>
      <c r="X381" s="80">
        <v>0</v>
      </c>
      <c r="Y381" s="80">
        <f t="shared" si="908"/>
        <v>0</v>
      </c>
      <c r="Z381" s="80">
        <v>0</v>
      </c>
      <c r="AA381" s="80">
        <f t="shared" si="909"/>
        <v>0</v>
      </c>
      <c r="AB381" s="80">
        <v>0</v>
      </c>
      <c r="AC381" s="80">
        <f t="shared" si="920"/>
        <v>0</v>
      </c>
      <c r="AD381" s="80">
        <v>0</v>
      </c>
      <c r="AE381" s="80">
        <f t="shared" si="921"/>
        <v>0</v>
      </c>
      <c r="AF381" s="80">
        <v>0</v>
      </c>
      <c r="AG381" s="80">
        <f t="shared" si="922"/>
        <v>0</v>
      </c>
      <c r="AH381" s="80">
        <v>0</v>
      </c>
      <c r="AI381" s="80">
        <f t="shared" si="923"/>
        <v>0</v>
      </c>
      <c r="AJ381" s="80"/>
      <c r="AK381" s="247">
        <f t="shared" si="906"/>
        <v>0</v>
      </c>
    </row>
    <row r="382" spans="1:47" ht="19.5" customHeight="1" x14ac:dyDescent="0.2">
      <c r="A382" s="253"/>
      <c r="B382" s="134"/>
      <c r="C382" s="135" t="s">
        <v>46</v>
      </c>
      <c r="D382" s="8"/>
      <c r="E382" s="11">
        <v>0</v>
      </c>
      <c r="F382" s="11">
        <v>0</v>
      </c>
      <c r="G382" s="11">
        <f t="shared" si="910"/>
        <v>0</v>
      </c>
      <c r="H382" s="11">
        <v>0</v>
      </c>
      <c r="I382" s="11">
        <f t="shared" si="911"/>
        <v>0</v>
      </c>
      <c r="J382" s="11">
        <v>0</v>
      </c>
      <c r="K382" s="11">
        <f t="shared" si="912"/>
        <v>0</v>
      </c>
      <c r="L382" s="11">
        <v>0</v>
      </c>
      <c r="M382" s="11">
        <f t="shared" si="913"/>
        <v>0</v>
      </c>
      <c r="N382" s="11">
        <v>0</v>
      </c>
      <c r="O382" s="11">
        <f t="shared" si="914"/>
        <v>0</v>
      </c>
      <c r="P382" s="11">
        <v>0</v>
      </c>
      <c r="Q382" s="11">
        <f t="shared" si="915"/>
        <v>0</v>
      </c>
      <c r="R382" s="11"/>
      <c r="S382" s="217">
        <f t="shared" si="907"/>
        <v>0</v>
      </c>
      <c r="T382" s="45"/>
      <c r="U382" s="147" t="s">
        <v>43</v>
      </c>
      <c r="V382" s="10"/>
      <c r="W382" s="60">
        <v>0</v>
      </c>
      <c r="X382" s="60">
        <v>0</v>
      </c>
      <c r="Y382" s="60">
        <f t="shared" si="908"/>
        <v>0</v>
      </c>
      <c r="Z382" s="60">
        <v>0</v>
      </c>
      <c r="AA382" s="60">
        <f t="shared" si="909"/>
        <v>0</v>
      </c>
      <c r="AB382" s="60">
        <v>0</v>
      </c>
      <c r="AC382" s="60">
        <f t="shared" si="920"/>
        <v>0</v>
      </c>
      <c r="AD382" s="60">
        <v>0</v>
      </c>
      <c r="AE382" s="60">
        <f t="shared" si="921"/>
        <v>0</v>
      </c>
      <c r="AF382" s="60">
        <v>0</v>
      </c>
      <c r="AG382" s="60">
        <f t="shared" si="922"/>
        <v>0</v>
      </c>
      <c r="AH382" s="60">
        <v>0</v>
      </c>
      <c r="AI382" s="60">
        <f t="shared" si="923"/>
        <v>0</v>
      </c>
      <c r="AJ382" s="60"/>
      <c r="AK382" s="230">
        <f t="shared" si="906"/>
        <v>0</v>
      </c>
    </row>
    <row r="383" spans="1:47" ht="19.5" customHeight="1" x14ac:dyDescent="0.2">
      <c r="B383" s="134"/>
      <c r="C383" s="135" t="s">
        <v>51</v>
      </c>
      <c r="D383" s="8"/>
      <c r="E383" s="58">
        <v>0</v>
      </c>
      <c r="F383" s="58">
        <v>0</v>
      </c>
      <c r="G383" s="58">
        <f t="shared" si="910"/>
        <v>0</v>
      </c>
      <c r="H383" s="58">
        <v>0</v>
      </c>
      <c r="I383" s="58">
        <f t="shared" si="911"/>
        <v>0</v>
      </c>
      <c r="J383" s="58">
        <v>0</v>
      </c>
      <c r="K383" s="58">
        <f t="shared" si="912"/>
        <v>0</v>
      </c>
      <c r="L383" s="58">
        <v>0</v>
      </c>
      <c r="M383" s="58">
        <f t="shared" si="913"/>
        <v>0</v>
      </c>
      <c r="N383" s="58">
        <v>0</v>
      </c>
      <c r="O383" s="58">
        <f t="shared" si="914"/>
        <v>0</v>
      </c>
      <c r="P383" s="58">
        <v>0</v>
      </c>
      <c r="Q383" s="58">
        <f t="shared" si="915"/>
        <v>0</v>
      </c>
      <c r="R383" s="58"/>
      <c r="S383" s="218">
        <f t="shared" si="907"/>
        <v>0</v>
      </c>
      <c r="T383" s="29"/>
      <c r="U383" s="55" t="s">
        <v>38</v>
      </c>
      <c r="V383" s="28"/>
      <c r="W383" s="60">
        <v>0</v>
      </c>
      <c r="X383" s="60">
        <v>0</v>
      </c>
      <c r="Y383" s="60">
        <f t="shared" si="908"/>
        <v>0</v>
      </c>
      <c r="Z383" s="60">
        <v>0</v>
      </c>
      <c r="AA383" s="60">
        <f t="shared" si="909"/>
        <v>0</v>
      </c>
      <c r="AB383" s="60">
        <v>0</v>
      </c>
      <c r="AC383" s="60">
        <f t="shared" si="920"/>
        <v>0</v>
      </c>
      <c r="AD383" s="60">
        <v>0</v>
      </c>
      <c r="AE383" s="60">
        <f t="shared" si="921"/>
        <v>0</v>
      </c>
      <c r="AF383" s="60">
        <f>4813-4813</f>
        <v>0</v>
      </c>
      <c r="AG383" s="60">
        <f t="shared" si="922"/>
        <v>0</v>
      </c>
      <c r="AH383" s="60">
        <f>4813-4813</f>
        <v>0</v>
      </c>
      <c r="AI383" s="60">
        <f t="shared" si="923"/>
        <v>0</v>
      </c>
      <c r="AJ383" s="60"/>
      <c r="AK383" s="230">
        <f t="shared" si="906"/>
        <v>0</v>
      </c>
    </row>
    <row r="384" spans="1:47" ht="19.5" customHeight="1" x14ac:dyDescent="0.2">
      <c r="B384" s="105"/>
      <c r="C384" s="35" t="s">
        <v>127</v>
      </c>
      <c r="D384" s="35"/>
      <c r="E384" s="59">
        <v>0</v>
      </c>
      <c r="F384" s="59">
        <v>0</v>
      </c>
      <c r="G384" s="59">
        <f t="shared" si="910"/>
        <v>0</v>
      </c>
      <c r="H384" s="59">
        <v>0</v>
      </c>
      <c r="I384" s="59">
        <f t="shared" si="911"/>
        <v>0</v>
      </c>
      <c r="J384" s="59">
        <v>0</v>
      </c>
      <c r="K384" s="59">
        <f t="shared" si="912"/>
        <v>0</v>
      </c>
      <c r="L384" s="59">
        <v>0</v>
      </c>
      <c r="M384" s="59">
        <f t="shared" si="913"/>
        <v>0</v>
      </c>
      <c r="N384" s="59">
        <v>0</v>
      </c>
      <c r="O384" s="59">
        <f t="shared" si="914"/>
        <v>0</v>
      </c>
      <c r="P384" s="59">
        <v>0</v>
      </c>
      <c r="Q384" s="59">
        <f t="shared" si="915"/>
        <v>0</v>
      </c>
      <c r="R384" s="59"/>
      <c r="S384" s="219">
        <f t="shared" si="907"/>
        <v>0</v>
      </c>
      <c r="T384" s="29"/>
      <c r="U384" s="148" t="s">
        <v>127</v>
      </c>
      <c r="V384" s="132"/>
      <c r="W384" s="89">
        <v>0</v>
      </c>
      <c r="X384" s="89">
        <v>0</v>
      </c>
      <c r="Y384" s="89">
        <f t="shared" si="908"/>
        <v>0</v>
      </c>
      <c r="Z384" s="89">
        <v>0</v>
      </c>
      <c r="AA384" s="89">
        <f t="shared" si="909"/>
        <v>0</v>
      </c>
      <c r="AB384" s="89">
        <v>0</v>
      </c>
      <c r="AC384" s="89">
        <f t="shared" si="920"/>
        <v>0</v>
      </c>
      <c r="AD384" s="89">
        <v>0</v>
      </c>
      <c r="AE384" s="89">
        <f t="shared" si="921"/>
        <v>0</v>
      </c>
      <c r="AF384" s="89">
        <v>4813</v>
      </c>
      <c r="AG384" s="89">
        <f t="shared" si="922"/>
        <v>4813</v>
      </c>
      <c r="AH384" s="89">
        <v>0</v>
      </c>
      <c r="AI384" s="89">
        <f t="shared" si="923"/>
        <v>4813</v>
      </c>
      <c r="AJ384" s="89">
        <v>4813</v>
      </c>
      <c r="AK384" s="248">
        <f t="shared" si="906"/>
        <v>100</v>
      </c>
    </row>
    <row r="385" spans="1:47" s="3" customFormat="1" ht="19.5" customHeight="1" x14ac:dyDescent="0.2">
      <c r="B385" s="149" t="s">
        <v>14</v>
      </c>
      <c r="C385" s="135"/>
      <c r="D385" s="8"/>
      <c r="E385" s="11">
        <f>SUM(E379:E384)+E372</f>
        <v>0</v>
      </c>
      <c r="F385" s="11">
        <f t="shared" ref="F385" si="924">SUM(F379:F384)+F372</f>
        <v>0</v>
      </c>
      <c r="G385" s="11">
        <f t="shared" ref="G385" si="925">SUM(G379:G384)+G372</f>
        <v>0</v>
      </c>
      <c r="H385" s="11">
        <f t="shared" ref="H385" si="926">SUM(H379:H384)+H372</f>
        <v>0</v>
      </c>
      <c r="I385" s="11">
        <f t="shared" ref="I385" si="927">SUM(I379:I384)+I372</f>
        <v>0</v>
      </c>
      <c r="J385" s="11">
        <f t="shared" ref="J385" si="928">SUM(J379:J384)+J372</f>
        <v>0</v>
      </c>
      <c r="K385" s="11">
        <f t="shared" ref="K385" si="929">SUM(K379:K384)+K372</f>
        <v>0</v>
      </c>
      <c r="L385" s="11">
        <f t="shared" ref="L385" si="930">SUM(L379:L384)+L372</f>
        <v>0</v>
      </c>
      <c r="M385" s="11">
        <f t="shared" ref="M385" si="931">SUM(M379:M384)+M372</f>
        <v>0</v>
      </c>
      <c r="N385" s="11">
        <f t="shared" ref="N385" si="932">SUM(N379:N384)+N372</f>
        <v>4813</v>
      </c>
      <c r="O385" s="11">
        <f t="shared" ref="O385" si="933">SUM(O379:O384)+O372</f>
        <v>4813</v>
      </c>
      <c r="P385" s="11">
        <f t="shared" ref="P385" si="934">SUM(P379:P384)+P372</f>
        <v>0</v>
      </c>
      <c r="Q385" s="11">
        <f t="shared" ref="Q385" si="935">SUM(Q379:Q384)+Q372</f>
        <v>4813</v>
      </c>
      <c r="R385" s="11">
        <f t="shared" ref="R385" si="936">SUM(R379:R384)+R372</f>
        <v>4813</v>
      </c>
      <c r="S385" s="217">
        <f t="shared" si="907"/>
        <v>100</v>
      </c>
      <c r="T385" s="65"/>
      <c r="U385" s="150" t="s">
        <v>18</v>
      </c>
      <c r="V385" s="151"/>
      <c r="W385" s="60">
        <f t="shared" ref="W385:AJ385" si="937">+W383+W378+W372+W382+W384</f>
        <v>0</v>
      </c>
      <c r="X385" s="60">
        <f t="shared" si="937"/>
        <v>0</v>
      </c>
      <c r="Y385" s="60">
        <f t="shared" si="937"/>
        <v>0</v>
      </c>
      <c r="Z385" s="60">
        <f t="shared" si="937"/>
        <v>0</v>
      </c>
      <c r="AA385" s="60">
        <f t="shared" si="937"/>
        <v>0</v>
      </c>
      <c r="AB385" s="60">
        <f t="shared" si="937"/>
        <v>0</v>
      </c>
      <c r="AC385" s="60">
        <f t="shared" si="937"/>
        <v>0</v>
      </c>
      <c r="AD385" s="60">
        <f t="shared" si="937"/>
        <v>0</v>
      </c>
      <c r="AE385" s="60">
        <f t="shared" si="937"/>
        <v>0</v>
      </c>
      <c r="AF385" s="60">
        <f t="shared" si="937"/>
        <v>4813</v>
      </c>
      <c r="AG385" s="60">
        <f t="shared" si="937"/>
        <v>4813</v>
      </c>
      <c r="AH385" s="60">
        <f t="shared" si="937"/>
        <v>0</v>
      </c>
      <c r="AI385" s="60">
        <f t="shared" si="937"/>
        <v>4813</v>
      </c>
      <c r="AJ385" s="60">
        <f t="shared" si="937"/>
        <v>4813</v>
      </c>
      <c r="AK385" s="230">
        <f t="shared" si="906"/>
        <v>100</v>
      </c>
      <c r="AL385" s="14"/>
      <c r="AM385" s="14"/>
      <c r="AN385" s="14"/>
      <c r="AO385" s="14"/>
      <c r="AP385" s="14"/>
      <c r="AQ385" s="14"/>
      <c r="AR385" s="14"/>
      <c r="AS385" s="14"/>
      <c r="AT385" s="14"/>
      <c r="AU385" s="14"/>
    </row>
    <row r="386" spans="1:47" s="3" customFormat="1" ht="25.5" hidden="1" customHeight="1" outlineLevel="1" x14ac:dyDescent="0.2">
      <c r="B386" s="190" t="s">
        <v>103</v>
      </c>
      <c r="C386" s="122" t="s">
        <v>36</v>
      </c>
      <c r="D386" s="123"/>
      <c r="E386" s="122"/>
      <c r="F386" s="122"/>
      <c r="G386" s="122"/>
      <c r="H386" s="122"/>
      <c r="I386" s="122"/>
      <c r="J386" s="122"/>
      <c r="K386" s="122"/>
      <c r="L386" s="122"/>
      <c r="M386" s="122"/>
      <c r="N386" s="122"/>
      <c r="O386" s="122"/>
      <c r="P386" s="122"/>
      <c r="Q386" s="122"/>
      <c r="R386" s="122"/>
      <c r="S386" s="220"/>
      <c r="T386" s="122"/>
      <c r="U386" s="123"/>
      <c r="V386" s="167"/>
      <c r="W386" s="167"/>
      <c r="X386" s="167"/>
      <c r="Y386" s="167"/>
      <c r="Z386" s="167"/>
      <c r="AA386" s="167"/>
      <c r="AB386" s="167"/>
      <c r="AC386" s="167"/>
      <c r="AD386" s="167"/>
      <c r="AE386" s="167"/>
      <c r="AF386" s="167"/>
      <c r="AG386" s="167"/>
      <c r="AH386" s="167"/>
      <c r="AI386" s="167"/>
      <c r="AJ386" s="167"/>
      <c r="AK386" s="167"/>
    </row>
    <row r="387" spans="1:47" ht="40.5" hidden="1" customHeight="1" outlineLevel="1" x14ac:dyDescent="0.2">
      <c r="B387" s="96" t="s">
        <v>0</v>
      </c>
      <c r="C387" s="26"/>
      <c r="D387" s="97"/>
      <c r="E387" s="34" t="str">
        <f t="shared" ref="E387:Q387" si="938">+E$6</f>
        <v>Eredeti előirányzat
2024. év</v>
      </c>
      <c r="F387" s="34" t="str">
        <f t="shared" si="938"/>
        <v>1 Módosítás</v>
      </c>
      <c r="G387" s="34" t="str">
        <f t="shared" si="938"/>
        <v>Módosított előirányzat 1
2024. év</v>
      </c>
      <c r="H387" s="34" t="str">
        <f t="shared" si="938"/>
        <v>2 Módosítás</v>
      </c>
      <c r="I387" s="34" t="str">
        <f t="shared" si="938"/>
        <v>Módosított előirányzat</v>
      </c>
      <c r="J387" s="34" t="str">
        <f t="shared" si="938"/>
        <v>3 Módosítás</v>
      </c>
      <c r="K387" s="34" t="str">
        <f t="shared" si="938"/>
        <v>Módosított előirányzat</v>
      </c>
      <c r="L387" s="34" t="str">
        <f t="shared" si="938"/>
        <v>4 Módosítás</v>
      </c>
      <c r="M387" s="34" t="str">
        <f t="shared" si="938"/>
        <v>4. Módosított előirányzat</v>
      </c>
      <c r="N387" s="34" t="str">
        <f t="shared" si="938"/>
        <v>5 Módosítás</v>
      </c>
      <c r="O387" s="34" t="str">
        <f t="shared" si="938"/>
        <v>Módosított előirányzat 5.</v>
      </c>
      <c r="P387" s="34" t="str">
        <f t="shared" si="938"/>
        <v>6 Módosítás</v>
      </c>
      <c r="Q387" s="34" t="str">
        <f t="shared" si="938"/>
        <v>Módosított előirányzat
2024. év</v>
      </c>
      <c r="R387" s="34"/>
      <c r="S387" s="212"/>
      <c r="T387" s="49"/>
      <c r="U387" s="55" t="s">
        <v>1</v>
      </c>
      <c r="V387" s="98"/>
      <c r="W387" s="34" t="str">
        <f t="shared" ref="W387:AI387" si="939">+W$6</f>
        <v>Eredeti előirányzat
2024. év</v>
      </c>
      <c r="X387" s="34" t="str">
        <f t="shared" si="939"/>
        <v>1 Módosítás</v>
      </c>
      <c r="Y387" s="34" t="str">
        <f t="shared" si="939"/>
        <v>Módosított előirányzat 1
2024. év</v>
      </c>
      <c r="Z387" s="34" t="str">
        <f t="shared" si="939"/>
        <v>2 Módosítás</v>
      </c>
      <c r="AA387" s="34" t="str">
        <f t="shared" si="939"/>
        <v>Módosított előirányzat</v>
      </c>
      <c r="AB387" s="34" t="str">
        <f t="shared" si="939"/>
        <v>3 Módosítás</v>
      </c>
      <c r="AC387" s="34" t="str">
        <f t="shared" si="939"/>
        <v>Módosított előirányzat</v>
      </c>
      <c r="AD387" s="34" t="str">
        <f t="shared" si="939"/>
        <v>4 Módosítás</v>
      </c>
      <c r="AE387" s="34" t="str">
        <f t="shared" si="939"/>
        <v>4. Módosított előirányzat</v>
      </c>
      <c r="AF387" s="34" t="str">
        <f t="shared" si="939"/>
        <v>5 Módosítás</v>
      </c>
      <c r="AG387" s="34" t="str">
        <f t="shared" si="939"/>
        <v>Módosított előirányzat 5</v>
      </c>
      <c r="AH387" s="34" t="str">
        <f t="shared" si="939"/>
        <v>6 Módosítás</v>
      </c>
      <c r="AI387" s="34" t="str">
        <f t="shared" si="939"/>
        <v>Módosított 
előirányzat</v>
      </c>
      <c r="AJ387" s="34"/>
      <c r="AK387" s="34"/>
    </row>
    <row r="388" spans="1:47" ht="19.5" hidden="1" customHeight="1" outlineLevel="1" x14ac:dyDescent="0.2">
      <c r="B388" s="134"/>
      <c r="C388" s="135" t="s">
        <v>2</v>
      </c>
      <c r="D388" s="136"/>
      <c r="E388" s="137">
        <f t="shared" ref="E388:I388" si="940">+E389+E390+E391+E392</f>
        <v>0</v>
      </c>
      <c r="F388" s="137">
        <f t="shared" si="940"/>
        <v>0</v>
      </c>
      <c r="G388" s="137">
        <f t="shared" si="940"/>
        <v>0</v>
      </c>
      <c r="H388" s="137">
        <f t="shared" si="940"/>
        <v>0</v>
      </c>
      <c r="I388" s="137">
        <f t="shared" si="940"/>
        <v>0</v>
      </c>
      <c r="J388" s="137">
        <f t="shared" ref="J388:K388" si="941">+J389+J390+J391+J392</f>
        <v>0</v>
      </c>
      <c r="K388" s="137">
        <f t="shared" si="941"/>
        <v>0</v>
      </c>
      <c r="L388" s="137">
        <f t="shared" ref="L388:M388" si="942">+L389+L390+L391+L392</f>
        <v>0</v>
      </c>
      <c r="M388" s="137">
        <f t="shared" si="942"/>
        <v>0</v>
      </c>
      <c r="N388" s="137">
        <f t="shared" ref="N388:O388" si="943">+N389+N390+N391+N392</f>
        <v>0</v>
      </c>
      <c r="O388" s="137">
        <f t="shared" si="943"/>
        <v>0</v>
      </c>
      <c r="P388" s="137">
        <f t="shared" ref="P388:Q388" si="944">+P389+P390+P391+P392</f>
        <v>0</v>
      </c>
      <c r="Q388" s="137">
        <f t="shared" si="944"/>
        <v>0</v>
      </c>
      <c r="R388" s="137"/>
      <c r="S388" s="213"/>
      <c r="T388" s="44"/>
      <c r="U388" s="138" t="s">
        <v>3</v>
      </c>
      <c r="V388" s="139"/>
      <c r="W388" s="72">
        <f t="shared" ref="W388:X388" si="945">SUM(W389:W393)</f>
        <v>0</v>
      </c>
      <c r="X388" s="72">
        <f t="shared" si="945"/>
        <v>0</v>
      </c>
      <c r="Y388" s="72">
        <f>+W388+X388</f>
        <v>0</v>
      </c>
      <c r="Z388" s="72">
        <f t="shared" ref="Z388" si="946">SUM(Z389:Z393)</f>
        <v>0</v>
      </c>
      <c r="AA388" s="72">
        <f>+Y388+Z388</f>
        <v>0</v>
      </c>
      <c r="AB388" s="72">
        <f t="shared" ref="AB388:AD388" si="947">SUM(AB389:AB393)</f>
        <v>0</v>
      </c>
      <c r="AC388" s="72">
        <f>SUM(AC389:AC393)</f>
        <v>0</v>
      </c>
      <c r="AD388" s="72">
        <f t="shared" si="947"/>
        <v>0</v>
      </c>
      <c r="AE388" s="72">
        <f>SUM(AE389:AE393)</f>
        <v>0</v>
      </c>
      <c r="AF388" s="72">
        <f t="shared" ref="AF388:AH388" si="948">SUM(AF389:AF393)</f>
        <v>0</v>
      </c>
      <c r="AG388" s="72">
        <f>SUM(AG389:AG393)</f>
        <v>0</v>
      </c>
      <c r="AH388" s="72">
        <f t="shared" si="948"/>
        <v>0</v>
      </c>
      <c r="AI388" s="72">
        <f>SUM(AI389:AI393)</f>
        <v>0</v>
      </c>
      <c r="AJ388" s="72"/>
      <c r="AK388" s="72"/>
    </row>
    <row r="389" spans="1:47" ht="19.5" hidden="1" customHeight="1" outlineLevel="1" x14ac:dyDescent="0.2">
      <c r="B389" s="140"/>
      <c r="C389" s="141" t="s">
        <v>4</v>
      </c>
      <c r="D389" s="141"/>
      <c r="E389" s="142"/>
      <c r="F389" s="142">
        <v>0</v>
      </c>
      <c r="G389" s="142"/>
      <c r="H389" s="142"/>
      <c r="I389" s="142"/>
      <c r="J389" s="142"/>
      <c r="K389" s="142"/>
      <c r="L389" s="142"/>
      <c r="M389" s="142"/>
      <c r="N389" s="142"/>
      <c r="O389" s="142"/>
      <c r="P389" s="142"/>
      <c r="Q389" s="142"/>
      <c r="R389" s="142"/>
      <c r="S389" s="214"/>
      <c r="T389" s="46"/>
      <c r="U389" s="143"/>
      <c r="V389" s="144" t="s">
        <v>6</v>
      </c>
      <c r="W389" s="145">
        <v>0</v>
      </c>
      <c r="X389" s="145">
        <v>0</v>
      </c>
      <c r="Y389" s="145">
        <f t="shared" ref="Y389:Y401" si="949">+W389+X389</f>
        <v>0</v>
      </c>
      <c r="Z389" s="145">
        <v>0</v>
      </c>
      <c r="AA389" s="145">
        <f t="shared" ref="AA389:AA401" si="950">+Y389+Z389</f>
        <v>0</v>
      </c>
      <c r="AB389" s="145">
        <v>0</v>
      </c>
      <c r="AC389" s="145">
        <f>+AA389+AB389</f>
        <v>0</v>
      </c>
      <c r="AD389" s="145">
        <v>0</v>
      </c>
      <c r="AE389" s="145">
        <f>+AC389+AD389</f>
        <v>0</v>
      </c>
      <c r="AF389" s="145">
        <v>0</v>
      </c>
      <c r="AG389" s="145">
        <f>+AE389+AF389</f>
        <v>0</v>
      </c>
      <c r="AH389" s="145">
        <v>0</v>
      </c>
      <c r="AI389" s="145">
        <f>+AG389+AH389</f>
        <v>0</v>
      </c>
      <c r="AJ389" s="145"/>
      <c r="AK389" s="145"/>
    </row>
    <row r="390" spans="1:47" ht="23.25" hidden="1" customHeight="1" outlineLevel="1" x14ac:dyDescent="0.2">
      <c r="A390" s="253"/>
      <c r="B390" s="100"/>
      <c r="C390" s="17" t="s">
        <v>5</v>
      </c>
      <c r="D390" s="18"/>
      <c r="E390" s="5">
        <v>0</v>
      </c>
      <c r="F390" s="5">
        <v>0</v>
      </c>
      <c r="G390" s="5">
        <f>+E390+F390</f>
        <v>0</v>
      </c>
      <c r="H390" s="5">
        <v>0</v>
      </c>
      <c r="I390" s="5">
        <f>+G390+H390</f>
        <v>0</v>
      </c>
      <c r="J390" s="5">
        <v>0</v>
      </c>
      <c r="K390" s="5">
        <f>+I390+J390</f>
        <v>0</v>
      </c>
      <c r="L390" s="5">
        <v>0</v>
      </c>
      <c r="M390" s="5">
        <f>+K390+L390</f>
        <v>0</v>
      </c>
      <c r="N390" s="5">
        <v>0</v>
      </c>
      <c r="O390" s="5">
        <f>+M390+N390</f>
        <v>0</v>
      </c>
      <c r="P390" s="5">
        <v>0</v>
      </c>
      <c r="Q390" s="5">
        <f>+O390+P390</f>
        <v>0</v>
      </c>
      <c r="R390" s="5"/>
      <c r="S390" s="215"/>
      <c r="T390" s="46"/>
      <c r="U390" s="53"/>
      <c r="V390" s="19" t="s">
        <v>8</v>
      </c>
      <c r="W390" s="78">
        <v>0</v>
      </c>
      <c r="X390" s="78">
        <v>0</v>
      </c>
      <c r="Y390" s="78">
        <f t="shared" si="949"/>
        <v>0</v>
      </c>
      <c r="Z390" s="78">
        <v>0</v>
      </c>
      <c r="AA390" s="78">
        <f t="shared" si="950"/>
        <v>0</v>
      </c>
      <c r="AB390" s="78">
        <v>0</v>
      </c>
      <c r="AC390" s="78">
        <f>+AA390+AB390</f>
        <v>0</v>
      </c>
      <c r="AD390" s="78">
        <v>0</v>
      </c>
      <c r="AE390" s="78">
        <f>+AC390+AD390</f>
        <v>0</v>
      </c>
      <c r="AF390" s="78">
        <v>0</v>
      </c>
      <c r="AG390" s="78">
        <f>+AE390+AF390</f>
        <v>0</v>
      </c>
      <c r="AH390" s="78">
        <v>0</v>
      </c>
      <c r="AI390" s="78">
        <f>+AG390+AH390</f>
        <v>0</v>
      </c>
      <c r="AJ390" s="78"/>
      <c r="AK390" s="78"/>
    </row>
    <row r="391" spans="1:47" ht="19.5" hidden="1" customHeight="1" outlineLevel="1" x14ac:dyDescent="0.2">
      <c r="A391" s="253"/>
      <c r="B391" s="100"/>
      <c r="C391" s="17" t="s">
        <v>7</v>
      </c>
      <c r="D391" s="18"/>
      <c r="E391" s="5">
        <v>0</v>
      </c>
      <c r="F391" s="5">
        <v>0</v>
      </c>
      <c r="G391" s="5">
        <f t="shared" ref="G391:G401" si="951">+E391+F391</f>
        <v>0</v>
      </c>
      <c r="H391" s="5">
        <v>0</v>
      </c>
      <c r="I391" s="5">
        <f t="shared" ref="I391:I401" si="952">+G391+H391</f>
        <v>0</v>
      </c>
      <c r="J391" s="5">
        <v>0</v>
      </c>
      <c r="K391" s="5">
        <f t="shared" ref="K391:K401" si="953">+I391+J391</f>
        <v>0</v>
      </c>
      <c r="L391" s="5">
        <v>0</v>
      </c>
      <c r="M391" s="5">
        <f t="shared" ref="M391:M401" si="954">+K391+L391</f>
        <v>0</v>
      </c>
      <c r="N391" s="5">
        <v>0</v>
      </c>
      <c r="O391" s="5">
        <f t="shared" ref="O391:O401" si="955">+M391+N391</f>
        <v>0</v>
      </c>
      <c r="P391" s="5">
        <v>0</v>
      </c>
      <c r="Q391" s="5">
        <f t="shared" ref="Q391:Q401" si="956">+O391+P391</f>
        <v>0</v>
      </c>
      <c r="R391" s="5"/>
      <c r="S391" s="215"/>
      <c r="T391" s="46"/>
      <c r="U391" s="53"/>
      <c r="V391" s="20" t="s">
        <v>9</v>
      </c>
      <c r="W391" s="78">
        <v>0</v>
      </c>
      <c r="X391" s="78">
        <v>0</v>
      </c>
      <c r="Y391" s="78">
        <f t="shared" si="949"/>
        <v>0</v>
      </c>
      <c r="Z391" s="78">
        <v>0</v>
      </c>
      <c r="AA391" s="78">
        <f t="shared" si="950"/>
        <v>0</v>
      </c>
      <c r="AB391" s="78">
        <v>0</v>
      </c>
      <c r="AC391" s="78">
        <f>+AA391+AB391</f>
        <v>0</v>
      </c>
      <c r="AD391" s="78">
        <v>0</v>
      </c>
      <c r="AE391" s="78">
        <f>+AC391+AD391</f>
        <v>0</v>
      </c>
      <c r="AF391" s="78">
        <v>0</v>
      </c>
      <c r="AG391" s="78">
        <f>+AE391+AF391</f>
        <v>0</v>
      </c>
      <c r="AH391" s="78">
        <v>0</v>
      </c>
      <c r="AI391" s="78">
        <f>+AG391+AH391</f>
        <v>0</v>
      </c>
      <c r="AJ391" s="78"/>
      <c r="AK391" s="78"/>
    </row>
    <row r="392" spans="1:47" ht="19.5" hidden="1" customHeight="1" outlineLevel="1" x14ac:dyDescent="0.2">
      <c r="A392" s="253"/>
      <c r="B392" s="100"/>
      <c r="C392" s="17" t="s">
        <v>21</v>
      </c>
      <c r="D392" s="18"/>
      <c r="E392" s="5">
        <v>0</v>
      </c>
      <c r="F392" s="5">
        <v>0</v>
      </c>
      <c r="G392" s="5">
        <f t="shared" si="951"/>
        <v>0</v>
      </c>
      <c r="H392" s="5">
        <v>0</v>
      </c>
      <c r="I392" s="5">
        <f t="shared" si="952"/>
        <v>0</v>
      </c>
      <c r="J392" s="5">
        <v>0</v>
      </c>
      <c r="K392" s="5">
        <f t="shared" si="953"/>
        <v>0</v>
      </c>
      <c r="L392" s="5">
        <v>0</v>
      </c>
      <c r="M392" s="5">
        <f t="shared" si="954"/>
        <v>0</v>
      </c>
      <c r="N392" s="5">
        <v>0</v>
      </c>
      <c r="O392" s="5">
        <f t="shared" si="955"/>
        <v>0</v>
      </c>
      <c r="P392" s="5">
        <v>0</v>
      </c>
      <c r="Q392" s="5">
        <f t="shared" si="956"/>
        <v>0</v>
      </c>
      <c r="R392" s="5"/>
      <c r="S392" s="215"/>
      <c r="T392" s="46"/>
      <c r="U392" s="53"/>
      <c r="V392" s="20" t="s">
        <v>11</v>
      </c>
      <c r="W392" s="78">
        <v>0</v>
      </c>
      <c r="X392" s="78">
        <v>0</v>
      </c>
      <c r="Y392" s="78">
        <f t="shared" si="949"/>
        <v>0</v>
      </c>
      <c r="Z392" s="78">
        <v>0</v>
      </c>
      <c r="AA392" s="78">
        <f t="shared" si="950"/>
        <v>0</v>
      </c>
      <c r="AB392" s="78">
        <v>0</v>
      </c>
      <c r="AC392" s="78">
        <f>+AA392+AB392</f>
        <v>0</v>
      </c>
      <c r="AD392" s="78">
        <v>0</v>
      </c>
      <c r="AE392" s="78">
        <f>+AC392+AD392</f>
        <v>0</v>
      </c>
      <c r="AF392" s="78">
        <v>0</v>
      </c>
      <c r="AG392" s="78">
        <f>+AE392+AF392</f>
        <v>0</v>
      </c>
      <c r="AH392" s="78">
        <v>0</v>
      </c>
      <c r="AI392" s="78">
        <f>+AG392+AH392</f>
        <v>0</v>
      </c>
      <c r="AJ392" s="78"/>
      <c r="AK392" s="78"/>
    </row>
    <row r="393" spans="1:47" ht="19.5" hidden="1" customHeight="1" outlineLevel="1" x14ac:dyDescent="0.2">
      <c r="A393" s="253"/>
      <c r="B393" s="101"/>
      <c r="C393" s="21"/>
      <c r="D393" s="21"/>
      <c r="E393" s="102">
        <v>0</v>
      </c>
      <c r="F393" s="102">
        <v>0</v>
      </c>
      <c r="G393" s="5">
        <f t="shared" si="951"/>
        <v>0</v>
      </c>
      <c r="H393" s="102">
        <v>0</v>
      </c>
      <c r="I393" s="5">
        <f t="shared" si="952"/>
        <v>0</v>
      </c>
      <c r="J393" s="102">
        <v>0</v>
      </c>
      <c r="K393" s="5">
        <f t="shared" si="953"/>
        <v>0</v>
      </c>
      <c r="L393" s="102">
        <v>0</v>
      </c>
      <c r="M393" s="5">
        <f t="shared" si="954"/>
        <v>0</v>
      </c>
      <c r="N393" s="102">
        <v>0</v>
      </c>
      <c r="O393" s="5">
        <f t="shared" si="955"/>
        <v>0</v>
      </c>
      <c r="P393" s="102">
        <v>0</v>
      </c>
      <c r="Q393" s="5">
        <f t="shared" si="956"/>
        <v>0</v>
      </c>
      <c r="R393" s="5"/>
      <c r="S393" s="215"/>
      <c r="T393" s="50"/>
      <c r="U393" s="54"/>
      <c r="V393" s="23" t="s">
        <v>12</v>
      </c>
      <c r="W393" s="79">
        <v>0</v>
      </c>
      <c r="X393" s="79">
        <v>0</v>
      </c>
      <c r="Y393" s="79">
        <f t="shared" si="949"/>
        <v>0</v>
      </c>
      <c r="Z393" s="79">
        <v>0</v>
      </c>
      <c r="AA393" s="79">
        <f t="shared" si="950"/>
        <v>0</v>
      </c>
      <c r="AB393" s="79">
        <v>0</v>
      </c>
      <c r="AC393" s="79">
        <f>+AA393+AB393</f>
        <v>0</v>
      </c>
      <c r="AD393" s="79">
        <v>0</v>
      </c>
      <c r="AE393" s="79">
        <f>+AC393+AD393</f>
        <v>0</v>
      </c>
      <c r="AF393" s="79">
        <v>0</v>
      </c>
      <c r="AG393" s="79">
        <f>+AE393+AF393</f>
        <v>0</v>
      </c>
      <c r="AH393" s="79">
        <v>0</v>
      </c>
      <c r="AI393" s="79">
        <f>+AG393+AH393</f>
        <v>0</v>
      </c>
      <c r="AJ393" s="79"/>
      <c r="AK393" s="79"/>
    </row>
    <row r="394" spans="1:47" ht="19.5" hidden="1" customHeight="1" outlineLevel="1" x14ac:dyDescent="0.2">
      <c r="A394" s="253"/>
      <c r="B394" s="101"/>
      <c r="C394" s="21"/>
      <c r="D394" s="21"/>
      <c r="E394" s="102">
        <v>0</v>
      </c>
      <c r="F394" s="102">
        <v>0</v>
      </c>
      <c r="G394" s="5">
        <f t="shared" si="951"/>
        <v>0</v>
      </c>
      <c r="H394" s="102">
        <v>0</v>
      </c>
      <c r="I394" s="5">
        <f t="shared" si="952"/>
        <v>0</v>
      </c>
      <c r="J394" s="102">
        <v>0</v>
      </c>
      <c r="K394" s="5">
        <f t="shared" si="953"/>
        <v>0</v>
      </c>
      <c r="L394" s="102">
        <v>0</v>
      </c>
      <c r="M394" s="5">
        <f t="shared" si="954"/>
        <v>0</v>
      </c>
      <c r="N394" s="102">
        <v>0</v>
      </c>
      <c r="O394" s="5">
        <f t="shared" si="955"/>
        <v>0</v>
      </c>
      <c r="P394" s="102">
        <v>0</v>
      </c>
      <c r="Q394" s="5">
        <f t="shared" si="956"/>
        <v>0</v>
      </c>
      <c r="R394" s="5"/>
      <c r="S394" s="215"/>
      <c r="T394" s="29"/>
      <c r="U394" s="138" t="s">
        <v>13</v>
      </c>
      <c r="V394" s="139"/>
      <c r="W394" s="60">
        <f t="shared" ref="W394:X394" si="957">SUM(W395:W397)</f>
        <v>0</v>
      </c>
      <c r="X394" s="60">
        <f t="shared" si="957"/>
        <v>0</v>
      </c>
      <c r="Y394" s="60">
        <f t="shared" si="949"/>
        <v>0</v>
      </c>
      <c r="Z394" s="60">
        <f t="shared" ref="Z394" si="958">SUM(Z395:Z397)</f>
        <v>0</v>
      </c>
      <c r="AA394" s="60">
        <f t="shared" si="950"/>
        <v>0</v>
      </c>
      <c r="AB394" s="60">
        <f t="shared" ref="AB394:AD394" si="959">SUM(AB395:AB397)</f>
        <v>0</v>
      </c>
      <c r="AC394" s="72">
        <f>SUM(AC395:AC397)</f>
        <v>0</v>
      </c>
      <c r="AD394" s="60">
        <f t="shared" si="959"/>
        <v>0</v>
      </c>
      <c r="AE394" s="72">
        <f>SUM(AE395:AE397)</f>
        <v>0</v>
      </c>
      <c r="AF394" s="60">
        <f t="shared" ref="AF394:AH394" si="960">SUM(AF395:AF397)</f>
        <v>0</v>
      </c>
      <c r="AG394" s="72">
        <f>SUM(AG395:AG397)</f>
        <v>0</v>
      </c>
      <c r="AH394" s="60">
        <f t="shared" si="960"/>
        <v>0</v>
      </c>
      <c r="AI394" s="72">
        <f>SUM(AI395:AI397)</f>
        <v>0</v>
      </c>
      <c r="AJ394" s="72"/>
      <c r="AK394" s="72"/>
    </row>
    <row r="395" spans="1:47" ht="19.5" hidden="1" customHeight="1" outlineLevel="1" x14ac:dyDescent="0.2">
      <c r="A395" s="253"/>
      <c r="B395" s="134"/>
      <c r="C395" s="135" t="s">
        <v>10</v>
      </c>
      <c r="D395" s="8"/>
      <c r="E395" s="9">
        <f>149-149</f>
        <v>0</v>
      </c>
      <c r="F395" s="9">
        <v>0</v>
      </c>
      <c r="G395" s="9">
        <f t="shared" si="951"/>
        <v>0</v>
      </c>
      <c r="H395" s="9">
        <v>0</v>
      </c>
      <c r="I395" s="9">
        <f t="shared" si="952"/>
        <v>0</v>
      </c>
      <c r="J395" s="9">
        <v>0</v>
      </c>
      <c r="K395" s="9">
        <f t="shared" si="953"/>
        <v>0</v>
      </c>
      <c r="L395" s="9">
        <v>0</v>
      </c>
      <c r="M395" s="9">
        <f t="shared" si="954"/>
        <v>0</v>
      </c>
      <c r="N395" s="9">
        <v>0</v>
      </c>
      <c r="O395" s="9">
        <f t="shared" si="955"/>
        <v>0</v>
      </c>
      <c r="P395" s="9">
        <v>0</v>
      </c>
      <c r="Q395" s="9">
        <f t="shared" si="956"/>
        <v>0</v>
      </c>
      <c r="R395" s="9"/>
      <c r="S395" s="216"/>
      <c r="T395" s="44"/>
      <c r="U395" s="143"/>
      <c r="V395" s="144" t="s">
        <v>15</v>
      </c>
      <c r="W395" s="145">
        <v>0</v>
      </c>
      <c r="X395" s="145">
        <v>0</v>
      </c>
      <c r="Y395" s="145">
        <f t="shared" si="949"/>
        <v>0</v>
      </c>
      <c r="Z395" s="145">
        <v>0</v>
      </c>
      <c r="AA395" s="145">
        <f t="shared" si="950"/>
        <v>0</v>
      </c>
      <c r="AB395" s="145">
        <v>0</v>
      </c>
      <c r="AC395" s="145">
        <f t="shared" ref="AC395:AC400" si="961">+AA395+AB395</f>
        <v>0</v>
      </c>
      <c r="AD395" s="145">
        <v>0</v>
      </c>
      <c r="AE395" s="145">
        <f t="shared" ref="AE395:AE400" si="962">+AC395+AD395</f>
        <v>0</v>
      </c>
      <c r="AF395" s="145">
        <v>0</v>
      </c>
      <c r="AG395" s="145">
        <f t="shared" ref="AG395:AG400" si="963">+AE395+AF395</f>
        <v>0</v>
      </c>
      <c r="AH395" s="145">
        <v>0</v>
      </c>
      <c r="AI395" s="145">
        <f t="shared" ref="AI395:AI400" si="964">+AG395+AH395</f>
        <v>0</v>
      </c>
      <c r="AJ395" s="145"/>
      <c r="AK395" s="145"/>
    </row>
    <row r="396" spans="1:47" ht="19.5" hidden="1" customHeight="1" outlineLevel="1" x14ac:dyDescent="0.2">
      <c r="A396" s="253"/>
      <c r="B396" s="134"/>
      <c r="C396" s="135" t="s">
        <v>23</v>
      </c>
      <c r="D396" s="8"/>
      <c r="E396" s="11">
        <v>0</v>
      </c>
      <c r="F396" s="11">
        <v>0</v>
      </c>
      <c r="G396" s="11">
        <f t="shared" si="951"/>
        <v>0</v>
      </c>
      <c r="H396" s="11">
        <v>0</v>
      </c>
      <c r="I396" s="11">
        <f t="shared" si="952"/>
        <v>0</v>
      </c>
      <c r="J396" s="11">
        <v>0</v>
      </c>
      <c r="K396" s="11">
        <f t="shared" si="953"/>
        <v>0</v>
      </c>
      <c r="L396" s="11">
        <v>0</v>
      </c>
      <c r="M396" s="11">
        <f t="shared" si="954"/>
        <v>0</v>
      </c>
      <c r="N396" s="11">
        <v>0</v>
      </c>
      <c r="O396" s="11">
        <f t="shared" si="955"/>
        <v>0</v>
      </c>
      <c r="P396" s="11">
        <v>0</v>
      </c>
      <c r="Q396" s="11">
        <f t="shared" si="956"/>
        <v>0</v>
      </c>
      <c r="R396" s="11"/>
      <c r="S396" s="217"/>
      <c r="T396" s="45"/>
      <c r="U396" s="53"/>
      <c r="V396" s="20" t="s">
        <v>16</v>
      </c>
      <c r="W396" s="78">
        <v>0</v>
      </c>
      <c r="X396" s="78">
        <v>0</v>
      </c>
      <c r="Y396" s="78">
        <f t="shared" si="949"/>
        <v>0</v>
      </c>
      <c r="Z396" s="78">
        <v>0</v>
      </c>
      <c r="AA396" s="78">
        <f t="shared" si="950"/>
        <v>0</v>
      </c>
      <c r="AB396" s="78">
        <v>0</v>
      </c>
      <c r="AC396" s="78">
        <f t="shared" si="961"/>
        <v>0</v>
      </c>
      <c r="AD396" s="78">
        <v>0</v>
      </c>
      <c r="AE396" s="78">
        <f t="shared" si="962"/>
        <v>0</v>
      </c>
      <c r="AF396" s="78">
        <v>0</v>
      </c>
      <c r="AG396" s="78">
        <f t="shared" si="963"/>
        <v>0</v>
      </c>
      <c r="AH396" s="78">
        <v>0</v>
      </c>
      <c r="AI396" s="78">
        <f t="shared" si="964"/>
        <v>0</v>
      </c>
      <c r="AJ396" s="78"/>
      <c r="AK396" s="78"/>
    </row>
    <row r="397" spans="1:47" ht="19.5" hidden="1" customHeight="1" outlineLevel="1" x14ac:dyDescent="0.2">
      <c r="A397" s="253"/>
      <c r="B397" s="134"/>
      <c r="C397" s="135" t="s">
        <v>22</v>
      </c>
      <c r="D397" s="8"/>
      <c r="E397" s="58">
        <v>0</v>
      </c>
      <c r="F397" s="58">
        <v>0</v>
      </c>
      <c r="G397" s="58">
        <f t="shared" si="951"/>
        <v>0</v>
      </c>
      <c r="H397" s="58">
        <v>0</v>
      </c>
      <c r="I397" s="58">
        <f t="shared" si="952"/>
        <v>0</v>
      </c>
      <c r="J397" s="58">
        <v>0</v>
      </c>
      <c r="K397" s="58">
        <f t="shared" si="953"/>
        <v>0</v>
      </c>
      <c r="L397" s="58">
        <v>0</v>
      </c>
      <c r="M397" s="58">
        <f t="shared" si="954"/>
        <v>0</v>
      </c>
      <c r="N397" s="58">
        <v>0</v>
      </c>
      <c r="O397" s="58">
        <f t="shared" si="955"/>
        <v>0</v>
      </c>
      <c r="P397" s="58">
        <v>0</v>
      </c>
      <c r="Q397" s="58">
        <f t="shared" si="956"/>
        <v>0</v>
      </c>
      <c r="R397" s="58"/>
      <c r="S397" s="218"/>
      <c r="U397" s="103"/>
      <c r="V397" s="104" t="s">
        <v>17</v>
      </c>
      <c r="W397" s="80">
        <v>0</v>
      </c>
      <c r="X397" s="80">
        <v>0</v>
      </c>
      <c r="Y397" s="80">
        <f t="shared" si="949"/>
        <v>0</v>
      </c>
      <c r="Z397" s="80">
        <v>0</v>
      </c>
      <c r="AA397" s="80">
        <f t="shared" si="950"/>
        <v>0</v>
      </c>
      <c r="AB397" s="80">
        <v>0</v>
      </c>
      <c r="AC397" s="80">
        <f t="shared" si="961"/>
        <v>0</v>
      </c>
      <c r="AD397" s="80">
        <v>0</v>
      </c>
      <c r="AE397" s="80">
        <f t="shared" si="962"/>
        <v>0</v>
      </c>
      <c r="AF397" s="80">
        <v>0</v>
      </c>
      <c r="AG397" s="80">
        <f t="shared" si="963"/>
        <v>0</v>
      </c>
      <c r="AH397" s="80">
        <v>0</v>
      </c>
      <c r="AI397" s="80">
        <f t="shared" si="964"/>
        <v>0</v>
      </c>
      <c r="AJ397" s="80"/>
      <c r="AK397" s="80"/>
    </row>
    <row r="398" spans="1:47" ht="19.5" hidden="1" customHeight="1" outlineLevel="1" x14ac:dyDescent="0.2">
      <c r="A398" s="253"/>
      <c r="B398" s="134"/>
      <c r="C398" s="135" t="s">
        <v>46</v>
      </c>
      <c r="D398" s="8"/>
      <c r="E398" s="11">
        <v>0</v>
      </c>
      <c r="F398" s="11">
        <v>0</v>
      </c>
      <c r="G398" s="11">
        <f t="shared" si="951"/>
        <v>0</v>
      </c>
      <c r="H398" s="11">
        <v>0</v>
      </c>
      <c r="I398" s="11">
        <f t="shared" si="952"/>
        <v>0</v>
      </c>
      <c r="J398" s="11">
        <v>0</v>
      </c>
      <c r="K398" s="11">
        <f t="shared" si="953"/>
        <v>0</v>
      </c>
      <c r="L398" s="11">
        <v>0</v>
      </c>
      <c r="M398" s="11">
        <f t="shared" si="954"/>
        <v>0</v>
      </c>
      <c r="N398" s="11">
        <v>0</v>
      </c>
      <c r="O398" s="11">
        <f t="shared" si="955"/>
        <v>0</v>
      </c>
      <c r="P398" s="11">
        <v>0</v>
      </c>
      <c r="Q398" s="11">
        <f t="shared" si="956"/>
        <v>0</v>
      </c>
      <c r="R398" s="11"/>
      <c r="S398" s="217"/>
      <c r="T398" s="45"/>
      <c r="U398" s="147" t="s">
        <v>43</v>
      </c>
      <c r="V398" s="10"/>
      <c r="W398" s="60">
        <v>0</v>
      </c>
      <c r="X398" s="60">
        <v>0</v>
      </c>
      <c r="Y398" s="60">
        <f t="shared" si="949"/>
        <v>0</v>
      </c>
      <c r="Z398" s="60">
        <v>0</v>
      </c>
      <c r="AA398" s="60">
        <f t="shared" si="950"/>
        <v>0</v>
      </c>
      <c r="AB398" s="60">
        <v>0</v>
      </c>
      <c r="AC398" s="60">
        <f t="shared" si="961"/>
        <v>0</v>
      </c>
      <c r="AD398" s="60">
        <v>0</v>
      </c>
      <c r="AE398" s="60">
        <f t="shared" si="962"/>
        <v>0</v>
      </c>
      <c r="AF398" s="60">
        <v>0</v>
      </c>
      <c r="AG398" s="60">
        <f t="shared" si="963"/>
        <v>0</v>
      </c>
      <c r="AH398" s="60">
        <v>0</v>
      </c>
      <c r="AI398" s="60">
        <f t="shared" si="964"/>
        <v>0</v>
      </c>
      <c r="AJ398" s="60"/>
      <c r="AK398" s="60"/>
    </row>
    <row r="399" spans="1:47" ht="19.5" hidden="1" customHeight="1" outlineLevel="1" x14ac:dyDescent="0.2">
      <c r="B399" s="134"/>
      <c r="C399" s="135" t="s">
        <v>51</v>
      </c>
      <c r="D399" s="8"/>
      <c r="E399" s="58">
        <v>0</v>
      </c>
      <c r="F399" s="58">
        <v>0</v>
      </c>
      <c r="G399" s="58">
        <f t="shared" si="951"/>
        <v>0</v>
      </c>
      <c r="H399" s="58">
        <v>0</v>
      </c>
      <c r="I399" s="58">
        <f t="shared" si="952"/>
        <v>0</v>
      </c>
      <c r="J399" s="58">
        <v>0</v>
      </c>
      <c r="K399" s="58">
        <f t="shared" si="953"/>
        <v>0</v>
      </c>
      <c r="L399" s="58">
        <v>0</v>
      </c>
      <c r="M399" s="58">
        <f t="shared" si="954"/>
        <v>0</v>
      </c>
      <c r="N399" s="58">
        <v>0</v>
      </c>
      <c r="O399" s="58">
        <f t="shared" si="955"/>
        <v>0</v>
      </c>
      <c r="P399" s="58">
        <v>0</v>
      </c>
      <c r="Q399" s="58">
        <f t="shared" si="956"/>
        <v>0</v>
      </c>
      <c r="R399" s="58"/>
      <c r="S399" s="218"/>
      <c r="T399" s="29"/>
      <c r="U399" s="55" t="s">
        <v>38</v>
      </c>
      <c r="V399" s="28"/>
      <c r="W399" s="60">
        <v>0</v>
      </c>
      <c r="X399" s="60">
        <v>0</v>
      </c>
      <c r="Y399" s="60">
        <f t="shared" si="949"/>
        <v>0</v>
      </c>
      <c r="Z399" s="60">
        <v>0</v>
      </c>
      <c r="AA399" s="60">
        <f t="shared" si="950"/>
        <v>0</v>
      </c>
      <c r="AB399" s="60">
        <v>0</v>
      </c>
      <c r="AC399" s="60">
        <f t="shared" si="961"/>
        <v>0</v>
      </c>
      <c r="AD399" s="60">
        <v>0</v>
      </c>
      <c r="AE399" s="60">
        <f t="shared" si="962"/>
        <v>0</v>
      </c>
      <c r="AF399" s="60">
        <v>0</v>
      </c>
      <c r="AG399" s="60">
        <f t="shared" si="963"/>
        <v>0</v>
      </c>
      <c r="AH399" s="60">
        <v>0</v>
      </c>
      <c r="AI399" s="60">
        <f t="shared" si="964"/>
        <v>0</v>
      </c>
      <c r="AJ399" s="60"/>
      <c r="AK399" s="60"/>
    </row>
    <row r="400" spans="1:47" ht="19.5" hidden="1" customHeight="1" outlineLevel="1" x14ac:dyDescent="0.2">
      <c r="B400" s="105"/>
      <c r="C400" s="35" t="s">
        <v>127</v>
      </c>
      <c r="D400" s="35"/>
      <c r="E400" s="59">
        <v>0</v>
      </c>
      <c r="F400" s="59">
        <v>0</v>
      </c>
      <c r="G400" s="59">
        <f t="shared" si="951"/>
        <v>0</v>
      </c>
      <c r="H400" s="59">
        <v>0</v>
      </c>
      <c r="I400" s="59">
        <f t="shared" si="952"/>
        <v>0</v>
      </c>
      <c r="J400" s="59">
        <v>0</v>
      </c>
      <c r="K400" s="59">
        <f t="shared" si="953"/>
        <v>0</v>
      </c>
      <c r="L400" s="59">
        <v>0</v>
      </c>
      <c r="M400" s="59">
        <f t="shared" si="954"/>
        <v>0</v>
      </c>
      <c r="N400" s="59">
        <v>0</v>
      </c>
      <c r="O400" s="59">
        <f t="shared" si="955"/>
        <v>0</v>
      </c>
      <c r="P400" s="59">
        <v>0</v>
      </c>
      <c r="Q400" s="59">
        <f t="shared" si="956"/>
        <v>0</v>
      </c>
      <c r="R400" s="59"/>
      <c r="S400" s="219"/>
      <c r="T400" s="29"/>
      <c r="U400" s="148" t="s">
        <v>127</v>
      </c>
      <c r="V400" s="132"/>
      <c r="W400" s="89">
        <v>0</v>
      </c>
      <c r="X400" s="89">
        <v>0</v>
      </c>
      <c r="Y400" s="89">
        <f t="shared" si="949"/>
        <v>0</v>
      </c>
      <c r="Z400" s="89">
        <v>0</v>
      </c>
      <c r="AA400" s="89">
        <f t="shared" si="950"/>
        <v>0</v>
      </c>
      <c r="AB400" s="89">
        <v>0</v>
      </c>
      <c r="AC400" s="89">
        <f t="shared" si="961"/>
        <v>0</v>
      </c>
      <c r="AD400" s="89">
        <v>0</v>
      </c>
      <c r="AE400" s="89">
        <f t="shared" si="962"/>
        <v>0</v>
      </c>
      <c r="AF400" s="89">
        <v>0</v>
      </c>
      <c r="AG400" s="89">
        <f t="shared" si="963"/>
        <v>0</v>
      </c>
      <c r="AH400" s="89">
        <v>0</v>
      </c>
      <c r="AI400" s="89">
        <f t="shared" si="964"/>
        <v>0</v>
      </c>
      <c r="AJ400" s="89"/>
      <c r="AK400" s="89"/>
    </row>
    <row r="401" spans="1:47" s="3" customFormat="1" ht="19.5" hidden="1" customHeight="1" outlineLevel="1" x14ac:dyDescent="0.2">
      <c r="B401" s="149" t="s">
        <v>14</v>
      </c>
      <c r="C401" s="135"/>
      <c r="D401" s="8"/>
      <c r="E401" s="11">
        <f t="shared" ref="E401:F401" si="965">SUM(E395:E400)+E388</f>
        <v>0</v>
      </c>
      <c r="F401" s="11">
        <f t="shared" si="965"/>
        <v>0</v>
      </c>
      <c r="G401" s="11">
        <f t="shared" si="951"/>
        <v>0</v>
      </c>
      <c r="H401" s="11">
        <f t="shared" ref="H401:J401" si="966">SUM(H395:H400)+H388</f>
        <v>0</v>
      </c>
      <c r="I401" s="11">
        <f t="shared" si="952"/>
        <v>0</v>
      </c>
      <c r="J401" s="11">
        <f t="shared" si="966"/>
        <v>0</v>
      </c>
      <c r="K401" s="11">
        <f t="shared" si="953"/>
        <v>0</v>
      </c>
      <c r="L401" s="11">
        <f t="shared" ref="L401:N401" si="967">SUM(L395:L400)+L388</f>
        <v>0</v>
      </c>
      <c r="M401" s="11">
        <f t="shared" si="954"/>
        <v>0</v>
      </c>
      <c r="N401" s="11">
        <f t="shared" si="967"/>
        <v>0</v>
      </c>
      <c r="O401" s="11">
        <f t="shared" si="955"/>
        <v>0</v>
      </c>
      <c r="P401" s="11">
        <f t="shared" ref="P401" si="968">SUM(P395:P400)+P388</f>
        <v>0</v>
      </c>
      <c r="Q401" s="11">
        <f t="shared" si="956"/>
        <v>0</v>
      </c>
      <c r="R401" s="11"/>
      <c r="S401" s="217"/>
      <c r="T401" s="65"/>
      <c r="U401" s="150" t="s">
        <v>18</v>
      </c>
      <c r="V401" s="151"/>
      <c r="W401" s="60">
        <f t="shared" ref="W401:X401" si="969">+W399+W394+W388+W398+W400</f>
        <v>0</v>
      </c>
      <c r="X401" s="60">
        <f t="shared" si="969"/>
        <v>0</v>
      </c>
      <c r="Y401" s="60">
        <f t="shared" si="949"/>
        <v>0</v>
      </c>
      <c r="Z401" s="60">
        <f t="shared" ref="Z401" si="970">+Z399+Z394+Z388+Z398+Z400</f>
        <v>0</v>
      </c>
      <c r="AA401" s="60">
        <f t="shared" si="950"/>
        <v>0</v>
      </c>
      <c r="AB401" s="60">
        <f t="shared" ref="AB401:AD401" si="971">+AB399+AB394+AB388+AB398+AB400</f>
        <v>0</v>
      </c>
      <c r="AC401" s="60">
        <f>+AC400+AC399+AC398+AC394+AC388</f>
        <v>0</v>
      </c>
      <c r="AD401" s="60">
        <f t="shared" si="971"/>
        <v>0</v>
      </c>
      <c r="AE401" s="60">
        <f>+AE400+AE399+AE398+AE394+AE388</f>
        <v>0</v>
      </c>
      <c r="AF401" s="60">
        <f t="shared" ref="AF401:AH401" si="972">+AF399+AF394+AF388+AF398+AF400</f>
        <v>0</v>
      </c>
      <c r="AG401" s="60">
        <f>+AG400+AG399+AG398+AG394+AG388</f>
        <v>0</v>
      </c>
      <c r="AH401" s="60">
        <f t="shared" si="972"/>
        <v>0</v>
      </c>
      <c r="AI401" s="60">
        <f>+AI400+AI399+AI398+AI394+AI388</f>
        <v>0</v>
      </c>
      <c r="AJ401" s="60"/>
      <c r="AK401" s="60"/>
      <c r="AL401" s="14"/>
      <c r="AM401" s="14"/>
      <c r="AN401" s="14"/>
      <c r="AO401" s="14"/>
      <c r="AP401" s="14"/>
      <c r="AQ401" s="14"/>
      <c r="AR401" s="14"/>
      <c r="AS401" s="14"/>
      <c r="AT401" s="14"/>
      <c r="AU401" s="14"/>
    </row>
    <row r="402" spans="1:47" s="3" customFormat="1" ht="25.5" customHeight="1" collapsed="1" x14ac:dyDescent="0.2">
      <c r="B402" s="152" t="s">
        <v>137</v>
      </c>
      <c r="C402" s="122" t="s">
        <v>48</v>
      </c>
      <c r="D402" s="123"/>
      <c r="E402" s="122"/>
      <c r="F402" s="122"/>
      <c r="G402" s="122"/>
      <c r="H402" s="122"/>
      <c r="I402" s="122"/>
      <c r="J402" s="122"/>
      <c r="K402" s="122"/>
      <c r="L402" s="122"/>
      <c r="M402" s="122"/>
      <c r="N402" s="122"/>
      <c r="O402" s="122"/>
      <c r="P402" s="122"/>
      <c r="Q402" s="122"/>
      <c r="R402" s="122"/>
      <c r="S402" s="220"/>
      <c r="T402" s="122"/>
      <c r="U402" s="123"/>
      <c r="V402" s="167"/>
      <c r="W402" s="167"/>
      <c r="X402" s="167"/>
      <c r="Y402" s="167"/>
      <c r="Z402" s="167"/>
      <c r="AA402" s="167"/>
      <c r="AB402" s="167"/>
      <c r="AC402" s="167"/>
      <c r="AD402" s="167"/>
      <c r="AE402" s="167"/>
      <c r="AF402" s="167"/>
      <c r="AG402" s="167"/>
      <c r="AH402" s="167"/>
      <c r="AI402" s="167"/>
      <c r="AJ402" s="167"/>
      <c r="AK402" s="199"/>
    </row>
    <row r="403" spans="1:47" ht="40.5" customHeight="1" x14ac:dyDescent="0.2">
      <c r="B403" s="96" t="s">
        <v>0</v>
      </c>
      <c r="C403" s="26"/>
      <c r="D403" s="97"/>
      <c r="E403" s="34" t="str">
        <f t="shared" ref="E403:S403" si="973">+E$6</f>
        <v>Eredeti előirányzat
2024. év</v>
      </c>
      <c r="F403" s="34" t="str">
        <f t="shared" si="973"/>
        <v>1 Módosítás</v>
      </c>
      <c r="G403" s="34" t="str">
        <f t="shared" si="973"/>
        <v>Módosított előirányzat 1
2024. év</v>
      </c>
      <c r="H403" s="34" t="str">
        <f t="shared" si="973"/>
        <v>2 Módosítás</v>
      </c>
      <c r="I403" s="34" t="str">
        <f t="shared" si="973"/>
        <v>Módosított előirányzat</v>
      </c>
      <c r="J403" s="34" t="str">
        <f t="shared" si="973"/>
        <v>3 Módosítás</v>
      </c>
      <c r="K403" s="34" t="str">
        <f t="shared" si="973"/>
        <v>Módosított előirányzat</v>
      </c>
      <c r="L403" s="34" t="str">
        <f t="shared" si="973"/>
        <v>4 Módosítás</v>
      </c>
      <c r="M403" s="34" t="str">
        <f t="shared" si="973"/>
        <v>4. Módosított előirányzat</v>
      </c>
      <c r="N403" s="34" t="str">
        <f t="shared" si="973"/>
        <v>5 Módosítás</v>
      </c>
      <c r="O403" s="34" t="str">
        <f t="shared" si="973"/>
        <v>Módosított előirányzat 5.</v>
      </c>
      <c r="P403" s="34" t="str">
        <f t="shared" si="973"/>
        <v>6 Módosítás</v>
      </c>
      <c r="Q403" s="34" t="str">
        <f t="shared" si="973"/>
        <v>Módosított előirányzat
2024. év</v>
      </c>
      <c r="R403" s="34" t="str">
        <f t="shared" si="973"/>
        <v>Teljesítés
2024. év</v>
      </c>
      <c r="S403" s="34" t="str">
        <f t="shared" si="973"/>
        <v>%
Teljesítés
 Mód.előir.</v>
      </c>
      <c r="T403" s="49"/>
      <c r="U403" s="55" t="s">
        <v>1</v>
      </c>
      <c r="V403" s="98"/>
      <c r="W403" s="34" t="str">
        <f t="shared" ref="W403:AK403" si="974">+W$6</f>
        <v>Eredeti előirányzat
2024. év</v>
      </c>
      <c r="X403" s="34" t="str">
        <f t="shared" si="974"/>
        <v>1 Módosítás</v>
      </c>
      <c r="Y403" s="34" t="str">
        <f t="shared" si="974"/>
        <v>Módosított előirányzat 1
2024. év</v>
      </c>
      <c r="Z403" s="34" t="str">
        <f t="shared" si="974"/>
        <v>2 Módosítás</v>
      </c>
      <c r="AA403" s="34" t="str">
        <f t="shared" si="974"/>
        <v>Módosított előirányzat</v>
      </c>
      <c r="AB403" s="34" t="str">
        <f t="shared" si="974"/>
        <v>3 Módosítás</v>
      </c>
      <c r="AC403" s="34" t="str">
        <f t="shared" si="974"/>
        <v>Módosított előirányzat</v>
      </c>
      <c r="AD403" s="34" t="str">
        <f t="shared" si="974"/>
        <v>4 Módosítás</v>
      </c>
      <c r="AE403" s="34" t="str">
        <f t="shared" si="974"/>
        <v>4. Módosított előirányzat</v>
      </c>
      <c r="AF403" s="34" t="str">
        <f t="shared" si="974"/>
        <v>5 Módosítás</v>
      </c>
      <c r="AG403" s="34" t="str">
        <f t="shared" si="974"/>
        <v>Módosított előirányzat 5</v>
      </c>
      <c r="AH403" s="34" t="str">
        <f t="shared" si="974"/>
        <v>6 Módosítás</v>
      </c>
      <c r="AI403" s="34" t="str">
        <f t="shared" si="974"/>
        <v>Módosított 
előirányzat</v>
      </c>
      <c r="AJ403" s="34" t="str">
        <f t="shared" si="974"/>
        <v>Teljesítés
2024. év</v>
      </c>
      <c r="AK403" s="34" t="str">
        <f t="shared" si="974"/>
        <v>%
Teljesítés
 Mód.előir.</v>
      </c>
    </row>
    <row r="404" spans="1:47" ht="19.5" customHeight="1" x14ac:dyDescent="0.2">
      <c r="B404" s="134"/>
      <c r="C404" s="135" t="s">
        <v>2</v>
      </c>
      <c r="D404" s="136"/>
      <c r="E404" s="137">
        <f t="shared" ref="E404:I404" si="975">+E405+E406+E407+E408</f>
        <v>0</v>
      </c>
      <c r="F404" s="137">
        <f t="shared" si="975"/>
        <v>0</v>
      </c>
      <c r="G404" s="137">
        <f t="shared" si="975"/>
        <v>0</v>
      </c>
      <c r="H404" s="137">
        <f t="shared" si="975"/>
        <v>0</v>
      </c>
      <c r="I404" s="137">
        <f t="shared" si="975"/>
        <v>0</v>
      </c>
      <c r="J404" s="137">
        <f t="shared" ref="J404:K404" si="976">+J405+J406+J407+J408</f>
        <v>0</v>
      </c>
      <c r="K404" s="137">
        <f t="shared" si="976"/>
        <v>0</v>
      </c>
      <c r="L404" s="137">
        <f t="shared" ref="L404:M404" si="977">+L405+L406+L407+L408</f>
        <v>0</v>
      </c>
      <c r="M404" s="137">
        <f t="shared" si="977"/>
        <v>0</v>
      </c>
      <c r="N404" s="137">
        <f t="shared" ref="N404:O404" si="978">+N405+N406+N407+N408</f>
        <v>0</v>
      </c>
      <c r="O404" s="137">
        <f t="shared" si="978"/>
        <v>0</v>
      </c>
      <c r="P404" s="137">
        <f t="shared" ref="P404:Q404" si="979">+P405+P406+P407+P408</f>
        <v>0</v>
      </c>
      <c r="Q404" s="137">
        <f t="shared" si="979"/>
        <v>0</v>
      </c>
      <c r="R404" s="137">
        <f>+R405+R406+R407+R408</f>
        <v>0</v>
      </c>
      <c r="S404" s="213">
        <f>IF(Q404=0,0,R404/Q404*100)</f>
        <v>0</v>
      </c>
      <c r="T404" s="44"/>
      <c r="U404" s="138" t="s">
        <v>3</v>
      </c>
      <c r="V404" s="139"/>
      <c r="W404" s="72">
        <f t="shared" ref="W404:X404" si="980">SUM(W405:W409)</f>
        <v>0</v>
      </c>
      <c r="X404" s="72">
        <f t="shared" si="980"/>
        <v>0</v>
      </c>
      <c r="Y404" s="72">
        <f>+W404+X404</f>
        <v>0</v>
      </c>
      <c r="Z404" s="72">
        <f t="shared" ref="Z404" si="981">SUM(Z405:Z409)</f>
        <v>0</v>
      </c>
      <c r="AA404" s="72">
        <f>+Y404+Z404</f>
        <v>0</v>
      </c>
      <c r="AB404" s="72">
        <f t="shared" ref="AB404:AD404" si="982">SUM(AB405:AB409)</f>
        <v>0</v>
      </c>
      <c r="AC404" s="72">
        <f>SUM(AC405:AC409)</f>
        <v>0</v>
      </c>
      <c r="AD404" s="72">
        <f t="shared" si="982"/>
        <v>0</v>
      </c>
      <c r="AE404" s="72">
        <f>SUM(AE405:AE409)</f>
        <v>0</v>
      </c>
      <c r="AF404" s="72">
        <f t="shared" ref="AF404:AH404" si="983">SUM(AF405:AF409)</f>
        <v>0</v>
      </c>
      <c r="AG404" s="72">
        <f>SUM(AG405:AG409)</f>
        <v>0</v>
      </c>
      <c r="AH404" s="72">
        <f t="shared" si="983"/>
        <v>0</v>
      </c>
      <c r="AI404" s="72">
        <f>SUM(AI405:AI409)</f>
        <v>0</v>
      </c>
      <c r="AJ404" s="72">
        <f>SUM(AJ405:AJ409)</f>
        <v>0</v>
      </c>
      <c r="AK404" s="243">
        <f t="shared" ref="AK404:AK417" si="984">IF(AI404=0,0,AJ404/AI404*100)</f>
        <v>0</v>
      </c>
    </row>
    <row r="405" spans="1:47" ht="19.5" customHeight="1" x14ac:dyDescent="0.2">
      <c r="B405" s="140"/>
      <c r="C405" s="141" t="s">
        <v>4</v>
      </c>
      <c r="D405" s="141"/>
      <c r="E405" s="142"/>
      <c r="F405" s="142">
        <v>0</v>
      </c>
      <c r="G405" s="142"/>
      <c r="H405" s="142"/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214">
        <f t="shared" ref="S405:S417" si="985">IF(Q405=0,0,R405/Q405*100)</f>
        <v>0</v>
      </c>
      <c r="T405" s="46"/>
      <c r="U405" s="143"/>
      <c r="V405" s="144" t="s">
        <v>6</v>
      </c>
      <c r="W405" s="145">
        <v>0</v>
      </c>
      <c r="X405" s="145">
        <v>0</v>
      </c>
      <c r="Y405" s="145">
        <f t="shared" ref="Y405:Y416" si="986">+W405+X405</f>
        <v>0</v>
      </c>
      <c r="Z405" s="145">
        <v>0</v>
      </c>
      <c r="AA405" s="145">
        <f t="shared" ref="AA405:AA416" si="987">+Y405+Z405</f>
        <v>0</v>
      </c>
      <c r="AB405" s="145">
        <v>0</v>
      </c>
      <c r="AC405" s="145">
        <f>+AA405+AB405</f>
        <v>0</v>
      </c>
      <c r="AD405" s="145">
        <v>0</v>
      </c>
      <c r="AE405" s="145">
        <f>+AC405+AD405</f>
        <v>0</v>
      </c>
      <c r="AF405" s="145">
        <v>0</v>
      </c>
      <c r="AG405" s="145">
        <f>+AE405+AF405</f>
        <v>0</v>
      </c>
      <c r="AH405" s="145">
        <v>0</v>
      </c>
      <c r="AI405" s="145">
        <f>+AG405+AH405</f>
        <v>0</v>
      </c>
      <c r="AJ405" s="145"/>
      <c r="AK405" s="244">
        <f t="shared" si="984"/>
        <v>0</v>
      </c>
    </row>
    <row r="406" spans="1:47" ht="23.25" customHeight="1" x14ac:dyDescent="0.2">
      <c r="A406" s="253"/>
      <c r="B406" s="100"/>
      <c r="C406" s="17" t="s">
        <v>5</v>
      </c>
      <c r="D406" s="18"/>
      <c r="E406" s="5">
        <v>0</v>
      </c>
      <c r="F406" s="5">
        <v>0</v>
      </c>
      <c r="G406" s="5">
        <f>+E406+F406</f>
        <v>0</v>
      </c>
      <c r="H406" s="5">
        <v>0</v>
      </c>
      <c r="I406" s="5">
        <f>+G406+H406</f>
        <v>0</v>
      </c>
      <c r="J406" s="5">
        <v>0</v>
      </c>
      <c r="K406" s="5">
        <f>+I406+J406</f>
        <v>0</v>
      </c>
      <c r="L406" s="5">
        <v>0</v>
      </c>
      <c r="M406" s="5">
        <f>+K406+L406</f>
        <v>0</v>
      </c>
      <c r="N406" s="5">
        <v>0</v>
      </c>
      <c r="O406" s="5">
        <f>+M406+N406</f>
        <v>0</v>
      </c>
      <c r="P406" s="5">
        <v>0</v>
      </c>
      <c r="Q406" s="5">
        <f>+O406+P406</f>
        <v>0</v>
      </c>
      <c r="R406" s="5"/>
      <c r="S406" s="215">
        <f t="shared" si="985"/>
        <v>0</v>
      </c>
      <c r="T406" s="46"/>
      <c r="U406" s="53"/>
      <c r="V406" s="19" t="s">
        <v>8</v>
      </c>
      <c r="W406" s="78">
        <v>0</v>
      </c>
      <c r="X406" s="78">
        <v>0</v>
      </c>
      <c r="Y406" s="78">
        <f t="shared" si="986"/>
        <v>0</v>
      </c>
      <c r="Z406" s="78">
        <v>0</v>
      </c>
      <c r="AA406" s="78">
        <f t="shared" si="987"/>
        <v>0</v>
      </c>
      <c r="AB406" s="78">
        <v>0</v>
      </c>
      <c r="AC406" s="78">
        <f>+AA406+AB406</f>
        <v>0</v>
      </c>
      <c r="AD406" s="78">
        <v>0</v>
      </c>
      <c r="AE406" s="78">
        <f>+AC406+AD406</f>
        <v>0</v>
      </c>
      <c r="AF406" s="78">
        <v>0</v>
      </c>
      <c r="AG406" s="78">
        <f>+AE406+AF406</f>
        <v>0</v>
      </c>
      <c r="AH406" s="78">
        <v>0</v>
      </c>
      <c r="AI406" s="78">
        <f>+AG406+AH406</f>
        <v>0</v>
      </c>
      <c r="AJ406" s="78"/>
      <c r="AK406" s="245">
        <f t="shared" si="984"/>
        <v>0</v>
      </c>
    </row>
    <row r="407" spans="1:47" ht="19.5" customHeight="1" x14ac:dyDescent="0.2">
      <c r="A407" s="253"/>
      <c r="B407" s="100"/>
      <c r="C407" s="17" t="s">
        <v>7</v>
      </c>
      <c r="D407" s="18"/>
      <c r="E407" s="5">
        <v>0</v>
      </c>
      <c r="F407" s="5">
        <v>0</v>
      </c>
      <c r="G407" s="5">
        <f t="shared" ref="G407:G416" si="988">+E407+F407</f>
        <v>0</v>
      </c>
      <c r="H407" s="5">
        <v>0</v>
      </c>
      <c r="I407" s="5">
        <f t="shared" ref="I407:I416" si="989">+G407+H407</f>
        <v>0</v>
      </c>
      <c r="J407" s="5">
        <v>0</v>
      </c>
      <c r="K407" s="5">
        <f t="shared" ref="K407:K416" si="990">+I407+J407</f>
        <v>0</v>
      </c>
      <c r="L407" s="5">
        <v>0</v>
      </c>
      <c r="M407" s="5">
        <f t="shared" ref="M407:M416" si="991">+K407+L407</f>
        <v>0</v>
      </c>
      <c r="N407" s="5">
        <v>0</v>
      </c>
      <c r="O407" s="5">
        <f t="shared" ref="O407:O416" si="992">+M407+N407</f>
        <v>0</v>
      </c>
      <c r="P407" s="5">
        <v>0</v>
      </c>
      <c r="Q407" s="5">
        <f t="shared" ref="Q407:Q416" si="993">+O407+P407</f>
        <v>0</v>
      </c>
      <c r="R407" s="5"/>
      <c r="S407" s="215">
        <f t="shared" si="985"/>
        <v>0</v>
      </c>
      <c r="T407" s="46"/>
      <c r="U407" s="53"/>
      <c r="V407" s="20" t="s">
        <v>9</v>
      </c>
      <c r="W407" s="78">
        <v>0</v>
      </c>
      <c r="X407" s="78">
        <v>0</v>
      </c>
      <c r="Y407" s="78">
        <f t="shared" si="986"/>
        <v>0</v>
      </c>
      <c r="Z407" s="78">
        <v>0</v>
      </c>
      <c r="AA407" s="78">
        <f t="shared" si="987"/>
        <v>0</v>
      </c>
      <c r="AB407" s="78">
        <v>0</v>
      </c>
      <c r="AC407" s="78">
        <f>+AA407+AB407</f>
        <v>0</v>
      </c>
      <c r="AD407" s="78">
        <v>0</v>
      </c>
      <c r="AE407" s="78">
        <f>+AC407+AD407</f>
        <v>0</v>
      </c>
      <c r="AF407" s="78">
        <v>0</v>
      </c>
      <c r="AG407" s="78">
        <f>+AE407+AF407</f>
        <v>0</v>
      </c>
      <c r="AH407" s="78">
        <v>0</v>
      </c>
      <c r="AI407" s="78">
        <f>+AG407+AH407</f>
        <v>0</v>
      </c>
      <c r="AJ407" s="78"/>
      <c r="AK407" s="245">
        <f t="shared" si="984"/>
        <v>0</v>
      </c>
    </row>
    <row r="408" spans="1:47" ht="19.5" customHeight="1" x14ac:dyDescent="0.2">
      <c r="A408" s="253"/>
      <c r="B408" s="100"/>
      <c r="C408" s="17" t="s">
        <v>21</v>
      </c>
      <c r="D408" s="18"/>
      <c r="E408" s="5">
        <v>0</v>
      </c>
      <c r="F408" s="5">
        <v>0</v>
      </c>
      <c r="G408" s="5">
        <f t="shared" si="988"/>
        <v>0</v>
      </c>
      <c r="H408" s="5">
        <v>0</v>
      </c>
      <c r="I408" s="5">
        <f t="shared" si="989"/>
        <v>0</v>
      </c>
      <c r="J408" s="5">
        <v>0</v>
      </c>
      <c r="K408" s="5">
        <f t="shared" si="990"/>
        <v>0</v>
      </c>
      <c r="L408" s="5">
        <v>0</v>
      </c>
      <c r="M408" s="5">
        <f t="shared" si="991"/>
        <v>0</v>
      </c>
      <c r="N408" s="5">
        <v>0</v>
      </c>
      <c r="O408" s="5">
        <f t="shared" si="992"/>
        <v>0</v>
      </c>
      <c r="P408" s="5">
        <v>0</v>
      </c>
      <c r="Q408" s="5">
        <f t="shared" si="993"/>
        <v>0</v>
      </c>
      <c r="R408" s="5"/>
      <c r="S408" s="215">
        <f t="shared" si="985"/>
        <v>0</v>
      </c>
      <c r="T408" s="46"/>
      <c r="U408" s="53"/>
      <c r="V408" s="20" t="s">
        <v>11</v>
      </c>
      <c r="W408" s="78"/>
      <c r="X408" s="78">
        <v>0</v>
      </c>
      <c r="Y408" s="78">
        <f t="shared" si="986"/>
        <v>0</v>
      </c>
      <c r="Z408" s="78">
        <v>0</v>
      </c>
      <c r="AA408" s="78">
        <f t="shared" si="987"/>
        <v>0</v>
      </c>
      <c r="AB408" s="78">
        <v>0</v>
      </c>
      <c r="AC408" s="78">
        <f>+AA408+AB408</f>
        <v>0</v>
      </c>
      <c r="AD408" s="78">
        <v>0</v>
      </c>
      <c r="AE408" s="78">
        <f>+AC408+AD408</f>
        <v>0</v>
      </c>
      <c r="AF408" s="78">
        <v>0</v>
      </c>
      <c r="AG408" s="78">
        <f>+AE408+AF408</f>
        <v>0</v>
      </c>
      <c r="AH408" s="78">
        <v>0</v>
      </c>
      <c r="AI408" s="78">
        <f>+AG408+AH408</f>
        <v>0</v>
      </c>
      <c r="AJ408" s="78"/>
      <c r="AK408" s="245">
        <f t="shared" si="984"/>
        <v>0</v>
      </c>
    </row>
    <row r="409" spans="1:47" ht="19.5" customHeight="1" x14ac:dyDescent="0.2">
      <c r="A409" s="253"/>
      <c r="B409" s="101"/>
      <c r="C409" s="21"/>
      <c r="D409" s="21"/>
      <c r="E409" s="102">
        <v>0</v>
      </c>
      <c r="F409" s="102">
        <v>0</v>
      </c>
      <c r="G409" s="5">
        <f t="shared" si="988"/>
        <v>0</v>
      </c>
      <c r="H409" s="102">
        <v>0</v>
      </c>
      <c r="I409" s="5">
        <f t="shared" si="989"/>
        <v>0</v>
      </c>
      <c r="J409" s="102">
        <v>0</v>
      </c>
      <c r="K409" s="5">
        <f t="shared" si="990"/>
        <v>0</v>
      </c>
      <c r="L409" s="102">
        <v>0</v>
      </c>
      <c r="M409" s="5">
        <f t="shared" si="991"/>
        <v>0</v>
      </c>
      <c r="N409" s="102">
        <v>0</v>
      </c>
      <c r="O409" s="5">
        <f t="shared" si="992"/>
        <v>0</v>
      </c>
      <c r="P409" s="102">
        <v>0</v>
      </c>
      <c r="Q409" s="5">
        <f t="shared" si="993"/>
        <v>0</v>
      </c>
      <c r="R409" s="5"/>
      <c r="S409" s="215">
        <f t="shared" si="985"/>
        <v>0</v>
      </c>
      <c r="T409" s="50"/>
      <c r="U409" s="54"/>
      <c r="V409" s="23" t="s">
        <v>12</v>
      </c>
      <c r="W409" s="79"/>
      <c r="X409" s="79">
        <v>0</v>
      </c>
      <c r="Y409" s="79">
        <f t="shared" si="986"/>
        <v>0</v>
      </c>
      <c r="Z409" s="79">
        <v>0</v>
      </c>
      <c r="AA409" s="79">
        <f t="shared" si="987"/>
        <v>0</v>
      </c>
      <c r="AB409" s="79">
        <v>0</v>
      </c>
      <c r="AC409" s="79">
        <f>+AA409+AB409</f>
        <v>0</v>
      </c>
      <c r="AD409" s="79">
        <v>0</v>
      </c>
      <c r="AE409" s="79">
        <f>+AC409+AD409</f>
        <v>0</v>
      </c>
      <c r="AF409" s="79">
        <v>0</v>
      </c>
      <c r="AG409" s="79">
        <f>+AE409+AF409</f>
        <v>0</v>
      </c>
      <c r="AH409" s="79">
        <v>0</v>
      </c>
      <c r="AI409" s="79">
        <f>+AG409+AH409</f>
        <v>0</v>
      </c>
      <c r="AJ409" s="79"/>
      <c r="AK409" s="246">
        <f t="shared" si="984"/>
        <v>0</v>
      </c>
    </row>
    <row r="410" spans="1:47" ht="19.5" customHeight="1" x14ac:dyDescent="0.2">
      <c r="A410" s="253"/>
      <c r="B410" s="101"/>
      <c r="C410" s="21"/>
      <c r="D410" s="21"/>
      <c r="E410" s="102">
        <v>0</v>
      </c>
      <c r="F410" s="102">
        <v>0</v>
      </c>
      <c r="G410" s="5">
        <f t="shared" si="988"/>
        <v>0</v>
      </c>
      <c r="H410" s="102">
        <v>0</v>
      </c>
      <c r="I410" s="5">
        <f t="shared" si="989"/>
        <v>0</v>
      </c>
      <c r="J410" s="102">
        <v>0</v>
      </c>
      <c r="K410" s="5">
        <f t="shared" si="990"/>
        <v>0</v>
      </c>
      <c r="L410" s="102">
        <v>0</v>
      </c>
      <c r="M410" s="5">
        <f t="shared" si="991"/>
        <v>0</v>
      </c>
      <c r="N410" s="102">
        <v>0</v>
      </c>
      <c r="O410" s="5">
        <f t="shared" si="992"/>
        <v>0</v>
      </c>
      <c r="P410" s="102">
        <v>0</v>
      </c>
      <c r="Q410" s="5">
        <f t="shared" si="993"/>
        <v>0</v>
      </c>
      <c r="R410" s="5"/>
      <c r="S410" s="215">
        <f t="shared" si="985"/>
        <v>0</v>
      </c>
      <c r="T410" s="29"/>
      <c r="U410" s="138" t="s">
        <v>13</v>
      </c>
      <c r="V410" s="139"/>
      <c r="W410" s="60">
        <f t="shared" ref="W410:X410" si="994">SUM(W411:W413)</f>
        <v>171</v>
      </c>
      <c r="X410" s="60">
        <f t="shared" si="994"/>
        <v>0</v>
      </c>
      <c r="Y410" s="60">
        <f t="shared" si="986"/>
        <v>171</v>
      </c>
      <c r="Z410" s="60">
        <f t="shared" ref="Z410" si="995">SUM(Z411:Z413)</f>
        <v>0</v>
      </c>
      <c r="AA410" s="60">
        <f t="shared" si="987"/>
        <v>171</v>
      </c>
      <c r="AB410" s="60">
        <f t="shared" ref="AB410:AD410" si="996">SUM(AB411:AB413)</f>
        <v>0</v>
      </c>
      <c r="AC410" s="72">
        <f>SUM(AC411:AC413)</f>
        <v>171</v>
      </c>
      <c r="AD410" s="60">
        <f t="shared" si="996"/>
        <v>0</v>
      </c>
      <c r="AE410" s="72">
        <f>SUM(AE411:AE413)</f>
        <v>171</v>
      </c>
      <c r="AF410" s="60">
        <f t="shared" ref="AF410:AH410" si="997">SUM(AF411:AF413)</f>
        <v>0</v>
      </c>
      <c r="AG410" s="72">
        <f>SUM(AG411:AG413)</f>
        <v>171</v>
      </c>
      <c r="AH410" s="60">
        <f t="shared" si="997"/>
        <v>0</v>
      </c>
      <c r="AI410" s="72">
        <f>SUM(AI411:AI413)</f>
        <v>171</v>
      </c>
      <c r="AJ410" s="72">
        <f>SUM(AJ411:AJ413)</f>
        <v>0</v>
      </c>
      <c r="AK410" s="243">
        <f t="shared" si="984"/>
        <v>0</v>
      </c>
    </row>
    <row r="411" spans="1:47" ht="19.5" customHeight="1" x14ac:dyDescent="0.2">
      <c r="A411" s="253"/>
      <c r="B411" s="134"/>
      <c r="C411" s="135" t="s">
        <v>10</v>
      </c>
      <c r="D411" s="8"/>
      <c r="E411" s="9">
        <f>149-149</f>
        <v>0</v>
      </c>
      <c r="F411" s="9">
        <v>0</v>
      </c>
      <c r="G411" s="9">
        <f t="shared" si="988"/>
        <v>0</v>
      </c>
      <c r="H411" s="9">
        <v>0</v>
      </c>
      <c r="I411" s="9">
        <f t="shared" si="989"/>
        <v>0</v>
      </c>
      <c r="J411" s="9">
        <v>0</v>
      </c>
      <c r="K411" s="9">
        <f t="shared" si="990"/>
        <v>0</v>
      </c>
      <c r="L411" s="9">
        <v>0</v>
      </c>
      <c r="M411" s="9">
        <f t="shared" si="991"/>
        <v>0</v>
      </c>
      <c r="N411" s="9">
        <v>0</v>
      </c>
      <c r="O411" s="9">
        <f t="shared" si="992"/>
        <v>0</v>
      </c>
      <c r="P411" s="9">
        <v>0</v>
      </c>
      <c r="Q411" s="9">
        <f t="shared" si="993"/>
        <v>0</v>
      </c>
      <c r="R411" s="9"/>
      <c r="S411" s="216">
        <f t="shared" si="985"/>
        <v>0</v>
      </c>
      <c r="T411" s="44"/>
      <c r="U411" s="143"/>
      <c r="V411" s="144" t="s">
        <v>15</v>
      </c>
      <c r="W411" s="145">
        <v>0</v>
      </c>
      <c r="X411" s="145">
        <v>0</v>
      </c>
      <c r="Y411" s="145">
        <f t="shared" si="986"/>
        <v>0</v>
      </c>
      <c r="Z411" s="145">
        <v>0</v>
      </c>
      <c r="AA411" s="145">
        <f t="shared" si="987"/>
        <v>0</v>
      </c>
      <c r="AB411" s="145">
        <v>0</v>
      </c>
      <c r="AC411" s="145">
        <f t="shared" ref="AC411:AC416" si="998">+AA411+AB411</f>
        <v>0</v>
      </c>
      <c r="AD411" s="145">
        <v>0</v>
      </c>
      <c r="AE411" s="145">
        <f t="shared" ref="AE411:AE416" si="999">+AC411+AD411</f>
        <v>0</v>
      </c>
      <c r="AF411" s="145">
        <v>0</v>
      </c>
      <c r="AG411" s="145">
        <f t="shared" ref="AG411:AG416" si="1000">+AE411+AF411</f>
        <v>0</v>
      </c>
      <c r="AH411" s="145">
        <v>0</v>
      </c>
      <c r="AI411" s="145">
        <f t="shared" ref="AI411:AI416" si="1001">+AG411+AH411</f>
        <v>0</v>
      </c>
      <c r="AJ411" s="145"/>
      <c r="AK411" s="244">
        <f t="shared" si="984"/>
        <v>0</v>
      </c>
    </row>
    <row r="412" spans="1:47" ht="19.5" customHeight="1" x14ac:dyDescent="0.2">
      <c r="A412" s="253"/>
      <c r="B412" s="134"/>
      <c r="C412" s="135" t="s">
        <v>139</v>
      </c>
      <c r="D412" s="8"/>
      <c r="E412" s="11">
        <v>171</v>
      </c>
      <c r="F412" s="11">
        <v>0</v>
      </c>
      <c r="G412" s="11">
        <f t="shared" si="988"/>
        <v>171</v>
      </c>
      <c r="H412" s="11">
        <v>0</v>
      </c>
      <c r="I412" s="11">
        <f t="shared" si="989"/>
        <v>171</v>
      </c>
      <c r="J412" s="11">
        <v>0</v>
      </c>
      <c r="K412" s="11">
        <f t="shared" si="990"/>
        <v>171</v>
      </c>
      <c r="L412" s="11">
        <v>0</v>
      </c>
      <c r="M412" s="11">
        <f t="shared" si="991"/>
        <v>171</v>
      </c>
      <c r="N412" s="11">
        <v>0</v>
      </c>
      <c r="O412" s="11">
        <f t="shared" si="992"/>
        <v>171</v>
      </c>
      <c r="P412" s="11">
        <v>0</v>
      </c>
      <c r="Q412" s="11">
        <f t="shared" si="993"/>
        <v>171</v>
      </c>
      <c r="R412" s="11"/>
      <c r="S412" s="217">
        <f t="shared" si="985"/>
        <v>0</v>
      </c>
      <c r="T412" s="45"/>
      <c r="U412" s="53"/>
      <c r="V412" s="20" t="s">
        <v>16</v>
      </c>
      <c r="W412" s="78">
        <v>0</v>
      </c>
      <c r="X412" s="78">
        <v>0</v>
      </c>
      <c r="Y412" s="78">
        <f t="shared" si="986"/>
        <v>0</v>
      </c>
      <c r="Z412" s="78">
        <v>0</v>
      </c>
      <c r="AA412" s="78">
        <f t="shared" si="987"/>
        <v>0</v>
      </c>
      <c r="AB412" s="78">
        <v>0</v>
      </c>
      <c r="AC412" s="78">
        <f t="shared" si="998"/>
        <v>0</v>
      </c>
      <c r="AD412" s="78">
        <v>0</v>
      </c>
      <c r="AE412" s="78">
        <f t="shared" si="999"/>
        <v>0</v>
      </c>
      <c r="AF412" s="78">
        <v>0</v>
      </c>
      <c r="AG412" s="78">
        <f t="shared" si="1000"/>
        <v>0</v>
      </c>
      <c r="AH412" s="78">
        <v>0</v>
      </c>
      <c r="AI412" s="78">
        <f t="shared" si="1001"/>
        <v>0</v>
      </c>
      <c r="AJ412" s="78"/>
      <c r="AK412" s="245">
        <f t="shared" si="984"/>
        <v>0</v>
      </c>
    </row>
    <row r="413" spans="1:47" ht="19.5" customHeight="1" x14ac:dyDescent="0.2">
      <c r="A413" s="253"/>
      <c r="B413" s="134"/>
      <c r="C413" s="135" t="s">
        <v>22</v>
      </c>
      <c r="D413" s="8"/>
      <c r="E413" s="58">
        <v>0</v>
      </c>
      <c r="F413" s="58">
        <v>0</v>
      </c>
      <c r="G413" s="58">
        <f t="shared" si="988"/>
        <v>0</v>
      </c>
      <c r="H413" s="58">
        <v>0</v>
      </c>
      <c r="I413" s="58">
        <f t="shared" si="989"/>
        <v>0</v>
      </c>
      <c r="J413" s="58">
        <v>0</v>
      </c>
      <c r="K413" s="58">
        <f t="shared" si="990"/>
        <v>0</v>
      </c>
      <c r="L413" s="58">
        <v>0</v>
      </c>
      <c r="M413" s="58">
        <f t="shared" si="991"/>
        <v>0</v>
      </c>
      <c r="N413" s="58">
        <v>0</v>
      </c>
      <c r="O413" s="58">
        <f t="shared" si="992"/>
        <v>0</v>
      </c>
      <c r="P413" s="58">
        <v>0</v>
      </c>
      <c r="Q413" s="58">
        <f t="shared" si="993"/>
        <v>0</v>
      </c>
      <c r="R413" s="58"/>
      <c r="S413" s="218">
        <f t="shared" si="985"/>
        <v>0</v>
      </c>
      <c r="U413" s="103"/>
      <c r="V413" s="104" t="s">
        <v>17</v>
      </c>
      <c r="W413" s="80">
        <v>171</v>
      </c>
      <c r="X413" s="80">
        <v>0</v>
      </c>
      <c r="Y413" s="80">
        <f t="shared" si="986"/>
        <v>171</v>
      </c>
      <c r="Z413" s="80">
        <v>0</v>
      </c>
      <c r="AA413" s="80">
        <f t="shared" si="987"/>
        <v>171</v>
      </c>
      <c r="AB413" s="80">
        <v>0</v>
      </c>
      <c r="AC413" s="80">
        <f t="shared" si="998"/>
        <v>171</v>
      </c>
      <c r="AD413" s="80">
        <v>0</v>
      </c>
      <c r="AE413" s="80">
        <f t="shared" si="999"/>
        <v>171</v>
      </c>
      <c r="AF413" s="80">
        <v>0</v>
      </c>
      <c r="AG413" s="80">
        <f t="shared" si="1000"/>
        <v>171</v>
      </c>
      <c r="AH413" s="80">
        <v>0</v>
      </c>
      <c r="AI413" s="80">
        <f t="shared" si="1001"/>
        <v>171</v>
      </c>
      <c r="AJ413" s="80"/>
      <c r="AK413" s="247">
        <f t="shared" si="984"/>
        <v>0</v>
      </c>
    </row>
    <row r="414" spans="1:47" ht="19.5" customHeight="1" x14ac:dyDescent="0.2">
      <c r="A414" s="253"/>
      <c r="B414" s="134"/>
      <c r="C414" s="135" t="s">
        <v>46</v>
      </c>
      <c r="D414" s="8"/>
      <c r="E414" s="11">
        <v>0</v>
      </c>
      <c r="F414" s="11">
        <v>0</v>
      </c>
      <c r="G414" s="11">
        <f t="shared" si="988"/>
        <v>0</v>
      </c>
      <c r="H414" s="11">
        <v>0</v>
      </c>
      <c r="I414" s="11">
        <f t="shared" si="989"/>
        <v>0</v>
      </c>
      <c r="J414" s="11">
        <v>0</v>
      </c>
      <c r="K414" s="11">
        <f t="shared" si="990"/>
        <v>0</v>
      </c>
      <c r="L414" s="11">
        <v>0</v>
      </c>
      <c r="M414" s="11">
        <f t="shared" si="991"/>
        <v>0</v>
      </c>
      <c r="N414" s="11">
        <v>0</v>
      </c>
      <c r="O414" s="11">
        <f t="shared" si="992"/>
        <v>0</v>
      </c>
      <c r="P414" s="11">
        <v>0</v>
      </c>
      <c r="Q414" s="11">
        <f t="shared" si="993"/>
        <v>0</v>
      </c>
      <c r="R414" s="11"/>
      <c r="S414" s="217">
        <f t="shared" si="985"/>
        <v>0</v>
      </c>
      <c r="T414" s="45"/>
      <c r="U414" s="147" t="s">
        <v>43</v>
      </c>
      <c r="V414" s="10"/>
      <c r="W414" s="60">
        <v>0</v>
      </c>
      <c r="X414" s="60">
        <v>0</v>
      </c>
      <c r="Y414" s="60">
        <f t="shared" si="986"/>
        <v>0</v>
      </c>
      <c r="Z414" s="60">
        <v>0</v>
      </c>
      <c r="AA414" s="60">
        <f t="shared" si="987"/>
        <v>0</v>
      </c>
      <c r="AB414" s="60">
        <v>0</v>
      </c>
      <c r="AC414" s="60">
        <f t="shared" si="998"/>
        <v>0</v>
      </c>
      <c r="AD414" s="60">
        <v>0</v>
      </c>
      <c r="AE414" s="60">
        <f t="shared" si="999"/>
        <v>0</v>
      </c>
      <c r="AF414" s="60">
        <v>0</v>
      </c>
      <c r="AG414" s="60">
        <f t="shared" si="1000"/>
        <v>0</v>
      </c>
      <c r="AH414" s="60">
        <v>0</v>
      </c>
      <c r="AI414" s="60">
        <f t="shared" si="1001"/>
        <v>0</v>
      </c>
      <c r="AJ414" s="60"/>
      <c r="AK414" s="230">
        <f t="shared" si="984"/>
        <v>0</v>
      </c>
    </row>
    <row r="415" spans="1:47" ht="19.5" customHeight="1" x14ac:dyDescent="0.2">
      <c r="B415" s="134"/>
      <c r="C415" s="135" t="s">
        <v>51</v>
      </c>
      <c r="D415" s="8"/>
      <c r="E415" s="58">
        <v>0</v>
      </c>
      <c r="F415" s="58">
        <v>0</v>
      </c>
      <c r="G415" s="58">
        <f t="shared" si="988"/>
        <v>0</v>
      </c>
      <c r="H415" s="58">
        <v>0</v>
      </c>
      <c r="I415" s="58">
        <f t="shared" si="989"/>
        <v>0</v>
      </c>
      <c r="J415" s="58">
        <v>0</v>
      </c>
      <c r="K415" s="58">
        <f t="shared" si="990"/>
        <v>0</v>
      </c>
      <c r="L415" s="58">
        <v>0</v>
      </c>
      <c r="M415" s="58">
        <f t="shared" si="991"/>
        <v>0</v>
      </c>
      <c r="N415" s="58">
        <v>0</v>
      </c>
      <c r="O415" s="58">
        <f t="shared" si="992"/>
        <v>0</v>
      </c>
      <c r="P415" s="58">
        <v>0</v>
      </c>
      <c r="Q415" s="58">
        <f t="shared" si="993"/>
        <v>0</v>
      </c>
      <c r="R415" s="58"/>
      <c r="S415" s="218">
        <f t="shared" si="985"/>
        <v>0</v>
      </c>
      <c r="T415" s="29"/>
      <c r="U415" s="55" t="s">
        <v>38</v>
      </c>
      <c r="V415" s="28"/>
      <c r="W415" s="60">
        <v>0</v>
      </c>
      <c r="X415" s="60">
        <v>0</v>
      </c>
      <c r="Y415" s="60">
        <f t="shared" si="986"/>
        <v>0</v>
      </c>
      <c r="Z415" s="60">
        <v>0</v>
      </c>
      <c r="AA415" s="60">
        <f t="shared" si="987"/>
        <v>0</v>
      </c>
      <c r="AB415" s="60">
        <v>0</v>
      </c>
      <c r="AC415" s="60">
        <f t="shared" si="998"/>
        <v>0</v>
      </c>
      <c r="AD415" s="60">
        <v>0</v>
      </c>
      <c r="AE415" s="60">
        <f t="shared" si="999"/>
        <v>0</v>
      </c>
      <c r="AF415" s="60">
        <v>0</v>
      </c>
      <c r="AG415" s="60">
        <f t="shared" si="1000"/>
        <v>0</v>
      </c>
      <c r="AH415" s="60">
        <v>0</v>
      </c>
      <c r="AI415" s="60">
        <f t="shared" si="1001"/>
        <v>0</v>
      </c>
      <c r="AJ415" s="60"/>
      <c r="AK415" s="230">
        <f t="shared" si="984"/>
        <v>0</v>
      </c>
    </row>
    <row r="416" spans="1:47" ht="19.5" customHeight="1" x14ac:dyDescent="0.2">
      <c r="B416" s="105"/>
      <c r="C416" s="35" t="s">
        <v>127</v>
      </c>
      <c r="D416" s="35"/>
      <c r="E416" s="59">
        <v>0</v>
      </c>
      <c r="F416" s="59">
        <v>0</v>
      </c>
      <c r="G416" s="59">
        <f t="shared" si="988"/>
        <v>0</v>
      </c>
      <c r="H416" s="59">
        <v>0</v>
      </c>
      <c r="I416" s="59">
        <f t="shared" si="989"/>
        <v>0</v>
      </c>
      <c r="J416" s="59">
        <v>0</v>
      </c>
      <c r="K416" s="59">
        <f t="shared" si="990"/>
        <v>0</v>
      </c>
      <c r="L416" s="59">
        <v>0</v>
      </c>
      <c r="M416" s="59">
        <f t="shared" si="991"/>
        <v>0</v>
      </c>
      <c r="N416" s="59">
        <v>0</v>
      </c>
      <c r="O416" s="59">
        <f t="shared" si="992"/>
        <v>0</v>
      </c>
      <c r="P416" s="59">
        <v>0</v>
      </c>
      <c r="Q416" s="59">
        <f t="shared" si="993"/>
        <v>0</v>
      </c>
      <c r="R416" s="59"/>
      <c r="S416" s="219">
        <f t="shared" si="985"/>
        <v>0</v>
      </c>
      <c r="T416" s="29"/>
      <c r="U416" s="148" t="s">
        <v>127</v>
      </c>
      <c r="V416" s="132"/>
      <c r="W416" s="89">
        <v>0</v>
      </c>
      <c r="X416" s="89">
        <v>0</v>
      </c>
      <c r="Y416" s="89">
        <f t="shared" si="986"/>
        <v>0</v>
      </c>
      <c r="Z416" s="89">
        <v>0</v>
      </c>
      <c r="AA416" s="89">
        <f t="shared" si="987"/>
        <v>0</v>
      </c>
      <c r="AB416" s="89">
        <v>0</v>
      </c>
      <c r="AC416" s="89">
        <f t="shared" si="998"/>
        <v>0</v>
      </c>
      <c r="AD416" s="89">
        <v>0</v>
      </c>
      <c r="AE416" s="89">
        <f t="shared" si="999"/>
        <v>0</v>
      </c>
      <c r="AF416" s="89">
        <v>0</v>
      </c>
      <c r="AG416" s="89">
        <f t="shared" si="1000"/>
        <v>0</v>
      </c>
      <c r="AH416" s="89">
        <v>0</v>
      </c>
      <c r="AI416" s="89">
        <f t="shared" si="1001"/>
        <v>0</v>
      </c>
      <c r="AJ416" s="89"/>
      <c r="AK416" s="248">
        <f t="shared" si="984"/>
        <v>0</v>
      </c>
    </row>
    <row r="417" spans="1:47" s="3" customFormat="1" ht="19.5" customHeight="1" x14ac:dyDescent="0.2">
      <c r="B417" s="149" t="s">
        <v>14</v>
      </c>
      <c r="C417" s="135"/>
      <c r="D417" s="8"/>
      <c r="E417" s="11">
        <f>SUM(E411:E416)+E404</f>
        <v>171</v>
      </c>
      <c r="F417" s="11">
        <f t="shared" ref="F417" si="1002">SUM(F411:F416)+F404</f>
        <v>0</v>
      </c>
      <c r="G417" s="11">
        <f t="shared" ref="G417" si="1003">SUM(G411:G416)+G404</f>
        <v>171</v>
      </c>
      <c r="H417" s="11">
        <f t="shared" ref="H417" si="1004">SUM(H411:H416)+H404</f>
        <v>0</v>
      </c>
      <c r="I417" s="11">
        <f t="shared" ref="I417" si="1005">SUM(I411:I416)+I404</f>
        <v>171</v>
      </c>
      <c r="J417" s="11">
        <f t="shared" ref="J417" si="1006">SUM(J411:J416)+J404</f>
        <v>0</v>
      </c>
      <c r="K417" s="11">
        <f t="shared" ref="K417" si="1007">SUM(K411:K416)+K404</f>
        <v>171</v>
      </c>
      <c r="L417" s="11">
        <f t="shared" ref="L417" si="1008">SUM(L411:L416)+L404</f>
        <v>0</v>
      </c>
      <c r="M417" s="11">
        <f t="shared" ref="M417" si="1009">SUM(M411:M416)+M404</f>
        <v>171</v>
      </c>
      <c r="N417" s="11">
        <f t="shared" ref="N417" si="1010">SUM(N411:N416)+N404</f>
        <v>0</v>
      </c>
      <c r="O417" s="11">
        <f t="shared" ref="O417" si="1011">SUM(O411:O416)+O404</f>
        <v>171</v>
      </c>
      <c r="P417" s="11">
        <f t="shared" ref="P417" si="1012">SUM(P411:P416)+P404</f>
        <v>0</v>
      </c>
      <c r="Q417" s="11">
        <f t="shared" ref="Q417" si="1013">SUM(Q411:Q416)+Q404</f>
        <v>171</v>
      </c>
      <c r="R417" s="11">
        <f t="shared" ref="R417" si="1014">SUM(R411:R416)+R404</f>
        <v>0</v>
      </c>
      <c r="S417" s="217">
        <f t="shared" si="985"/>
        <v>0</v>
      </c>
      <c r="T417" s="65"/>
      <c r="U417" s="150" t="s">
        <v>18</v>
      </c>
      <c r="V417" s="151"/>
      <c r="W417" s="60">
        <f t="shared" ref="W417:AJ417" si="1015">+W415+W410+W404+W414+W416</f>
        <v>171</v>
      </c>
      <c r="X417" s="60">
        <f t="shared" si="1015"/>
        <v>0</v>
      </c>
      <c r="Y417" s="60">
        <f t="shared" si="1015"/>
        <v>171</v>
      </c>
      <c r="Z417" s="60">
        <f t="shared" si="1015"/>
        <v>0</v>
      </c>
      <c r="AA417" s="60">
        <f t="shared" si="1015"/>
        <v>171</v>
      </c>
      <c r="AB417" s="60">
        <f t="shared" si="1015"/>
        <v>0</v>
      </c>
      <c r="AC417" s="60">
        <f t="shared" si="1015"/>
        <v>171</v>
      </c>
      <c r="AD417" s="60">
        <f t="shared" si="1015"/>
        <v>0</v>
      </c>
      <c r="AE417" s="60">
        <f t="shared" si="1015"/>
        <v>171</v>
      </c>
      <c r="AF417" s="60">
        <f t="shared" si="1015"/>
        <v>0</v>
      </c>
      <c r="AG417" s="60">
        <f t="shared" si="1015"/>
        <v>171</v>
      </c>
      <c r="AH417" s="60">
        <f t="shared" si="1015"/>
        <v>0</v>
      </c>
      <c r="AI417" s="60">
        <f t="shared" si="1015"/>
        <v>171</v>
      </c>
      <c r="AJ417" s="60">
        <f t="shared" si="1015"/>
        <v>0</v>
      </c>
      <c r="AK417" s="230">
        <f t="shared" si="984"/>
        <v>0</v>
      </c>
      <c r="AL417" s="14"/>
      <c r="AM417" s="14"/>
      <c r="AN417" s="14"/>
      <c r="AO417" s="14"/>
      <c r="AP417" s="14"/>
      <c r="AQ417" s="14"/>
      <c r="AR417" s="14"/>
      <c r="AS417" s="14"/>
      <c r="AT417" s="14"/>
      <c r="AU417" s="14"/>
    </row>
    <row r="418" spans="1:47" s="3" customFormat="1" ht="25.5" customHeight="1" x14ac:dyDescent="0.2">
      <c r="B418" s="152" t="s">
        <v>138</v>
      </c>
      <c r="C418" s="122" t="s">
        <v>102</v>
      </c>
      <c r="D418" s="123"/>
      <c r="E418" s="122"/>
      <c r="F418" s="122"/>
      <c r="G418" s="122"/>
      <c r="H418" s="122"/>
      <c r="I418" s="122"/>
      <c r="J418" s="122"/>
      <c r="K418" s="122"/>
      <c r="L418" s="122"/>
      <c r="M418" s="122"/>
      <c r="N418" s="122"/>
      <c r="O418" s="122"/>
      <c r="P418" s="122"/>
      <c r="Q418" s="122"/>
      <c r="R418" s="122"/>
      <c r="S418" s="220"/>
      <c r="T418" s="122"/>
      <c r="U418" s="123"/>
      <c r="V418" s="167"/>
      <c r="W418" s="167"/>
      <c r="X418" s="167"/>
      <c r="Y418" s="167"/>
      <c r="Z418" s="167"/>
      <c r="AA418" s="167"/>
      <c r="AB418" s="167"/>
      <c r="AC418" s="167"/>
      <c r="AD418" s="167"/>
      <c r="AE418" s="167"/>
      <c r="AF418" s="167"/>
      <c r="AG418" s="167"/>
      <c r="AH418" s="167"/>
      <c r="AI418" s="167"/>
      <c r="AJ418" s="167"/>
      <c r="AK418" s="199"/>
    </row>
    <row r="419" spans="1:47" ht="40.5" customHeight="1" x14ac:dyDescent="0.2">
      <c r="B419" s="96" t="s">
        <v>0</v>
      </c>
      <c r="C419" s="188"/>
      <c r="D419" s="97"/>
      <c r="E419" s="34" t="str">
        <f t="shared" ref="E419:S419" si="1016">+E$6</f>
        <v>Eredeti előirányzat
2024. év</v>
      </c>
      <c r="F419" s="34" t="str">
        <f t="shared" si="1016"/>
        <v>1 Módosítás</v>
      </c>
      <c r="G419" s="34" t="str">
        <f t="shared" si="1016"/>
        <v>Módosított előirányzat 1
2024. év</v>
      </c>
      <c r="H419" s="34" t="str">
        <f t="shared" si="1016"/>
        <v>2 Módosítás</v>
      </c>
      <c r="I419" s="34" t="str">
        <f t="shared" si="1016"/>
        <v>Módosított előirányzat</v>
      </c>
      <c r="J419" s="34" t="str">
        <f t="shared" si="1016"/>
        <v>3 Módosítás</v>
      </c>
      <c r="K419" s="34" t="str">
        <f t="shared" si="1016"/>
        <v>Módosított előirányzat</v>
      </c>
      <c r="L419" s="34" t="str">
        <f t="shared" si="1016"/>
        <v>4 Módosítás</v>
      </c>
      <c r="M419" s="34" t="str">
        <f t="shared" si="1016"/>
        <v>4. Módosított előirányzat</v>
      </c>
      <c r="N419" s="34" t="str">
        <f t="shared" si="1016"/>
        <v>5 Módosítás</v>
      </c>
      <c r="O419" s="34" t="str">
        <f t="shared" si="1016"/>
        <v>Módosított előirányzat 5.</v>
      </c>
      <c r="P419" s="34" t="str">
        <f t="shared" si="1016"/>
        <v>6 Módosítás</v>
      </c>
      <c r="Q419" s="34" t="str">
        <f t="shared" si="1016"/>
        <v>Módosított előirányzat
2024. év</v>
      </c>
      <c r="R419" s="34" t="str">
        <f t="shared" si="1016"/>
        <v>Teljesítés
2024. év</v>
      </c>
      <c r="S419" s="34" t="str">
        <f t="shared" si="1016"/>
        <v>%
Teljesítés
 Mód.előir.</v>
      </c>
      <c r="T419" s="49"/>
      <c r="U419" s="55" t="s">
        <v>1</v>
      </c>
      <c r="V419" s="98"/>
      <c r="W419" s="34" t="str">
        <f t="shared" ref="W419:AK419" si="1017">+W$6</f>
        <v>Eredeti előirányzat
2024. év</v>
      </c>
      <c r="X419" s="34" t="str">
        <f t="shared" si="1017"/>
        <v>1 Módosítás</v>
      </c>
      <c r="Y419" s="34" t="str">
        <f t="shared" si="1017"/>
        <v>Módosított előirányzat 1
2024. év</v>
      </c>
      <c r="Z419" s="34" t="str">
        <f t="shared" si="1017"/>
        <v>2 Módosítás</v>
      </c>
      <c r="AA419" s="34" t="str">
        <f t="shared" si="1017"/>
        <v>Módosított előirányzat</v>
      </c>
      <c r="AB419" s="34" t="str">
        <f t="shared" si="1017"/>
        <v>3 Módosítás</v>
      </c>
      <c r="AC419" s="34" t="str">
        <f t="shared" si="1017"/>
        <v>Módosított előirányzat</v>
      </c>
      <c r="AD419" s="34" t="str">
        <f t="shared" si="1017"/>
        <v>4 Módosítás</v>
      </c>
      <c r="AE419" s="34" t="str">
        <f t="shared" si="1017"/>
        <v>4. Módosított előirányzat</v>
      </c>
      <c r="AF419" s="34" t="str">
        <f t="shared" si="1017"/>
        <v>5 Módosítás</v>
      </c>
      <c r="AG419" s="34" t="str">
        <f t="shared" si="1017"/>
        <v>Módosított előirányzat 5</v>
      </c>
      <c r="AH419" s="34" t="str">
        <f t="shared" si="1017"/>
        <v>6 Módosítás</v>
      </c>
      <c r="AI419" s="34" t="str">
        <f t="shared" si="1017"/>
        <v>Módosított 
előirányzat</v>
      </c>
      <c r="AJ419" s="34" t="str">
        <f t="shared" si="1017"/>
        <v>Teljesítés
2024. év</v>
      </c>
      <c r="AK419" s="34" t="str">
        <f t="shared" si="1017"/>
        <v>%
Teljesítés
 Mód.előir.</v>
      </c>
    </row>
    <row r="420" spans="1:47" ht="19.5" customHeight="1" x14ac:dyDescent="0.2">
      <c r="B420" s="134"/>
      <c r="C420" s="135" t="s">
        <v>2</v>
      </c>
      <c r="D420" s="136"/>
      <c r="E420" s="137">
        <f t="shared" ref="E420:I420" si="1018">+E421+E422+E423+E424</f>
        <v>9100</v>
      </c>
      <c r="F420" s="137">
        <f t="shared" si="1018"/>
        <v>0</v>
      </c>
      <c r="G420" s="137">
        <f t="shared" si="1018"/>
        <v>9100</v>
      </c>
      <c r="H420" s="137">
        <f t="shared" si="1018"/>
        <v>0</v>
      </c>
      <c r="I420" s="137">
        <f t="shared" si="1018"/>
        <v>9100</v>
      </c>
      <c r="J420" s="137">
        <f t="shared" ref="J420:K420" si="1019">+J421+J422+J423+J424</f>
        <v>0</v>
      </c>
      <c r="K420" s="137">
        <f t="shared" si="1019"/>
        <v>9100</v>
      </c>
      <c r="L420" s="137">
        <f t="shared" ref="L420:M420" si="1020">+L421+L422+L423+L424</f>
        <v>0</v>
      </c>
      <c r="M420" s="137">
        <f t="shared" si="1020"/>
        <v>9100</v>
      </c>
      <c r="N420" s="137">
        <f t="shared" ref="N420:O420" si="1021">+N421+N422+N423+N424</f>
        <v>0</v>
      </c>
      <c r="O420" s="137">
        <f t="shared" si="1021"/>
        <v>9100</v>
      </c>
      <c r="P420" s="137">
        <f t="shared" ref="P420:Q420" si="1022">+P421+P422+P423+P424</f>
        <v>0</v>
      </c>
      <c r="Q420" s="137">
        <f t="shared" si="1022"/>
        <v>9100</v>
      </c>
      <c r="R420" s="137">
        <f>+R421+R422+R423+R424</f>
        <v>9100</v>
      </c>
      <c r="S420" s="213">
        <f>IF(Q420=0,0,R420/Q420*100)</f>
        <v>100</v>
      </c>
      <c r="T420" s="44"/>
      <c r="U420" s="138" t="s">
        <v>3</v>
      </c>
      <c r="V420" s="139"/>
      <c r="W420" s="72">
        <f t="shared" ref="W420:X420" si="1023">SUM(W421:W425)</f>
        <v>9100</v>
      </c>
      <c r="X420" s="72">
        <f t="shared" si="1023"/>
        <v>0</v>
      </c>
      <c r="Y420" s="72">
        <f>+W420+X420</f>
        <v>9100</v>
      </c>
      <c r="Z420" s="72">
        <f t="shared" ref="Z420" si="1024">SUM(Z421:Z425)</f>
        <v>0</v>
      </c>
      <c r="AA420" s="72">
        <f>+Y420+Z420</f>
        <v>9100</v>
      </c>
      <c r="AB420" s="72">
        <f t="shared" ref="AB420:AD420" si="1025">SUM(AB421:AB425)</f>
        <v>0</v>
      </c>
      <c r="AC420" s="72">
        <f>SUM(AC421:AC425)</f>
        <v>9100</v>
      </c>
      <c r="AD420" s="72">
        <f t="shared" si="1025"/>
        <v>0</v>
      </c>
      <c r="AE420" s="72">
        <f>SUM(AE421:AE425)</f>
        <v>9100</v>
      </c>
      <c r="AF420" s="72">
        <f t="shared" ref="AF420:AH420" si="1026">SUM(AF421:AF425)</f>
        <v>0</v>
      </c>
      <c r="AG420" s="72">
        <f>SUM(AG421:AG425)</f>
        <v>9100</v>
      </c>
      <c r="AH420" s="72">
        <f t="shared" si="1026"/>
        <v>0</v>
      </c>
      <c r="AI420" s="72">
        <f>SUM(AI421:AI425)</f>
        <v>9100</v>
      </c>
      <c r="AJ420" s="72">
        <f>SUM(AJ421:AJ425)</f>
        <v>0</v>
      </c>
      <c r="AK420" s="243">
        <f t="shared" ref="AK420:AK433" si="1027">IF(AI420=0,0,AJ420/AI420*100)</f>
        <v>0</v>
      </c>
    </row>
    <row r="421" spans="1:47" ht="19.5" customHeight="1" x14ac:dyDescent="0.2">
      <c r="B421" s="140"/>
      <c r="C421" s="141" t="s">
        <v>4</v>
      </c>
      <c r="D421" s="141"/>
      <c r="E421" s="142"/>
      <c r="F421" s="142">
        <v>0</v>
      </c>
      <c r="G421" s="142"/>
      <c r="H421" s="142"/>
      <c r="I421" s="142"/>
      <c r="J421" s="142"/>
      <c r="K421" s="142"/>
      <c r="L421" s="142"/>
      <c r="M421" s="142"/>
      <c r="N421" s="142"/>
      <c r="O421" s="142"/>
      <c r="P421" s="142"/>
      <c r="Q421" s="142"/>
      <c r="R421" s="142"/>
      <c r="S421" s="214">
        <f t="shared" ref="S421:S433" si="1028">IF(Q421=0,0,R421/Q421*100)</f>
        <v>0</v>
      </c>
      <c r="T421" s="46"/>
      <c r="U421" s="143"/>
      <c r="V421" s="144" t="s">
        <v>6</v>
      </c>
      <c r="W421" s="145"/>
      <c r="X421" s="145">
        <v>0</v>
      </c>
      <c r="Y421" s="145">
        <f t="shared" ref="Y421:Y432" si="1029">+W421+X421</f>
        <v>0</v>
      </c>
      <c r="Z421" s="145">
        <v>0</v>
      </c>
      <c r="AA421" s="145">
        <f t="shared" ref="AA421:AA432" si="1030">+Y421+Z421</f>
        <v>0</v>
      </c>
      <c r="AB421" s="145">
        <v>0</v>
      </c>
      <c r="AC421" s="145">
        <f>+AA421+AB421</f>
        <v>0</v>
      </c>
      <c r="AD421" s="145">
        <v>0</v>
      </c>
      <c r="AE421" s="145">
        <f>+AC421+AD421</f>
        <v>0</v>
      </c>
      <c r="AF421" s="145">
        <v>0</v>
      </c>
      <c r="AG421" s="145">
        <f>+AE421+AF421</f>
        <v>0</v>
      </c>
      <c r="AH421" s="145">
        <v>0</v>
      </c>
      <c r="AI421" s="145">
        <f>+AG421+AH421</f>
        <v>0</v>
      </c>
      <c r="AJ421" s="145"/>
      <c r="AK421" s="244">
        <f t="shared" si="1027"/>
        <v>0</v>
      </c>
    </row>
    <row r="422" spans="1:47" ht="23.25" customHeight="1" x14ac:dyDescent="0.2">
      <c r="A422" s="253"/>
      <c r="B422" s="100"/>
      <c r="C422" s="17" t="s">
        <v>5</v>
      </c>
      <c r="D422" s="18"/>
      <c r="E422" s="5">
        <v>9100</v>
      </c>
      <c r="F422" s="5">
        <v>0</v>
      </c>
      <c r="G422" s="5">
        <f>+E422+F422</f>
        <v>9100</v>
      </c>
      <c r="H422" s="5">
        <v>0</v>
      </c>
      <c r="I422" s="5">
        <f>+G422+H422</f>
        <v>9100</v>
      </c>
      <c r="J422" s="5">
        <v>0</v>
      </c>
      <c r="K422" s="5">
        <f>+I422+J422</f>
        <v>9100</v>
      </c>
      <c r="L422" s="5">
        <v>0</v>
      </c>
      <c r="M422" s="5">
        <f>+K422+L422</f>
        <v>9100</v>
      </c>
      <c r="N422" s="5">
        <v>0</v>
      </c>
      <c r="O422" s="5">
        <f>+M422+N422</f>
        <v>9100</v>
      </c>
      <c r="P422" s="5">
        <v>0</v>
      </c>
      <c r="Q422" s="5">
        <f>+O422+P422</f>
        <v>9100</v>
      </c>
      <c r="R422" s="5">
        <v>9100</v>
      </c>
      <c r="S422" s="215">
        <f t="shared" si="1028"/>
        <v>100</v>
      </c>
      <c r="T422" s="46"/>
      <c r="U422" s="53"/>
      <c r="V422" s="19" t="s">
        <v>8</v>
      </c>
      <c r="W422" s="78"/>
      <c r="X422" s="78">
        <v>0</v>
      </c>
      <c r="Y422" s="78">
        <f t="shared" si="1029"/>
        <v>0</v>
      </c>
      <c r="Z422" s="78">
        <v>0</v>
      </c>
      <c r="AA422" s="78">
        <f t="shared" si="1030"/>
        <v>0</v>
      </c>
      <c r="AB422" s="78">
        <v>0</v>
      </c>
      <c r="AC422" s="78">
        <f>+AA422+AB422</f>
        <v>0</v>
      </c>
      <c r="AD422" s="78">
        <v>0</v>
      </c>
      <c r="AE422" s="78">
        <f>+AC422+AD422</f>
        <v>0</v>
      </c>
      <c r="AF422" s="78">
        <v>0</v>
      </c>
      <c r="AG422" s="78">
        <f>+AE422+AF422</f>
        <v>0</v>
      </c>
      <c r="AH422" s="78">
        <v>0</v>
      </c>
      <c r="AI422" s="78">
        <f>+AG422+AH422</f>
        <v>0</v>
      </c>
      <c r="AJ422" s="78"/>
      <c r="AK422" s="245">
        <f t="shared" si="1027"/>
        <v>0</v>
      </c>
    </row>
    <row r="423" spans="1:47" ht="19.5" customHeight="1" x14ac:dyDescent="0.2">
      <c r="A423" s="253"/>
      <c r="B423" s="100"/>
      <c r="C423" s="17" t="s">
        <v>7</v>
      </c>
      <c r="D423" s="18"/>
      <c r="E423" s="5"/>
      <c r="F423" s="5">
        <v>0</v>
      </c>
      <c r="G423" s="5">
        <f t="shared" ref="G423:G432" si="1031">+E423+F423</f>
        <v>0</v>
      </c>
      <c r="H423" s="5">
        <v>0</v>
      </c>
      <c r="I423" s="5">
        <f t="shared" ref="I423:I432" si="1032">+G423+H423</f>
        <v>0</v>
      </c>
      <c r="J423" s="5">
        <v>0</v>
      </c>
      <c r="K423" s="5">
        <f t="shared" ref="K423:K432" si="1033">+I423+J423</f>
        <v>0</v>
      </c>
      <c r="L423" s="5">
        <v>0</v>
      </c>
      <c r="M423" s="5">
        <f t="shared" ref="M423:M432" si="1034">+K423+L423</f>
        <v>0</v>
      </c>
      <c r="N423" s="5">
        <v>0</v>
      </c>
      <c r="O423" s="5">
        <f t="shared" ref="O423:O432" si="1035">+M423+N423</f>
        <v>0</v>
      </c>
      <c r="P423" s="5">
        <v>0</v>
      </c>
      <c r="Q423" s="5">
        <f t="shared" ref="Q423:Q432" si="1036">+O423+P423</f>
        <v>0</v>
      </c>
      <c r="R423" s="5"/>
      <c r="S423" s="215">
        <f t="shared" si="1028"/>
        <v>0</v>
      </c>
      <c r="T423" s="46"/>
      <c r="U423" s="53"/>
      <c r="V423" s="20" t="s">
        <v>9</v>
      </c>
      <c r="W423" s="78">
        <v>9100</v>
      </c>
      <c r="X423" s="78">
        <v>0</v>
      </c>
      <c r="Y423" s="78">
        <f t="shared" si="1029"/>
        <v>9100</v>
      </c>
      <c r="Z423" s="78">
        <v>0</v>
      </c>
      <c r="AA423" s="78">
        <f t="shared" si="1030"/>
        <v>9100</v>
      </c>
      <c r="AB423" s="78">
        <v>0</v>
      </c>
      <c r="AC423" s="78">
        <f>+AA423+AB423</f>
        <v>9100</v>
      </c>
      <c r="AD423" s="78">
        <v>0</v>
      </c>
      <c r="AE423" s="78">
        <f>+AC423+AD423</f>
        <v>9100</v>
      </c>
      <c r="AF423" s="78">
        <v>0</v>
      </c>
      <c r="AG423" s="78">
        <f>+AE423+AF423</f>
        <v>9100</v>
      </c>
      <c r="AH423" s="78">
        <v>0</v>
      </c>
      <c r="AI423" s="78">
        <f>+AG423+AH423</f>
        <v>9100</v>
      </c>
      <c r="AJ423" s="78"/>
      <c r="AK423" s="245">
        <f t="shared" si="1027"/>
        <v>0</v>
      </c>
    </row>
    <row r="424" spans="1:47" ht="19.5" customHeight="1" x14ac:dyDescent="0.2">
      <c r="A424" s="253"/>
      <c r="B424" s="100"/>
      <c r="C424" s="17" t="s">
        <v>21</v>
      </c>
      <c r="D424" s="18"/>
      <c r="E424" s="5"/>
      <c r="F424" s="5">
        <v>0</v>
      </c>
      <c r="G424" s="5">
        <f t="shared" si="1031"/>
        <v>0</v>
      </c>
      <c r="H424" s="5">
        <v>0</v>
      </c>
      <c r="I424" s="5">
        <f t="shared" si="1032"/>
        <v>0</v>
      </c>
      <c r="J424" s="5">
        <v>0</v>
      </c>
      <c r="K424" s="5">
        <f t="shared" si="1033"/>
        <v>0</v>
      </c>
      <c r="L424" s="5">
        <v>0</v>
      </c>
      <c r="M424" s="5">
        <f t="shared" si="1034"/>
        <v>0</v>
      </c>
      <c r="N424" s="5">
        <v>0</v>
      </c>
      <c r="O424" s="5">
        <f t="shared" si="1035"/>
        <v>0</v>
      </c>
      <c r="P424" s="5">
        <v>0</v>
      </c>
      <c r="Q424" s="5">
        <f t="shared" si="1036"/>
        <v>0</v>
      </c>
      <c r="R424" s="5"/>
      <c r="S424" s="215">
        <f t="shared" si="1028"/>
        <v>0</v>
      </c>
      <c r="T424" s="46"/>
      <c r="U424" s="53"/>
      <c r="V424" s="20" t="s">
        <v>11</v>
      </c>
      <c r="W424" s="78"/>
      <c r="X424" s="78">
        <v>0</v>
      </c>
      <c r="Y424" s="78">
        <f t="shared" si="1029"/>
        <v>0</v>
      </c>
      <c r="Z424" s="78">
        <v>0</v>
      </c>
      <c r="AA424" s="78">
        <f t="shared" si="1030"/>
        <v>0</v>
      </c>
      <c r="AB424" s="78">
        <v>0</v>
      </c>
      <c r="AC424" s="78">
        <f>+AA424+AB424</f>
        <v>0</v>
      </c>
      <c r="AD424" s="78">
        <v>0</v>
      </c>
      <c r="AE424" s="78">
        <f>+AC424+AD424</f>
        <v>0</v>
      </c>
      <c r="AF424" s="78">
        <v>0</v>
      </c>
      <c r="AG424" s="78">
        <f>+AE424+AF424</f>
        <v>0</v>
      </c>
      <c r="AH424" s="78">
        <v>0</v>
      </c>
      <c r="AI424" s="78">
        <f>+AG424+AH424</f>
        <v>0</v>
      </c>
      <c r="AJ424" s="78"/>
      <c r="AK424" s="245">
        <f t="shared" si="1027"/>
        <v>0</v>
      </c>
    </row>
    <row r="425" spans="1:47" ht="19.5" customHeight="1" x14ac:dyDescent="0.2">
      <c r="A425" s="253"/>
      <c r="B425" s="101"/>
      <c r="C425" s="21"/>
      <c r="D425" s="21"/>
      <c r="E425" s="102"/>
      <c r="F425" s="102">
        <v>0</v>
      </c>
      <c r="G425" s="5">
        <f t="shared" si="1031"/>
        <v>0</v>
      </c>
      <c r="H425" s="102">
        <v>0</v>
      </c>
      <c r="I425" s="5">
        <f t="shared" si="1032"/>
        <v>0</v>
      </c>
      <c r="J425" s="102">
        <v>0</v>
      </c>
      <c r="K425" s="5">
        <f t="shared" si="1033"/>
        <v>0</v>
      </c>
      <c r="L425" s="102">
        <v>0</v>
      </c>
      <c r="M425" s="5">
        <f t="shared" si="1034"/>
        <v>0</v>
      </c>
      <c r="N425" s="102">
        <v>0</v>
      </c>
      <c r="O425" s="5">
        <f t="shared" si="1035"/>
        <v>0</v>
      </c>
      <c r="P425" s="102">
        <v>0</v>
      </c>
      <c r="Q425" s="5">
        <f t="shared" si="1036"/>
        <v>0</v>
      </c>
      <c r="R425" s="5"/>
      <c r="S425" s="215">
        <f t="shared" si="1028"/>
        <v>0</v>
      </c>
      <c r="T425" s="50"/>
      <c r="U425" s="54"/>
      <c r="V425" s="23" t="s">
        <v>12</v>
      </c>
      <c r="W425" s="79"/>
      <c r="X425" s="79">
        <v>0</v>
      </c>
      <c r="Y425" s="79">
        <f t="shared" si="1029"/>
        <v>0</v>
      </c>
      <c r="Z425" s="79">
        <v>0</v>
      </c>
      <c r="AA425" s="79">
        <f t="shared" si="1030"/>
        <v>0</v>
      </c>
      <c r="AB425" s="79">
        <v>0</v>
      </c>
      <c r="AC425" s="79">
        <f>+AA425+AB425</f>
        <v>0</v>
      </c>
      <c r="AD425" s="79">
        <v>0</v>
      </c>
      <c r="AE425" s="79">
        <f>+AC425+AD425</f>
        <v>0</v>
      </c>
      <c r="AF425" s="79">
        <v>0</v>
      </c>
      <c r="AG425" s="79">
        <f>+AE425+AF425</f>
        <v>0</v>
      </c>
      <c r="AH425" s="79">
        <v>0</v>
      </c>
      <c r="AI425" s="79">
        <f>+AG425+AH425</f>
        <v>0</v>
      </c>
      <c r="AJ425" s="79"/>
      <c r="AK425" s="246">
        <f t="shared" si="1027"/>
        <v>0</v>
      </c>
    </row>
    <row r="426" spans="1:47" ht="19.5" customHeight="1" x14ac:dyDescent="0.2">
      <c r="A426" s="253"/>
      <c r="B426" s="101"/>
      <c r="C426" s="21"/>
      <c r="D426" s="21"/>
      <c r="E426" s="102"/>
      <c r="F426" s="102">
        <v>0</v>
      </c>
      <c r="G426" s="5">
        <f t="shared" si="1031"/>
        <v>0</v>
      </c>
      <c r="H426" s="102">
        <v>0</v>
      </c>
      <c r="I426" s="5">
        <f t="shared" si="1032"/>
        <v>0</v>
      </c>
      <c r="J426" s="102">
        <v>0</v>
      </c>
      <c r="K426" s="5">
        <f t="shared" si="1033"/>
        <v>0</v>
      </c>
      <c r="L426" s="102">
        <v>0</v>
      </c>
      <c r="M426" s="5">
        <f t="shared" si="1034"/>
        <v>0</v>
      </c>
      <c r="N426" s="102">
        <v>0</v>
      </c>
      <c r="O426" s="5">
        <f t="shared" si="1035"/>
        <v>0</v>
      </c>
      <c r="P426" s="102">
        <v>0</v>
      </c>
      <c r="Q426" s="5">
        <f t="shared" si="1036"/>
        <v>0</v>
      </c>
      <c r="R426" s="5"/>
      <c r="S426" s="215">
        <f t="shared" si="1028"/>
        <v>0</v>
      </c>
      <c r="T426" s="29"/>
      <c r="U426" s="138" t="s">
        <v>13</v>
      </c>
      <c r="V426" s="139"/>
      <c r="W426" s="60">
        <f t="shared" ref="W426:X426" si="1037">SUM(W427:W429)</f>
        <v>0</v>
      </c>
      <c r="X426" s="60">
        <f t="shared" si="1037"/>
        <v>0</v>
      </c>
      <c r="Y426" s="60">
        <f t="shared" si="1029"/>
        <v>0</v>
      </c>
      <c r="Z426" s="60">
        <f t="shared" ref="Z426" si="1038">SUM(Z427:Z429)</f>
        <v>0</v>
      </c>
      <c r="AA426" s="60">
        <f t="shared" si="1030"/>
        <v>0</v>
      </c>
      <c r="AB426" s="60">
        <f t="shared" ref="AB426:AD426" si="1039">SUM(AB427:AB429)</f>
        <v>0</v>
      </c>
      <c r="AC426" s="72">
        <f>SUM(AC427:AC429)</f>
        <v>0</v>
      </c>
      <c r="AD426" s="60">
        <f t="shared" si="1039"/>
        <v>0</v>
      </c>
      <c r="AE426" s="72">
        <f>SUM(AE427:AE429)</f>
        <v>0</v>
      </c>
      <c r="AF426" s="60">
        <f t="shared" ref="AF426:AH426" si="1040">SUM(AF427:AF429)</f>
        <v>0</v>
      </c>
      <c r="AG426" s="72">
        <f>SUM(AG427:AG429)</f>
        <v>0</v>
      </c>
      <c r="AH426" s="60">
        <f t="shared" si="1040"/>
        <v>0</v>
      </c>
      <c r="AI426" s="72">
        <f>SUM(AI427:AI429)</f>
        <v>0</v>
      </c>
      <c r="AJ426" s="72">
        <f>SUM(AJ427:AJ429)</f>
        <v>0</v>
      </c>
      <c r="AK426" s="243">
        <f t="shared" si="1027"/>
        <v>0</v>
      </c>
    </row>
    <row r="427" spans="1:47" ht="19.5" customHeight="1" x14ac:dyDescent="0.2">
      <c r="A427" s="253"/>
      <c r="B427" s="134"/>
      <c r="C427" s="135" t="s">
        <v>10</v>
      </c>
      <c r="D427" s="8"/>
      <c r="E427" s="9"/>
      <c r="F427" s="9">
        <v>0</v>
      </c>
      <c r="G427" s="9">
        <f t="shared" si="1031"/>
        <v>0</v>
      </c>
      <c r="H427" s="9">
        <v>0</v>
      </c>
      <c r="I427" s="9">
        <f t="shared" si="1032"/>
        <v>0</v>
      </c>
      <c r="J427" s="9">
        <v>0</v>
      </c>
      <c r="K427" s="9">
        <f t="shared" si="1033"/>
        <v>0</v>
      </c>
      <c r="L427" s="9">
        <v>0</v>
      </c>
      <c r="M427" s="9">
        <f t="shared" si="1034"/>
        <v>0</v>
      </c>
      <c r="N427" s="9">
        <v>0</v>
      </c>
      <c r="O427" s="9">
        <f t="shared" si="1035"/>
        <v>0</v>
      </c>
      <c r="P427" s="9">
        <v>0</v>
      </c>
      <c r="Q427" s="9">
        <f t="shared" si="1036"/>
        <v>0</v>
      </c>
      <c r="R427" s="9"/>
      <c r="S427" s="216">
        <f t="shared" si="1028"/>
        <v>0</v>
      </c>
      <c r="T427" s="44"/>
      <c r="U427" s="143"/>
      <c r="V427" s="144" t="s">
        <v>15</v>
      </c>
      <c r="W427" s="145">
        <v>0</v>
      </c>
      <c r="X427" s="145">
        <v>0</v>
      </c>
      <c r="Y427" s="145">
        <f t="shared" si="1029"/>
        <v>0</v>
      </c>
      <c r="Z427" s="145">
        <v>0</v>
      </c>
      <c r="AA427" s="145">
        <f t="shared" si="1030"/>
        <v>0</v>
      </c>
      <c r="AB427" s="145">
        <v>0</v>
      </c>
      <c r="AC427" s="145">
        <f t="shared" ref="AC427:AC432" si="1041">+AA427+AB427</f>
        <v>0</v>
      </c>
      <c r="AD427" s="145">
        <v>0</v>
      </c>
      <c r="AE427" s="145">
        <f t="shared" ref="AE427:AE432" si="1042">+AC427+AD427</f>
        <v>0</v>
      </c>
      <c r="AF427" s="145">
        <v>0</v>
      </c>
      <c r="AG427" s="145">
        <f t="shared" ref="AG427:AG432" si="1043">+AE427+AF427</f>
        <v>0</v>
      </c>
      <c r="AH427" s="145">
        <v>0</v>
      </c>
      <c r="AI427" s="145">
        <f t="shared" ref="AI427:AI432" si="1044">+AG427+AH427</f>
        <v>0</v>
      </c>
      <c r="AJ427" s="145"/>
      <c r="AK427" s="244">
        <f t="shared" si="1027"/>
        <v>0</v>
      </c>
    </row>
    <row r="428" spans="1:47" ht="19.5" customHeight="1" x14ac:dyDescent="0.2">
      <c r="A428" s="253"/>
      <c r="B428" s="134"/>
      <c r="C428" s="135" t="s">
        <v>139</v>
      </c>
      <c r="D428" s="8"/>
      <c r="E428" s="11">
        <v>0</v>
      </c>
      <c r="F428" s="11">
        <v>0</v>
      </c>
      <c r="G428" s="11">
        <f t="shared" si="1031"/>
        <v>0</v>
      </c>
      <c r="H428" s="11">
        <v>0</v>
      </c>
      <c r="I428" s="11">
        <f t="shared" si="1032"/>
        <v>0</v>
      </c>
      <c r="J428" s="11">
        <v>0</v>
      </c>
      <c r="K428" s="11">
        <f t="shared" si="1033"/>
        <v>0</v>
      </c>
      <c r="L428" s="11">
        <v>0</v>
      </c>
      <c r="M428" s="11">
        <f t="shared" si="1034"/>
        <v>0</v>
      </c>
      <c r="N428" s="11">
        <v>0</v>
      </c>
      <c r="O428" s="11">
        <f t="shared" si="1035"/>
        <v>0</v>
      </c>
      <c r="P428" s="11">
        <v>0</v>
      </c>
      <c r="Q428" s="11">
        <f t="shared" si="1036"/>
        <v>0</v>
      </c>
      <c r="R428" s="11"/>
      <c r="S428" s="217">
        <f t="shared" si="1028"/>
        <v>0</v>
      </c>
      <c r="T428" s="45"/>
      <c r="U428" s="53"/>
      <c r="V428" s="20" t="s">
        <v>16</v>
      </c>
      <c r="W428" s="78"/>
      <c r="X428" s="78">
        <v>0</v>
      </c>
      <c r="Y428" s="78">
        <f t="shared" si="1029"/>
        <v>0</v>
      </c>
      <c r="Z428" s="78">
        <v>0</v>
      </c>
      <c r="AA428" s="78">
        <f t="shared" si="1030"/>
        <v>0</v>
      </c>
      <c r="AB428" s="78">
        <v>0</v>
      </c>
      <c r="AC428" s="78">
        <f t="shared" si="1041"/>
        <v>0</v>
      </c>
      <c r="AD428" s="78">
        <v>0</v>
      </c>
      <c r="AE428" s="78">
        <f t="shared" si="1042"/>
        <v>0</v>
      </c>
      <c r="AF428" s="78">
        <v>0</v>
      </c>
      <c r="AG428" s="78">
        <f t="shared" si="1043"/>
        <v>0</v>
      </c>
      <c r="AH428" s="78">
        <v>0</v>
      </c>
      <c r="AI428" s="78">
        <f t="shared" si="1044"/>
        <v>0</v>
      </c>
      <c r="AJ428" s="78"/>
      <c r="AK428" s="245">
        <f t="shared" si="1027"/>
        <v>0</v>
      </c>
    </row>
    <row r="429" spans="1:47" ht="19.5" customHeight="1" x14ac:dyDescent="0.2">
      <c r="A429" s="253"/>
      <c r="B429" s="134"/>
      <c r="C429" s="135" t="s">
        <v>22</v>
      </c>
      <c r="D429" s="8"/>
      <c r="E429" s="58"/>
      <c r="F429" s="58">
        <v>0</v>
      </c>
      <c r="G429" s="58">
        <f t="shared" si="1031"/>
        <v>0</v>
      </c>
      <c r="H429" s="58">
        <v>0</v>
      </c>
      <c r="I429" s="58">
        <f t="shared" si="1032"/>
        <v>0</v>
      </c>
      <c r="J429" s="58">
        <v>0</v>
      </c>
      <c r="K429" s="58">
        <f t="shared" si="1033"/>
        <v>0</v>
      </c>
      <c r="L429" s="58">
        <v>0</v>
      </c>
      <c r="M429" s="58">
        <f t="shared" si="1034"/>
        <v>0</v>
      </c>
      <c r="N429" s="58">
        <v>0</v>
      </c>
      <c r="O429" s="58">
        <f t="shared" si="1035"/>
        <v>0</v>
      </c>
      <c r="P429" s="58">
        <v>0</v>
      </c>
      <c r="Q429" s="58">
        <f t="shared" si="1036"/>
        <v>0</v>
      </c>
      <c r="R429" s="58"/>
      <c r="S429" s="218">
        <f t="shared" si="1028"/>
        <v>0</v>
      </c>
      <c r="U429" s="103"/>
      <c r="V429" s="104" t="s">
        <v>17</v>
      </c>
      <c r="W429" s="80"/>
      <c r="X429" s="80">
        <v>0</v>
      </c>
      <c r="Y429" s="80">
        <f t="shared" si="1029"/>
        <v>0</v>
      </c>
      <c r="Z429" s="80">
        <v>0</v>
      </c>
      <c r="AA429" s="80">
        <f t="shared" si="1030"/>
        <v>0</v>
      </c>
      <c r="AB429" s="80">
        <v>0</v>
      </c>
      <c r="AC429" s="80">
        <f t="shared" si="1041"/>
        <v>0</v>
      </c>
      <c r="AD429" s="80">
        <v>0</v>
      </c>
      <c r="AE429" s="80">
        <f t="shared" si="1042"/>
        <v>0</v>
      </c>
      <c r="AF429" s="80">
        <v>0</v>
      </c>
      <c r="AG429" s="80">
        <f t="shared" si="1043"/>
        <v>0</v>
      </c>
      <c r="AH429" s="80">
        <v>0</v>
      </c>
      <c r="AI429" s="80">
        <f t="shared" si="1044"/>
        <v>0</v>
      </c>
      <c r="AJ429" s="80"/>
      <c r="AK429" s="247">
        <f t="shared" si="1027"/>
        <v>0</v>
      </c>
    </row>
    <row r="430" spans="1:47" ht="19.5" customHeight="1" x14ac:dyDescent="0.2">
      <c r="A430" s="253"/>
      <c r="B430" s="134"/>
      <c r="C430" s="135" t="s">
        <v>46</v>
      </c>
      <c r="D430" s="8"/>
      <c r="E430" s="11"/>
      <c r="F430" s="11">
        <v>0</v>
      </c>
      <c r="G430" s="11">
        <f t="shared" si="1031"/>
        <v>0</v>
      </c>
      <c r="H430" s="11">
        <v>0</v>
      </c>
      <c r="I430" s="11">
        <f t="shared" si="1032"/>
        <v>0</v>
      </c>
      <c r="J430" s="11">
        <v>0</v>
      </c>
      <c r="K430" s="11">
        <f t="shared" si="1033"/>
        <v>0</v>
      </c>
      <c r="L430" s="11">
        <v>0</v>
      </c>
      <c r="M430" s="11">
        <f t="shared" si="1034"/>
        <v>0</v>
      </c>
      <c r="N430" s="11">
        <v>0</v>
      </c>
      <c r="O430" s="11">
        <f t="shared" si="1035"/>
        <v>0</v>
      </c>
      <c r="P430" s="11">
        <v>0</v>
      </c>
      <c r="Q430" s="11">
        <f t="shared" si="1036"/>
        <v>0</v>
      </c>
      <c r="R430" s="11"/>
      <c r="S430" s="217">
        <f t="shared" si="1028"/>
        <v>0</v>
      </c>
      <c r="T430" s="45"/>
      <c r="U430" s="147" t="s">
        <v>43</v>
      </c>
      <c r="V430" s="10"/>
      <c r="W430" s="60"/>
      <c r="X430" s="60">
        <v>0</v>
      </c>
      <c r="Y430" s="60">
        <f t="shared" si="1029"/>
        <v>0</v>
      </c>
      <c r="Z430" s="60">
        <v>0</v>
      </c>
      <c r="AA430" s="60">
        <f t="shared" si="1030"/>
        <v>0</v>
      </c>
      <c r="AB430" s="60">
        <v>0</v>
      </c>
      <c r="AC430" s="60">
        <f t="shared" si="1041"/>
        <v>0</v>
      </c>
      <c r="AD430" s="60">
        <v>0</v>
      </c>
      <c r="AE430" s="60">
        <f t="shared" si="1042"/>
        <v>0</v>
      </c>
      <c r="AF430" s="60">
        <v>0</v>
      </c>
      <c r="AG430" s="60">
        <f t="shared" si="1043"/>
        <v>0</v>
      </c>
      <c r="AH430" s="60">
        <v>0</v>
      </c>
      <c r="AI430" s="60">
        <f t="shared" si="1044"/>
        <v>0</v>
      </c>
      <c r="AJ430" s="60"/>
      <c r="AK430" s="230">
        <f t="shared" si="1027"/>
        <v>0</v>
      </c>
    </row>
    <row r="431" spans="1:47" ht="19.5" customHeight="1" x14ac:dyDescent="0.2">
      <c r="B431" s="134"/>
      <c r="C431" s="135" t="s">
        <v>51</v>
      </c>
      <c r="D431" s="8"/>
      <c r="E431" s="58">
        <v>0</v>
      </c>
      <c r="F431" s="58">
        <v>0</v>
      </c>
      <c r="G431" s="58">
        <f t="shared" si="1031"/>
        <v>0</v>
      </c>
      <c r="H431" s="58">
        <v>0</v>
      </c>
      <c r="I431" s="58">
        <f t="shared" si="1032"/>
        <v>0</v>
      </c>
      <c r="J431" s="58">
        <v>0</v>
      </c>
      <c r="K431" s="58">
        <f t="shared" si="1033"/>
        <v>0</v>
      </c>
      <c r="L431" s="58">
        <v>0</v>
      </c>
      <c r="M431" s="58">
        <f t="shared" si="1034"/>
        <v>0</v>
      </c>
      <c r="N431" s="58">
        <v>0</v>
      </c>
      <c r="O431" s="58">
        <f t="shared" si="1035"/>
        <v>0</v>
      </c>
      <c r="P431" s="58">
        <v>0</v>
      </c>
      <c r="Q431" s="58">
        <f t="shared" si="1036"/>
        <v>0</v>
      </c>
      <c r="R431" s="58"/>
      <c r="S431" s="218">
        <f t="shared" si="1028"/>
        <v>0</v>
      </c>
      <c r="T431" s="29"/>
      <c r="U431" s="55" t="s">
        <v>38</v>
      </c>
      <c r="V431" s="28"/>
      <c r="W431" s="60">
        <v>0</v>
      </c>
      <c r="X431" s="60">
        <v>0</v>
      </c>
      <c r="Y431" s="60">
        <f t="shared" si="1029"/>
        <v>0</v>
      </c>
      <c r="Z431" s="60">
        <v>0</v>
      </c>
      <c r="AA431" s="60">
        <f t="shared" si="1030"/>
        <v>0</v>
      </c>
      <c r="AB431" s="60">
        <v>0</v>
      </c>
      <c r="AC431" s="60">
        <f t="shared" si="1041"/>
        <v>0</v>
      </c>
      <c r="AD431" s="60">
        <v>0</v>
      </c>
      <c r="AE431" s="60">
        <f t="shared" si="1042"/>
        <v>0</v>
      </c>
      <c r="AF431" s="60">
        <v>0</v>
      </c>
      <c r="AG431" s="60">
        <f t="shared" si="1043"/>
        <v>0</v>
      </c>
      <c r="AH431" s="60">
        <v>0</v>
      </c>
      <c r="AI431" s="60">
        <f t="shared" si="1044"/>
        <v>0</v>
      </c>
      <c r="AJ431" s="60"/>
      <c r="AK431" s="230">
        <f t="shared" si="1027"/>
        <v>0</v>
      </c>
    </row>
    <row r="432" spans="1:47" ht="19.5" customHeight="1" x14ac:dyDescent="0.2">
      <c r="B432" s="105"/>
      <c r="C432" s="35" t="s">
        <v>127</v>
      </c>
      <c r="D432" s="35"/>
      <c r="E432" s="59"/>
      <c r="F432" s="59">
        <v>0</v>
      </c>
      <c r="G432" s="59">
        <f t="shared" si="1031"/>
        <v>0</v>
      </c>
      <c r="H432" s="59">
        <v>0</v>
      </c>
      <c r="I432" s="59">
        <f t="shared" si="1032"/>
        <v>0</v>
      </c>
      <c r="J432" s="59">
        <v>0</v>
      </c>
      <c r="K432" s="59">
        <f t="shared" si="1033"/>
        <v>0</v>
      </c>
      <c r="L432" s="59">
        <v>0</v>
      </c>
      <c r="M432" s="59">
        <f t="shared" si="1034"/>
        <v>0</v>
      </c>
      <c r="N432" s="59">
        <v>0</v>
      </c>
      <c r="O432" s="59">
        <f t="shared" si="1035"/>
        <v>0</v>
      </c>
      <c r="P432" s="59">
        <v>0</v>
      </c>
      <c r="Q432" s="59">
        <f t="shared" si="1036"/>
        <v>0</v>
      </c>
      <c r="R432" s="59"/>
      <c r="S432" s="219">
        <f t="shared" si="1028"/>
        <v>0</v>
      </c>
      <c r="T432" s="29"/>
      <c r="U432" s="148" t="s">
        <v>127</v>
      </c>
      <c r="V432" s="132"/>
      <c r="W432" s="89"/>
      <c r="X432" s="89">
        <v>0</v>
      </c>
      <c r="Y432" s="89">
        <f t="shared" si="1029"/>
        <v>0</v>
      </c>
      <c r="Z432" s="89">
        <v>0</v>
      </c>
      <c r="AA432" s="89">
        <f t="shared" si="1030"/>
        <v>0</v>
      </c>
      <c r="AB432" s="89">
        <v>0</v>
      </c>
      <c r="AC432" s="89">
        <f t="shared" si="1041"/>
        <v>0</v>
      </c>
      <c r="AD432" s="89">
        <v>0</v>
      </c>
      <c r="AE432" s="89">
        <f t="shared" si="1042"/>
        <v>0</v>
      </c>
      <c r="AF432" s="89">
        <v>0</v>
      </c>
      <c r="AG432" s="89">
        <f t="shared" si="1043"/>
        <v>0</v>
      </c>
      <c r="AH432" s="89">
        <v>0</v>
      </c>
      <c r="AI432" s="89">
        <f t="shared" si="1044"/>
        <v>0</v>
      </c>
      <c r="AJ432" s="89"/>
      <c r="AK432" s="248">
        <f t="shared" si="1027"/>
        <v>0</v>
      </c>
    </row>
    <row r="433" spans="1:47" s="3" customFormat="1" ht="19.5" customHeight="1" x14ac:dyDescent="0.2">
      <c r="B433" s="149" t="s">
        <v>14</v>
      </c>
      <c r="C433" s="135"/>
      <c r="D433" s="8"/>
      <c r="E433" s="11">
        <f>SUM(E427:E432)+E420</f>
        <v>9100</v>
      </c>
      <c r="F433" s="11">
        <f t="shared" ref="F433" si="1045">SUM(F427:F432)+F420</f>
        <v>0</v>
      </c>
      <c r="G433" s="11">
        <f t="shared" ref="G433" si="1046">SUM(G427:G432)+G420</f>
        <v>9100</v>
      </c>
      <c r="H433" s="11">
        <f t="shared" ref="H433" si="1047">SUM(H427:H432)+H420</f>
        <v>0</v>
      </c>
      <c r="I433" s="11">
        <f t="shared" ref="I433" si="1048">SUM(I427:I432)+I420</f>
        <v>9100</v>
      </c>
      <c r="J433" s="11">
        <f t="shared" ref="J433" si="1049">SUM(J427:J432)+J420</f>
        <v>0</v>
      </c>
      <c r="K433" s="11">
        <f t="shared" ref="K433" si="1050">SUM(K427:K432)+K420</f>
        <v>9100</v>
      </c>
      <c r="L433" s="11">
        <f t="shared" ref="L433" si="1051">SUM(L427:L432)+L420</f>
        <v>0</v>
      </c>
      <c r="M433" s="11">
        <f t="shared" ref="M433" si="1052">SUM(M427:M432)+M420</f>
        <v>9100</v>
      </c>
      <c r="N433" s="11">
        <f t="shared" ref="N433" si="1053">SUM(N427:N432)+N420</f>
        <v>0</v>
      </c>
      <c r="O433" s="11">
        <f t="shared" ref="O433" si="1054">SUM(O427:O432)+O420</f>
        <v>9100</v>
      </c>
      <c r="P433" s="11">
        <f t="shared" ref="P433" si="1055">SUM(P427:P432)+P420</f>
        <v>0</v>
      </c>
      <c r="Q433" s="11">
        <f t="shared" ref="Q433" si="1056">SUM(Q427:Q432)+Q420</f>
        <v>9100</v>
      </c>
      <c r="R433" s="11">
        <f t="shared" ref="R433" si="1057">SUM(R427:R432)+R420</f>
        <v>9100</v>
      </c>
      <c r="S433" s="217">
        <f t="shared" si="1028"/>
        <v>100</v>
      </c>
      <c r="T433" s="65"/>
      <c r="U433" s="150" t="s">
        <v>18</v>
      </c>
      <c r="V433" s="151"/>
      <c r="W433" s="60">
        <f t="shared" ref="W433:AJ433" si="1058">+W431+W426+W420+W430+W432</f>
        <v>9100</v>
      </c>
      <c r="X433" s="60">
        <f t="shared" si="1058"/>
        <v>0</v>
      </c>
      <c r="Y433" s="60">
        <f t="shared" si="1058"/>
        <v>9100</v>
      </c>
      <c r="Z433" s="60">
        <f t="shared" si="1058"/>
        <v>0</v>
      </c>
      <c r="AA433" s="60">
        <f t="shared" si="1058"/>
        <v>9100</v>
      </c>
      <c r="AB433" s="60">
        <f t="shared" si="1058"/>
        <v>0</v>
      </c>
      <c r="AC433" s="60">
        <f t="shared" si="1058"/>
        <v>9100</v>
      </c>
      <c r="AD433" s="60">
        <f t="shared" si="1058"/>
        <v>0</v>
      </c>
      <c r="AE433" s="60">
        <f t="shared" si="1058"/>
        <v>9100</v>
      </c>
      <c r="AF433" s="60">
        <f t="shared" si="1058"/>
        <v>0</v>
      </c>
      <c r="AG433" s="60">
        <f t="shared" si="1058"/>
        <v>9100</v>
      </c>
      <c r="AH433" s="60">
        <f t="shared" si="1058"/>
        <v>0</v>
      </c>
      <c r="AI433" s="60">
        <f t="shared" si="1058"/>
        <v>9100</v>
      </c>
      <c r="AJ433" s="60">
        <f t="shared" si="1058"/>
        <v>0</v>
      </c>
      <c r="AK433" s="230">
        <f t="shared" si="1027"/>
        <v>0</v>
      </c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</row>
    <row r="434" spans="1:47" s="3" customFormat="1" ht="25.5" hidden="1" customHeight="1" outlineLevel="1" x14ac:dyDescent="0.2">
      <c r="B434" s="190" t="s">
        <v>103</v>
      </c>
      <c r="C434" s="191" t="s">
        <v>101</v>
      </c>
      <c r="D434" s="337"/>
      <c r="E434" s="338"/>
      <c r="F434" s="338"/>
      <c r="G434" s="338"/>
      <c r="H434" s="338"/>
      <c r="I434" s="338"/>
      <c r="J434" s="338"/>
      <c r="K434" s="338"/>
      <c r="L434" s="338"/>
      <c r="M434" s="338"/>
      <c r="N434" s="338"/>
      <c r="O434" s="338"/>
      <c r="P434" s="338"/>
      <c r="Q434" s="338"/>
      <c r="R434" s="338"/>
      <c r="S434" s="220"/>
      <c r="T434" s="122"/>
      <c r="U434" s="123"/>
      <c r="V434" s="167"/>
      <c r="W434" s="167"/>
      <c r="X434" s="167"/>
      <c r="Y434" s="167"/>
      <c r="Z434" s="167"/>
      <c r="AA434" s="167"/>
      <c r="AB434" s="167"/>
      <c r="AC434" s="167"/>
      <c r="AD434" s="167"/>
      <c r="AE434" s="167"/>
      <c r="AF434" s="167"/>
      <c r="AG434" s="167"/>
      <c r="AH434" s="167"/>
      <c r="AI434" s="167"/>
      <c r="AJ434" s="167"/>
      <c r="AK434" s="167"/>
    </row>
    <row r="435" spans="1:47" ht="40.5" hidden="1" customHeight="1" outlineLevel="1" x14ac:dyDescent="0.2">
      <c r="B435" s="96" t="s">
        <v>0</v>
      </c>
      <c r="C435" s="188"/>
      <c r="D435" s="97"/>
      <c r="E435" s="34" t="str">
        <f t="shared" ref="E435:Q435" si="1059">+E$6</f>
        <v>Eredeti előirányzat
2024. év</v>
      </c>
      <c r="F435" s="34" t="str">
        <f t="shared" si="1059"/>
        <v>1 Módosítás</v>
      </c>
      <c r="G435" s="34" t="str">
        <f t="shared" si="1059"/>
        <v>Módosított előirányzat 1
2024. év</v>
      </c>
      <c r="H435" s="34" t="str">
        <f t="shared" si="1059"/>
        <v>2 Módosítás</v>
      </c>
      <c r="I435" s="34" t="str">
        <f t="shared" si="1059"/>
        <v>Módosított előirányzat</v>
      </c>
      <c r="J435" s="34" t="str">
        <f t="shared" si="1059"/>
        <v>3 Módosítás</v>
      </c>
      <c r="K435" s="34" t="str">
        <f t="shared" si="1059"/>
        <v>Módosított előirányzat</v>
      </c>
      <c r="L435" s="34" t="str">
        <f t="shared" si="1059"/>
        <v>4 Módosítás</v>
      </c>
      <c r="M435" s="34" t="str">
        <f t="shared" si="1059"/>
        <v>4. Módosított előirányzat</v>
      </c>
      <c r="N435" s="34" t="str">
        <f t="shared" si="1059"/>
        <v>5 Módosítás</v>
      </c>
      <c r="O435" s="34" t="str">
        <f t="shared" si="1059"/>
        <v>Módosított előirányzat 5.</v>
      </c>
      <c r="P435" s="34" t="str">
        <f t="shared" si="1059"/>
        <v>6 Módosítás</v>
      </c>
      <c r="Q435" s="34" t="str">
        <f t="shared" si="1059"/>
        <v>Módosított előirányzat
2024. év</v>
      </c>
      <c r="R435" s="34"/>
      <c r="S435" s="212"/>
      <c r="T435" s="49"/>
      <c r="U435" s="55" t="s">
        <v>1</v>
      </c>
      <c r="V435" s="98"/>
      <c r="W435" s="34" t="str">
        <f t="shared" ref="W435:AI435" si="1060">+W$6</f>
        <v>Eredeti előirányzat
2024. év</v>
      </c>
      <c r="X435" s="34" t="str">
        <f t="shared" si="1060"/>
        <v>1 Módosítás</v>
      </c>
      <c r="Y435" s="34" t="str">
        <f t="shared" si="1060"/>
        <v>Módosított előirányzat 1
2024. év</v>
      </c>
      <c r="Z435" s="34" t="str">
        <f t="shared" si="1060"/>
        <v>2 Módosítás</v>
      </c>
      <c r="AA435" s="34" t="str">
        <f t="shared" si="1060"/>
        <v>Módosított előirányzat</v>
      </c>
      <c r="AB435" s="34" t="str">
        <f t="shared" si="1060"/>
        <v>3 Módosítás</v>
      </c>
      <c r="AC435" s="34" t="str">
        <f t="shared" si="1060"/>
        <v>Módosított előirányzat</v>
      </c>
      <c r="AD435" s="34" t="str">
        <f t="shared" si="1060"/>
        <v>4 Módosítás</v>
      </c>
      <c r="AE435" s="34" t="str">
        <f t="shared" si="1060"/>
        <v>4. Módosított előirányzat</v>
      </c>
      <c r="AF435" s="34" t="str">
        <f t="shared" si="1060"/>
        <v>5 Módosítás</v>
      </c>
      <c r="AG435" s="34" t="str">
        <f t="shared" si="1060"/>
        <v>Módosított előirányzat 5</v>
      </c>
      <c r="AH435" s="34" t="str">
        <f t="shared" si="1060"/>
        <v>6 Módosítás</v>
      </c>
      <c r="AI435" s="34" t="str">
        <f t="shared" si="1060"/>
        <v>Módosított 
előirányzat</v>
      </c>
      <c r="AJ435" s="34"/>
      <c r="AK435" s="34"/>
    </row>
    <row r="436" spans="1:47" ht="19.5" hidden="1" customHeight="1" outlineLevel="1" x14ac:dyDescent="0.2">
      <c r="B436" s="134"/>
      <c r="C436" s="135" t="s">
        <v>2</v>
      </c>
      <c r="D436" s="136"/>
      <c r="E436" s="137">
        <f t="shared" ref="E436:I436" si="1061">+E437+E438+E439+E440</f>
        <v>0</v>
      </c>
      <c r="F436" s="137">
        <f t="shared" si="1061"/>
        <v>0</v>
      </c>
      <c r="G436" s="137">
        <f t="shared" si="1061"/>
        <v>0</v>
      </c>
      <c r="H436" s="137">
        <f t="shared" si="1061"/>
        <v>0</v>
      </c>
      <c r="I436" s="137">
        <f t="shared" si="1061"/>
        <v>0</v>
      </c>
      <c r="J436" s="137">
        <f t="shared" ref="J436:K436" si="1062">+J437+J438+J439+J440</f>
        <v>0</v>
      </c>
      <c r="K436" s="137">
        <f t="shared" si="1062"/>
        <v>0</v>
      </c>
      <c r="L436" s="137">
        <f t="shared" ref="L436:M436" si="1063">+L437+L438+L439+L440</f>
        <v>0</v>
      </c>
      <c r="M436" s="137">
        <f t="shared" si="1063"/>
        <v>0</v>
      </c>
      <c r="N436" s="137">
        <f t="shared" ref="N436:O436" si="1064">+N437+N438+N439+N440</f>
        <v>0</v>
      </c>
      <c r="O436" s="137">
        <f t="shared" si="1064"/>
        <v>0</v>
      </c>
      <c r="P436" s="137">
        <f t="shared" ref="P436:Q436" si="1065">+P437+P438+P439+P440</f>
        <v>0</v>
      </c>
      <c r="Q436" s="137">
        <f t="shared" si="1065"/>
        <v>0</v>
      </c>
      <c r="R436" s="137"/>
      <c r="S436" s="213"/>
      <c r="T436" s="44"/>
      <c r="U436" s="138" t="s">
        <v>3</v>
      </c>
      <c r="V436" s="139"/>
      <c r="W436" s="72">
        <f t="shared" ref="W436:X436" si="1066">SUM(W437:W441)</f>
        <v>0</v>
      </c>
      <c r="X436" s="72">
        <f t="shared" si="1066"/>
        <v>0</v>
      </c>
      <c r="Y436" s="72">
        <f>+W436+X436</f>
        <v>0</v>
      </c>
      <c r="Z436" s="72">
        <f t="shared" ref="Z436" si="1067">SUM(Z437:Z441)</f>
        <v>0</v>
      </c>
      <c r="AA436" s="72">
        <f>+Y436+Z436</f>
        <v>0</v>
      </c>
      <c r="AB436" s="72">
        <f t="shared" ref="AB436:AD436" si="1068">SUM(AB437:AB441)</f>
        <v>0</v>
      </c>
      <c r="AC436" s="72">
        <f>SUM(AC437:AC441)</f>
        <v>0</v>
      </c>
      <c r="AD436" s="72">
        <f t="shared" si="1068"/>
        <v>0</v>
      </c>
      <c r="AE436" s="72">
        <f>SUM(AE437:AE441)</f>
        <v>0</v>
      </c>
      <c r="AF436" s="72">
        <f t="shared" ref="AF436:AH436" si="1069">SUM(AF437:AF441)</f>
        <v>0</v>
      </c>
      <c r="AG436" s="72">
        <f>SUM(AG437:AG441)</f>
        <v>0</v>
      </c>
      <c r="AH436" s="72">
        <f t="shared" si="1069"/>
        <v>0</v>
      </c>
      <c r="AI436" s="72">
        <f>SUM(AI437:AI441)</f>
        <v>0</v>
      </c>
      <c r="AJ436" s="72"/>
      <c r="AK436" s="72"/>
    </row>
    <row r="437" spans="1:47" ht="19.5" hidden="1" customHeight="1" outlineLevel="1" x14ac:dyDescent="0.2">
      <c r="B437" s="140"/>
      <c r="C437" s="141" t="s">
        <v>4</v>
      </c>
      <c r="D437" s="141"/>
      <c r="E437" s="142"/>
      <c r="F437" s="142">
        <v>0</v>
      </c>
      <c r="G437" s="142"/>
      <c r="H437" s="142"/>
      <c r="I437" s="142"/>
      <c r="J437" s="142"/>
      <c r="K437" s="142"/>
      <c r="L437" s="142"/>
      <c r="M437" s="142"/>
      <c r="N437" s="142"/>
      <c r="O437" s="142"/>
      <c r="P437" s="142"/>
      <c r="Q437" s="142"/>
      <c r="R437" s="142"/>
      <c r="S437" s="214"/>
      <c r="T437" s="46"/>
      <c r="U437" s="143"/>
      <c r="V437" s="144" t="s">
        <v>6</v>
      </c>
      <c r="W437" s="145"/>
      <c r="X437" s="145">
        <v>0</v>
      </c>
      <c r="Y437" s="145">
        <f t="shared" ref="Y437:Y449" si="1070">+W437+X437</f>
        <v>0</v>
      </c>
      <c r="Z437" s="145">
        <v>0</v>
      </c>
      <c r="AA437" s="145">
        <f t="shared" ref="AA437:AA449" si="1071">+Y437+Z437</f>
        <v>0</v>
      </c>
      <c r="AB437" s="145">
        <v>0</v>
      </c>
      <c r="AC437" s="145">
        <f>+AB437+AA437</f>
        <v>0</v>
      </c>
      <c r="AD437" s="145">
        <v>0</v>
      </c>
      <c r="AE437" s="145">
        <f>+AD437+AC437</f>
        <v>0</v>
      </c>
      <c r="AF437" s="145">
        <v>0</v>
      </c>
      <c r="AG437" s="145">
        <f>+AF437+AE437</f>
        <v>0</v>
      </c>
      <c r="AH437" s="145">
        <v>0</v>
      </c>
      <c r="AI437" s="145">
        <f>+AH437+AG437</f>
        <v>0</v>
      </c>
      <c r="AJ437" s="145"/>
      <c r="AK437" s="145"/>
    </row>
    <row r="438" spans="1:47" ht="23.25" hidden="1" customHeight="1" outlineLevel="1" x14ac:dyDescent="0.2">
      <c r="A438" s="253"/>
      <c r="B438" s="100"/>
      <c r="C438" s="17" t="s">
        <v>5</v>
      </c>
      <c r="D438" s="18"/>
      <c r="E438" s="5"/>
      <c r="F438" s="5">
        <v>0</v>
      </c>
      <c r="G438" s="5">
        <f>+E438+F438</f>
        <v>0</v>
      </c>
      <c r="H438" s="5">
        <v>0</v>
      </c>
      <c r="I438" s="5">
        <f>+G438+H438</f>
        <v>0</v>
      </c>
      <c r="J438" s="5">
        <v>0</v>
      </c>
      <c r="K438" s="5">
        <f>+I438+J438</f>
        <v>0</v>
      </c>
      <c r="L438" s="5">
        <v>0</v>
      </c>
      <c r="M438" s="5">
        <f>+K438+L438</f>
        <v>0</v>
      </c>
      <c r="N438" s="5">
        <v>0</v>
      </c>
      <c r="O438" s="5">
        <f>+M438+N438</f>
        <v>0</v>
      </c>
      <c r="P438" s="5">
        <v>0</v>
      </c>
      <c r="Q438" s="5">
        <f>+O438+P438</f>
        <v>0</v>
      </c>
      <c r="R438" s="5"/>
      <c r="S438" s="215"/>
      <c r="T438" s="46"/>
      <c r="U438" s="53"/>
      <c r="V438" s="19" t="s">
        <v>8</v>
      </c>
      <c r="W438" s="78"/>
      <c r="X438" s="78">
        <v>0</v>
      </c>
      <c r="Y438" s="78">
        <f t="shared" si="1070"/>
        <v>0</v>
      </c>
      <c r="Z438" s="78">
        <v>0</v>
      </c>
      <c r="AA438" s="78">
        <f t="shared" si="1071"/>
        <v>0</v>
      </c>
      <c r="AB438" s="78">
        <v>0</v>
      </c>
      <c r="AC438" s="78">
        <f t="shared" ref="AC438:AC441" si="1072">+AB438+AA438</f>
        <v>0</v>
      </c>
      <c r="AD438" s="78">
        <v>0</v>
      </c>
      <c r="AE438" s="78">
        <f t="shared" ref="AE438:AE441" si="1073">+AD438+AC438</f>
        <v>0</v>
      </c>
      <c r="AF438" s="78">
        <v>0</v>
      </c>
      <c r="AG438" s="78">
        <f t="shared" ref="AG438:AG441" si="1074">+AF438+AE438</f>
        <v>0</v>
      </c>
      <c r="AH438" s="78">
        <v>0</v>
      </c>
      <c r="AI438" s="78">
        <f t="shared" ref="AI438:AI441" si="1075">+AH438+AG438</f>
        <v>0</v>
      </c>
      <c r="AJ438" s="78"/>
      <c r="AK438" s="78"/>
    </row>
    <row r="439" spans="1:47" ht="19.5" hidden="1" customHeight="1" outlineLevel="1" x14ac:dyDescent="0.2">
      <c r="A439" s="253"/>
      <c r="B439" s="100"/>
      <c r="C439" s="17" t="s">
        <v>7</v>
      </c>
      <c r="D439" s="18"/>
      <c r="E439" s="5"/>
      <c r="F439" s="5">
        <v>0</v>
      </c>
      <c r="G439" s="5">
        <f t="shared" ref="G439:G449" si="1076">+E439+F439</f>
        <v>0</v>
      </c>
      <c r="H439" s="5">
        <v>0</v>
      </c>
      <c r="I439" s="5">
        <f t="shared" ref="I439:I449" si="1077">+G439+H439</f>
        <v>0</v>
      </c>
      <c r="J439" s="5">
        <v>0</v>
      </c>
      <c r="K439" s="5">
        <f t="shared" ref="K439:K449" si="1078">+I439+J439</f>
        <v>0</v>
      </c>
      <c r="L439" s="5">
        <v>0</v>
      </c>
      <c r="M439" s="5">
        <f t="shared" ref="M439:M449" si="1079">+K439+L439</f>
        <v>0</v>
      </c>
      <c r="N439" s="5">
        <v>0</v>
      </c>
      <c r="O439" s="5">
        <f t="shared" ref="O439:O449" si="1080">+M439+N439</f>
        <v>0</v>
      </c>
      <c r="P439" s="5">
        <v>0</v>
      </c>
      <c r="Q439" s="5">
        <f t="shared" ref="Q439:Q449" si="1081">+O439+P439</f>
        <v>0</v>
      </c>
      <c r="R439" s="5"/>
      <c r="S439" s="215"/>
      <c r="T439" s="46"/>
      <c r="U439" s="53"/>
      <c r="V439" s="20" t="s">
        <v>9</v>
      </c>
      <c r="W439" s="78">
        <v>0</v>
      </c>
      <c r="X439" s="78">
        <v>0</v>
      </c>
      <c r="Y439" s="78">
        <f t="shared" si="1070"/>
        <v>0</v>
      </c>
      <c r="Z439" s="78">
        <v>0</v>
      </c>
      <c r="AA439" s="78">
        <f t="shared" si="1071"/>
        <v>0</v>
      </c>
      <c r="AB439" s="78">
        <v>0</v>
      </c>
      <c r="AC439" s="78">
        <f t="shared" si="1072"/>
        <v>0</v>
      </c>
      <c r="AD439" s="78">
        <v>0</v>
      </c>
      <c r="AE439" s="78">
        <f t="shared" si="1073"/>
        <v>0</v>
      </c>
      <c r="AF439" s="78">
        <v>0</v>
      </c>
      <c r="AG439" s="78">
        <f t="shared" si="1074"/>
        <v>0</v>
      </c>
      <c r="AH439" s="78">
        <v>0</v>
      </c>
      <c r="AI439" s="78">
        <f t="shared" si="1075"/>
        <v>0</v>
      </c>
      <c r="AJ439" s="78"/>
      <c r="AK439" s="78"/>
    </row>
    <row r="440" spans="1:47" ht="19.5" hidden="1" customHeight="1" outlineLevel="1" x14ac:dyDescent="0.2">
      <c r="A440" s="253"/>
      <c r="B440" s="100"/>
      <c r="C440" s="17" t="s">
        <v>21</v>
      </c>
      <c r="D440" s="18"/>
      <c r="E440" s="5"/>
      <c r="F440" s="5">
        <v>0</v>
      </c>
      <c r="G440" s="5">
        <f t="shared" si="1076"/>
        <v>0</v>
      </c>
      <c r="H440" s="5">
        <v>0</v>
      </c>
      <c r="I440" s="5">
        <f t="shared" si="1077"/>
        <v>0</v>
      </c>
      <c r="J440" s="5">
        <v>0</v>
      </c>
      <c r="K440" s="5">
        <f t="shared" si="1078"/>
        <v>0</v>
      </c>
      <c r="L440" s="5">
        <v>0</v>
      </c>
      <c r="M440" s="5">
        <f t="shared" si="1079"/>
        <v>0</v>
      </c>
      <c r="N440" s="5">
        <v>0</v>
      </c>
      <c r="O440" s="5">
        <f t="shared" si="1080"/>
        <v>0</v>
      </c>
      <c r="P440" s="5">
        <v>0</v>
      </c>
      <c r="Q440" s="5">
        <f t="shared" si="1081"/>
        <v>0</v>
      </c>
      <c r="R440" s="5"/>
      <c r="S440" s="215"/>
      <c r="T440" s="46"/>
      <c r="U440" s="53"/>
      <c r="V440" s="20" t="s">
        <v>11</v>
      </c>
      <c r="W440" s="78"/>
      <c r="X440" s="78">
        <v>0</v>
      </c>
      <c r="Y440" s="78">
        <f t="shared" si="1070"/>
        <v>0</v>
      </c>
      <c r="Z440" s="78">
        <v>0</v>
      </c>
      <c r="AA440" s="78">
        <f t="shared" si="1071"/>
        <v>0</v>
      </c>
      <c r="AB440" s="78">
        <v>0</v>
      </c>
      <c r="AC440" s="78">
        <f t="shared" si="1072"/>
        <v>0</v>
      </c>
      <c r="AD440" s="78">
        <v>0</v>
      </c>
      <c r="AE440" s="78">
        <f t="shared" si="1073"/>
        <v>0</v>
      </c>
      <c r="AF440" s="78">
        <v>0</v>
      </c>
      <c r="AG440" s="78">
        <f t="shared" si="1074"/>
        <v>0</v>
      </c>
      <c r="AH440" s="78">
        <v>0</v>
      </c>
      <c r="AI440" s="78">
        <f t="shared" si="1075"/>
        <v>0</v>
      </c>
      <c r="AJ440" s="78"/>
      <c r="AK440" s="78"/>
    </row>
    <row r="441" spans="1:47" ht="19.5" hidden="1" customHeight="1" outlineLevel="1" x14ac:dyDescent="0.2">
      <c r="A441" s="253"/>
      <c r="B441" s="101"/>
      <c r="C441" s="21"/>
      <c r="D441" s="21"/>
      <c r="E441" s="102"/>
      <c r="F441" s="102">
        <v>0</v>
      </c>
      <c r="G441" s="5">
        <f t="shared" si="1076"/>
        <v>0</v>
      </c>
      <c r="H441" s="102">
        <v>0</v>
      </c>
      <c r="I441" s="5">
        <f t="shared" si="1077"/>
        <v>0</v>
      </c>
      <c r="J441" s="102">
        <v>0</v>
      </c>
      <c r="K441" s="5">
        <f t="shared" si="1078"/>
        <v>0</v>
      </c>
      <c r="L441" s="102">
        <v>0</v>
      </c>
      <c r="M441" s="5">
        <f t="shared" si="1079"/>
        <v>0</v>
      </c>
      <c r="N441" s="102">
        <v>0</v>
      </c>
      <c r="O441" s="5">
        <f t="shared" si="1080"/>
        <v>0</v>
      </c>
      <c r="P441" s="102">
        <v>0</v>
      </c>
      <c r="Q441" s="5">
        <f t="shared" si="1081"/>
        <v>0</v>
      </c>
      <c r="R441" s="5"/>
      <c r="S441" s="215"/>
      <c r="T441" s="50"/>
      <c r="U441" s="54"/>
      <c r="V441" s="23" t="s">
        <v>12</v>
      </c>
      <c r="W441" s="79"/>
      <c r="X441" s="79">
        <v>0</v>
      </c>
      <c r="Y441" s="79">
        <f t="shared" si="1070"/>
        <v>0</v>
      </c>
      <c r="Z441" s="79">
        <v>0</v>
      </c>
      <c r="AA441" s="79">
        <f t="shared" si="1071"/>
        <v>0</v>
      </c>
      <c r="AB441" s="79">
        <v>0</v>
      </c>
      <c r="AC441" s="79">
        <f t="shared" si="1072"/>
        <v>0</v>
      </c>
      <c r="AD441" s="79">
        <v>0</v>
      </c>
      <c r="AE441" s="79">
        <f t="shared" si="1073"/>
        <v>0</v>
      </c>
      <c r="AF441" s="79">
        <v>0</v>
      </c>
      <c r="AG441" s="79">
        <f t="shared" si="1074"/>
        <v>0</v>
      </c>
      <c r="AH441" s="79">
        <v>0</v>
      </c>
      <c r="AI441" s="79">
        <f t="shared" si="1075"/>
        <v>0</v>
      </c>
      <c r="AJ441" s="79"/>
      <c r="AK441" s="79"/>
    </row>
    <row r="442" spans="1:47" ht="19.5" hidden="1" customHeight="1" outlineLevel="1" x14ac:dyDescent="0.2">
      <c r="A442" s="253"/>
      <c r="B442" s="101"/>
      <c r="C442" s="21"/>
      <c r="D442" s="21"/>
      <c r="E442" s="102"/>
      <c r="F442" s="102">
        <v>0</v>
      </c>
      <c r="G442" s="5">
        <f t="shared" si="1076"/>
        <v>0</v>
      </c>
      <c r="H442" s="102">
        <v>0</v>
      </c>
      <c r="I442" s="5">
        <f t="shared" si="1077"/>
        <v>0</v>
      </c>
      <c r="J442" s="102">
        <v>0</v>
      </c>
      <c r="K442" s="5">
        <f t="shared" si="1078"/>
        <v>0</v>
      </c>
      <c r="L442" s="102">
        <v>0</v>
      </c>
      <c r="M442" s="5">
        <f t="shared" si="1079"/>
        <v>0</v>
      </c>
      <c r="N442" s="102">
        <v>0</v>
      </c>
      <c r="O442" s="5">
        <f t="shared" si="1080"/>
        <v>0</v>
      </c>
      <c r="P442" s="102">
        <v>0</v>
      </c>
      <c r="Q442" s="5">
        <f t="shared" si="1081"/>
        <v>0</v>
      </c>
      <c r="R442" s="5"/>
      <c r="S442" s="215"/>
      <c r="T442" s="29"/>
      <c r="U442" s="138" t="s">
        <v>13</v>
      </c>
      <c r="V442" s="139"/>
      <c r="W442" s="60">
        <f t="shared" ref="W442:X442" si="1082">SUM(W443:W445)</f>
        <v>0</v>
      </c>
      <c r="X442" s="60">
        <f t="shared" si="1082"/>
        <v>0</v>
      </c>
      <c r="Y442" s="60">
        <f t="shared" si="1070"/>
        <v>0</v>
      </c>
      <c r="Z442" s="60">
        <f t="shared" ref="Z442" si="1083">SUM(Z443:Z445)</f>
        <v>0</v>
      </c>
      <c r="AA442" s="60">
        <f t="shared" si="1071"/>
        <v>0</v>
      </c>
      <c r="AB442" s="60">
        <f t="shared" ref="AB442:AD442" si="1084">SUM(AB443:AB445)</f>
        <v>0</v>
      </c>
      <c r="AC442" s="60">
        <f>SUM(AC443:AC445)</f>
        <v>0</v>
      </c>
      <c r="AD442" s="60">
        <f t="shared" si="1084"/>
        <v>0</v>
      </c>
      <c r="AE442" s="60">
        <f>SUM(AE443:AE445)</f>
        <v>0</v>
      </c>
      <c r="AF442" s="60">
        <f t="shared" ref="AF442:AH442" si="1085">SUM(AF443:AF445)</f>
        <v>0</v>
      </c>
      <c r="AG442" s="60">
        <f>SUM(AG443:AG445)</f>
        <v>0</v>
      </c>
      <c r="AH442" s="60">
        <f t="shared" si="1085"/>
        <v>0</v>
      </c>
      <c r="AI442" s="60">
        <f>SUM(AI443:AI445)</f>
        <v>0</v>
      </c>
      <c r="AJ442" s="60"/>
      <c r="AK442" s="60"/>
    </row>
    <row r="443" spans="1:47" ht="19.5" hidden="1" customHeight="1" outlineLevel="1" x14ac:dyDescent="0.2">
      <c r="A443" s="253"/>
      <c r="B443" s="134"/>
      <c r="C443" s="135" t="s">
        <v>10</v>
      </c>
      <c r="D443" s="8"/>
      <c r="E443" s="9"/>
      <c r="F443" s="9">
        <v>0</v>
      </c>
      <c r="G443" s="9">
        <f t="shared" si="1076"/>
        <v>0</v>
      </c>
      <c r="H443" s="9">
        <v>0</v>
      </c>
      <c r="I443" s="9">
        <f t="shared" si="1077"/>
        <v>0</v>
      </c>
      <c r="J443" s="9">
        <v>0</v>
      </c>
      <c r="K443" s="9">
        <f t="shared" si="1078"/>
        <v>0</v>
      </c>
      <c r="L443" s="9">
        <v>0</v>
      </c>
      <c r="M443" s="9">
        <f t="shared" si="1079"/>
        <v>0</v>
      </c>
      <c r="N443" s="9">
        <v>0</v>
      </c>
      <c r="O443" s="9">
        <f t="shared" si="1080"/>
        <v>0</v>
      </c>
      <c r="P443" s="9">
        <v>0</v>
      </c>
      <c r="Q443" s="9">
        <f t="shared" si="1081"/>
        <v>0</v>
      </c>
      <c r="R443" s="9"/>
      <c r="S443" s="216"/>
      <c r="T443" s="44"/>
      <c r="U443" s="143"/>
      <c r="V443" s="144" t="s">
        <v>15</v>
      </c>
      <c r="W443" s="145">
        <v>0</v>
      </c>
      <c r="X443" s="145">
        <v>0</v>
      </c>
      <c r="Y443" s="145">
        <f t="shared" si="1070"/>
        <v>0</v>
      </c>
      <c r="Z443" s="145">
        <v>0</v>
      </c>
      <c r="AA443" s="145">
        <f t="shared" si="1071"/>
        <v>0</v>
      </c>
      <c r="AB443" s="145">
        <v>0</v>
      </c>
      <c r="AC443" s="145">
        <f>+AB443+AA443</f>
        <v>0</v>
      </c>
      <c r="AD443" s="145">
        <v>0</v>
      </c>
      <c r="AE443" s="145">
        <f>+AD443+AC443</f>
        <v>0</v>
      </c>
      <c r="AF443" s="145">
        <v>0</v>
      </c>
      <c r="AG443" s="145">
        <f>+AF443+AE443</f>
        <v>0</v>
      </c>
      <c r="AH443" s="145">
        <v>0</v>
      </c>
      <c r="AI443" s="145">
        <f>+AH443+AG443</f>
        <v>0</v>
      </c>
      <c r="AJ443" s="145"/>
      <c r="AK443" s="145"/>
    </row>
    <row r="444" spans="1:47" ht="19.5" hidden="1" customHeight="1" outlineLevel="1" x14ac:dyDescent="0.2">
      <c r="A444" s="253"/>
      <c r="B444" s="134"/>
      <c r="C444" s="135" t="s">
        <v>23</v>
      </c>
      <c r="D444" s="8"/>
      <c r="E444" s="11">
        <v>0</v>
      </c>
      <c r="F444" s="11">
        <v>0</v>
      </c>
      <c r="G444" s="11">
        <f t="shared" si="1076"/>
        <v>0</v>
      </c>
      <c r="H444" s="11">
        <v>0</v>
      </c>
      <c r="I444" s="11">
        <f t="shared" si="1077"/>
        <v>0</v>
      </c>
      <c r="J444" s="11">
        <v>0</v>
      </c>
      <c r="K444" s="11">
        <f t="shared" si="1078"/>
        <v>0</v>
      </c>
      <c r="L444" s="11">
        <v>0</v>
      </c>
      <c r="M444" s="11">
        <f t="shared" si="1079"/>
        <v>0</v>
      </c>
      <c r="N444" s="11">
        <v>0</v>
      </c>
      <c r="O444" s="11">
        <f t="shared" si="1080"/>
        <v>0</v>
      </c>
      <c r="P444" s="11">
        <v>0</v>
      </c>
      <c r="Q444" s="11">
        <f t="shared" si="1081"/>
        <v>0</v>
      </c>
      <c r="R444" s="11"/>
      <c r="S444" s="217"/>
      <c r="T444" s="45"/>
      <c r="U444" s="53"/>
      <c r="V444" s="20" t="s">
        <v>16</v>
      </c>
      <c r="W444" s="78"/>
      <c r="X444" s="78">
        <v>0</v>
      </c>
      <c r="Y444" s="78">
        <f t="shared" si="1070"/>
        <v>0</v>
      </c>
      <c r="Z444" s="78">
        <v>0</v>
      </c>
      <c r="AA444" s="78">
        <f t="shared" si="1071"/>
        <v>0</v>
      </c>
      <c r="AB444" s="78">
        <v>0</v>
      </c>
      <c r="AC444" s="78">
        <f t="shared" ref="AC444:AC445" si="1086">+AB444+AA444</f>
        <v>0</v>
      </c>
      <c r="AD444" s="78">
        <v>0</v>
      </c>
      <c r="AE444" s="78">
        <f t="shared" ref="AE444:AE445" si="1087">+AD444+AC444</f>
        <v>0</v>
      </c>
      <c r="AF444" s="78">
        <v>0</v>
      </c>
      <c r="AG444" s="78">
        <f t="shared" ref="AG444:AG445" si="1088">+AF444+AE444</f>
        <v>0</v>
      </c>
      <c r="AH444" s="78">
        <v>0</v>
      </c>
      <c r="AI444" s="78">
        <f t="shared" ref="AI444:AI445" si="1089">+AH444+AG444</f>
        <v>0</v>
      </c>
      <c r="AJ444" s="78"/>
      <c r="AK444" s="78"/>
    </row>
    <row r="445" spans="1:47" ht="19.5" hidden="1" customHeight="1" outlineLevel="1" x14ac:dyDescent="0.2">
      <c r="A445" s="253"/>
      <c r="B445" s="134"/>
      <c r="C445" s="135" t="s">
        <v>22</v>
      </c>
      <c r="D445" s="8"/>
      <c r="E445" s="58"/>
      <c r="F445" s="58">
        <v>0</v>
      </c>
      <c r="G445" s="58">
        <f t="shared" si="1076"/>
        <v>0</v>
      </c>
      <c r="H445" s="58">
        <v>0</v>
      </c>
      <c r="I445" s="58">
        <f t="shared" si="1077"/>
        <v>0</v>
      </c>
      <c r="J445" s="58">
        <v>0</v>
      </c>
      <c r="K445" s="58">
        <f t="shared" si="1078"/>
        <v>0</v>
      </c>
      <c r="L445" s="58">
        <v>0</v>
      </c>
      <c r="M445" s="58">
        <f t="shared" si="1079"/>
        <v>0</v>
      </c>
      <c r="N445" s="58">
        <v>0</v>
      </c>
      <c r="O445" s="58">
        <f t="shared" si="1080"/>
        <v>0</v>
      </c>
      <c r="P445" s="58">
        <v>0</v>
      </c>
      <c r="Q445" s="58">
        <f t="shared" si="1081"/>
        <v>0</v>
      </c>
      <c r="R445" s="58"/>
      <c r="S445" s="218"/>
      <c r="U445" s="103"/>
      <c r="V445" s="104" t="s">
        <v>17</v>
      </c>
      <c r="W445" s="80"/>
      <c r="X445" s="80">
        <v>0</v>
      </c>
      <c r="Y445" s="80">
        <f t="shared" si="1070"/>
        <v>0</v>
      </c>
      <c r="Z445" s="80">
        <v>0</v>
      </c>
      <c r="AA445" s="80">
        <f t="shared" si="1071"/>
        <v>0</v>
      </c>
      <c r="AB445" s="80">
        <v>0</v>
      </c>
      <c r="AC445" s="80">
        <f t="shared" si="1086"/>
        <v>0</v>
      </c>
      <c r="AD445" s="80">
        <v>0</v>
      </c>
      <c r="AE445" s="80">
        <f t="shared" si="1087"/>
        <v>0</v>
      </c>
      <c r="AF445" s="80">
        <v>0</v>
      </c>
      <c r="AG445" s="80">
        <f t="shared" si="1088"/>
        <v>0</v>
      </c>
      <c r="AH445" s="80">
        <v>0</v>
      </c>
      <c r="AI445" s="80">
        <f t="shared" si="1089"/>
        <v>0</v>
      </c>
      <c r="AJ445" s="80"/>
      <c r="AK445" s="80"/>
    </row>
    <row r="446" spans="1:47" ht="19.5" hidden="1" customHeight="1" outlineLevel="1" x14ac:dyDescent="0.2">
      <c r="A446" s="253"/>
      <c r="B446" s="134"/>
      <c r="C446" s="135" t="s">
        <v>46</v>
      </c>
      <c r="D446" s="8"/>
      <c r="E446" s="11"/>
      <c r="F446" s="11">
        <v>0</v>
      </c>
      <c r="G446" s="11">
        <f t="shared" si="1076"/>
        <v>0</v>
      </c>
      <c r="H446" s="11">
        <v>0</v>
      </c>
      <c r="I446" s="11">
        <f t="shared" si="1077"/>
        <v>0</v>
      </c>
      <c r="J446" s="11">
        <v>0</v>
      </c>
      <c r="K446" s="11">
        <f t="shared" si="1078"/>
        <v>0</v>
      </c>
      <c r="L446" s="11">
        <v>0</v>
      </c>
      <c r="M446" s="11">
        <f t="shared" si="1079"/>
        <v>0</v>
      </c>
      <c r="N446" s="11">
        <v>0</v>
      </c>
      <c r="O446" s="11">
        <f t="shared" si="1080"/>
        <v>0</v>
      </c>
      <c r="P446" s="11">
        <v>0</v>
      </c>
      <c r="Q446" s="11">
        <f t="shared" si="1081"/>
        <v>0</v>
      </c>
      <c r="R446" s="11"/>
      <c r="S446" s="217"/>
      <c r="T446" s="45"/>
      <c r="U446" s="147" t="s">
        <v>43</v>
      </c>
      <c r="V446" s="10"/>
      <c r="W446" s="60"/>
      <c r="X446" s="60">
        <v>0</v>
      </c>
      <c r="Y446" s="60">
        <f t="shared" si="1070"/>
        <v>0</v>
      </c>
      <c r="Z446" s="60">
        <v>0</v>
      </c>
      <c r="AA446" s="60">
        <f t="shared" si="1071"/>
        <v>0</v>
      </c>
      <c r="AB446" s="60">
        <v>0</v>
      </c>
      <c r="AC446" s="60">
        <f>+AB446+AA446</f>
        <v>0</v>
      </c>
      <c r="AD446" s="60">
        <v>0</v>
      </c>
      <c r="AE446" s="60">
        <f>+AD446+AC446</f>
        <v>0</v>
      </c>
      <c r="AF446" s="60">
        <v>0</v>
      </c>
      <c r="AG446" s="60">
        <f>+AF446+AE446</f>
        <v>0</v>
      </c>
      <c r="AH446" s="60">
        <v>0</v>
      </c>
      <c r="AI446" s="60">
        <f>+AH446+AG446</f>
        <v>0</v>
      </c>
      <c r="AJ446" s="60"/>
      <c r="AK446" s="60"/>
    </row>
    <row r="447" spans="1:47" ht="19.5" hidden="1" customHeight="1" outlineLevel="1" x14ac:dyDescent="0.2">
      <c r="B447" s="134"/>
      <c r="C447" s="135" t="s">
        <v>51</v>
      </c>
      <c r="D447" s="8"/>
      <c r="E447" s="58">
        <v>0</v>
      </c>
      <c r="F447" s="58">
        <v>0</v>
      </c>
      <c r="G447" s="58">
        <f t="shared" si="1076"/>
        <v>0</v>
      </c>
      <c r="H447" s="58">
        <v>0</v>
      </c>
      <c r="I447" s="58">
        <f t="shared" si="1077"/>
        <v>0</v>
      </c>
      <c r="J447" s="58">
        <v>0</v>
      </c>
      <c r="K447" s="58">
        <f t="shared" si="1078"/>
        <v>0</v>
      </c>
      <c r="L447" s="58">
        <v>0</v>
      </c>
      <c r="M447" s="58">
        <f t="shared" si="1079"/>
        <v>0</v>
      </c>
      <c r="N447" s="58">
        <v>0</v>
      </c>
      <c r="O447" s="58">
        <f t="shared" si="1080"/>
        <v>0</v>
      </c>
      <c r="P447" s="58">
        <v>0</v>
      </c>
      <c r="Q447" s="58">
        <f t="shared" si="1081"/>
        <v>0</v>
      </c>
      <c r="R447" s="58"/>
      <c r="S447" s="218"/>
      <c r="T447" s="29"/>
      <c r="U447" s="55" t="s">
        <v>38</v>
      </c>
      <c r="V447" s="28"/>
      <c r="W447" s="60">
        <v>0</v>
      </c>
      <c r="X447" s="60">
        <v>0</v>
      </c>
      <c r="Y447" s="60">
        <f t="shared" si="1070"/>
        <v>0</v>
      </c>
      <c r="Z447" s="60">
        <v>0</v>
      </c>
      <c r="AA447" s="60">
        <f t="shared" si="1071"/>
        <v>0</v>
      </c>
      <c r="AB447" s="60">
        <v>0</v>
      </c>
      <c r="AC447" s="60">
        <f t="shared" ref="AC447:AC449" si="1090">+AB447+AA447</f>
        <v>0</v>
      </c>
      <c r="AD447" s="60">
        <v>0</v>
      </c>
      <c r="AE447" s="60">
        <f t="shared" ref="AE447:AE449" si="1091">+AD447+AC447</f>
        <v>0</v>
      </c>
      <c r="AF447" s="60">
        <v>0</v>
      </c>
      <c r="AG447" s="60">
        <f t="shared" ref="AG447:AG449" si="1092">+AF447+AE447</f>
        <v>0</v>
      </c>
      <c r="AH447" s="60">
        <v>0</v>
      </c>
      <c r="AI447" s="60">
        <f t="shared" ref="AI447:AI449" si="1093">+AH447+AG447</f>
        <v>0</v>
      </c>
      <c r="AJ447" s="60"/>
      <c r="AK447" s="60"/>
    </row>
    <row r="448" spans="1:47" ht="19.5" hidden="1" customHeight="1" outlineLevel="1" thickBot="1" x14ac:dyDescent="0.25">
      <c r="B448" s="105"/>
      <c r="C448" s="35" t="s">
        <v>127</v>
      </c>
      <c r="D448" s="35"/>
      <c r="E448" s="59"/>
      <c r="F448" s="59">
        <v>0</v>
      </c>
      <c r="G448" s="59">
        <f t="shared" si="1076"/>
        <v>0</v>
      </c>
      <c r="H448" s="59">
        <v>0</v>
      </c>
      <c r="I448" s="59">
        <f t="shared" si="1077"/>
        <v>0</v>
      </c>
      <c r="J448" s="59">
        <v>0</v>
      </c>
      <c r="K448" s="59">
        <f t="shared" si="1078"/>
        <v>0</v>
      </c>
      <c r="L448" s="59">
        <v>0</v>
      </c>
      <c r="M448" s="59">
        <f t="shared" si="1079"/>
        <v>0</v>
      </c>
      <c r="N448" s="59">
        <v>0</v>
      </c>
      <c r="O448" s="59">
        <f t="shared" si="1080"/>
        <v>0</v>
      </c>
      <c r="P448" s="59">
        <v>0</v>
      </c>
      <c r="Q448" s="59">
        <f t="shared" si="1081"/>
        <v>0</v>
      </c>
      <c r="R448" s="59"/>
      <c r="S448" s="219"/>
      <c r="T448" s="29"/>
      <c r="U448" s="148" t="s">
        <v>127</v>
      </c>
      <c r="V448" s="132"/>
      <c r="W448" s="89"/>
      <c r="X448" s="89">
        <v>0</v>
      </c>
      <c r="Y448" s="89">
        <f t="shared" si="1070"/>
        <v>0</v>
      </c>
      <c r="Z448" s="89">
        <v>0</v>
      </c>
      <c r="AA448" s="89">
        <f t="shared" si="1071"/>
        <v>0</v>
      </c>
      <c r="AB448" s="89">
        <v>0</v>
      </c>
      <c r="AC448" s="89">
        <f t="shared" si="1090"/>
        <v>0</v>
      </c>
      <c r="AD448" s="89">
        <v>0</v>
      </c>
      <c r="AE448" s="89">
        <f t="shared" si="1091"/>
        <v>0</v>
      </c>
      <c r="AF448" s="89">
        <v>0</v>
      </c>
      <c r="AG448" s="89">
        <f t="shared" si="1092"/>
        <v>0</v>
      </c>
      <c r="AH448" s="89">
        <v>0</v>
      </c>
      <c r="AI448" s="89">
        <f t="shared" si="1093"/>
        <v>0</v>
      </c>
      <c r="AJ448" s="89"/>
      <c r="AK448" s="89"/>
    </row>
    <row r="449" spans="1:47" s="3" customFormat="1" ht="19.5" hidden="1" customHeight="1" outlineLevel="1" thickBot="1" x14ac:dyDescent="0.25">
      <c r="B449" s="149" t="s">
        <v>14</v>
      </c>
      <c r="C449" s="135"/>
      <c r="D449" s="8"/>
      <c r="E449" s="11">
        <f t="shared" ref="E449:F449" si="1094">SUM(E443:E448)+E436</f>
        <v>0</v>
      </c>
      <c r="F449" s="11">
        <f t="shared" si="1094"/>
        <v>0</v>
      </c>
      <c r="G449" s="11">
        <f t="shared" si="1076"/>
        <v>0</v>
      </c>
      <c r="H449" s="11">
        <f t="shared" ref="H449:J449" si="1095">SUM(H443:H448)+H436</f>
        <v>0</v>
      </c>
      <c r="I449" s="11">
        <f t="shared" si="1077"/>
        <v>0</v>
      </c>
      <c r="J449" s="11">
        <f t="shared" si="1095"/>
        <v>0</v>
      </c>
      <c r="K449" s="11">
        <f t="shared" si="1078"/>
        <v>0</v>
      </c>
      <c r="L449" s="11">
        <f t="shared" ref="L449:N449" si="1096">SUM(L443:L448)+L436</f>
        <v>0</v>
      </c>
      <c r="M449" s="11">
        <f t="shared" si="1079"/>
        <v>0</v>
      </c>
      <c r="N449" s="11">
        <f t="shared" si="1096"/>
        <v>0</v>
      </c>
      <c r="O449" s="11">
        <f t="shared" si="1080"/>
        <v>0</v>
      </c>
      <c r="P449" s="11">
        <f t="shared" ref="P449" si="1097">SUM(P443:P448)+P436</f>
        <v>0</v>
      </c>
      <c r="Q449" s="11">
        <f t="shared" si="1081"/>
        <v>0</v>
      </c>
      <c r="R449" s="11"/>
      <c r="S449" s="217"/>
      <c r="T449" s="65"/>
      <c r="U449" s="150" t="s">
        <v>18</v>
      </c>
      <c r="V449" s="151"/>
      <c r="W449" s="60">
        <f t="shared" ref="W449:X449" si="1098">+W447+W442+W436+W446+W448</f>
        <v>0</v>
      </c>
      <c r="X449" s="60">
        <f t="shared" si="1098"/>
        <v>0</v>
      </c>
      <c r="Y449" s="60">
        <f t="shared" si="1070"/>
        <v>0</v>
      </c>
      <c r="Z449" s="60">
        <f t="shared" ref="Z449" si="1099">+Z447+Z442+Z436+Z446+Z448</f>
        <v>0</v>
      </c>
      <c r="AA449" s="60">
        <f t="shared" si="1071"/>
        <v>0</v>
      </c>
      <c r="AB449" s="60">
        <f t="shared" ref="AB449:AD449" si="1100">+AB447+AB442+AB436+AB446+AB448</f>
        <v>0</v>
      </c>
      <c r="AC449" s="60">
        <f t="shared" si="1090"/>
        <v>0</v>
      </c>
      <c r="AD449" s="60">
        <f t="shared" si="1100"/>
        <v>0</v>
      </c>
      <c r="AE449" s="60">
        <f t="shared" si="1091"/>
        <v>0</v>
      </c>
      <c r="AF449" s="60">
        <f t="shared" ref="AF449:AH449" si="1101">+AF447+AF442+AF436+AF446+AF448</f>
        <v>0</v>
      </c>
      <c r="AG449" s="60">
        <f t="shared" si="1092"/>
        <v>0</v>
      </c>
      <c r="AH449" s="60">
        <f t="shared" si="1101"/>
        <v>0</v>
      </c>
      <c r="AI449" s="60">
        <f t="shared" si="1093"/>
        <v>0</v>
      </c>
      <c r="AJ449" s="60"/>
      <c r="AK449" s="60"/>
      <c r="AL449" s="14"/>
      <c r="AM449" s="14"/>
      <c r="AN449" s="14"/>
      <c r="AO449" s="14"/>
      <c r="AP449" s="14"/>
      <c r="AQ449" s="14"/>
      <c r="AR449" s="14"/>
      <c r="AS449" s="14"/>
      <c r="AT449" s="14"/>
      <c r="AU449" s="14"/>
    </row>
    <row r="450" spans="1:47" s="3" customFormat="1" ht="25.5" hidden="1" customHeight="1" outlineLevel="1" collapsed="1" x14ac:dyDescent="0.2">
      <c r="B450" s="255" t="s">
        <v>112</v>
      </c>
      <c r="C450" s="256"/>
      <c r="D450" s="257"/>
      <c r="E450" s="256"/>
      <c r="F450" s="256"/>
      <c r="G450" s="256"/>
      <c r="H450" s="256"/>
      <c r="I450" s="256"/>
      <c r="J450" s="256"/>
      <c r="K450" s="256"/>
      <c r="L450" s="256"/>
      <c r="M450" s="256"/>
      <c r="N450" s="256"/>
      <c r="O450" s="256"/>
      <c r="P450" s="256"/>
      <c r="Q450" s="256"/>
      <c r="R450" s="256"/>
      <c r="S450" s="258"/>
      <c r="T450" s="256"/>
      <c r="U450" s="259" t="s">
        <v>72</v>
      </c>
      <c r="V450" s="260"/>
      <c r="W450" s="260"/>
      <c r="X450" s="260"/>
      <c r="Y450" s="260"/>
      <c r="Z450" s="260"/>
      <c r="AA450" s="260"/>
      <c r="AB450" s="260"/>
      <c r="AC450" s="260"/>
      <c r="AD450" s="260"/>
      <c r="AE450" s="260"/>
      <c r="AF450" s="260"/>
      <c r="AG450" s="260"/>
      <c r="AH450" s="260"/>
      <c r="AI450" s="260"/>
      <c r="AJ450" s="260"/>
      <c r="AK450" s="260"/>
    </row>
    <row r="451" spans="1:47" ht="40.5" hidden="1" customHeight="1" outlineLevel="1" x14ac:dyDescent="0.2">
      <c r="B451" s="261" t="s">
        <v>0</v>
      </c>
      <c r="C451" s="262"/>
      <c r="D451" s="263"/>
      <c r="E451" s="264" t="str">
        <f t="shared" ref="E451:S451" si="1102">+E$6</f>
        <v>Eredeti előirányzat
2024. év</v>
      </c>
      <c r="F451" s="264" t="str">
        <f t="shared" si="1102"/>
        <v>1 Módosítás</v>
      </c>
      <c r="G451" s="264" t="str">
        <f t="shared" si="1102"/>
        <v>Módosított előirányzat 1
2024. év</v>
      </c>
      <c r="H451" s="264" t="str">
        <f t="shared" si="1102"/>
        <v>2 Módosítás</v>
      </c>
      <c r="I451" s="264" t="str">
        <f t="shared" si="1102"/>
        <v>Módosított előirányzat</v>
      </c>
      <c r="J451" s="264" t="str">
        <f t="shared" si="1102"/>
        <v>3 Módosítás</v>
      </c>
      <c r="K451" s="264" t="str">
        <f t="shared" si="1102"/>
        <v>Módosított előirányzat</v>
      </c>
      <c r="L451" s="264" t="str">
        <f t="shared" si="1102"/>
        <v>4 Módosítás</v>
      </c>
      <c r="M451" s="264" t="str">
        <f t="shared" si="1102"/>
        <v>4. Módosított előirányzat</v>
      </c>
      <c r="N451" s="264" t="str">
        <f t="shared" si="1102"/>
        <v>5 Módosítás</v>
      </c>
      <c r="O451" s="264" t="str">
        <f t="shared" si="1102"/>
        <v>Módosított előirányzat 5.</v>
      </c>
      <c r="P451" s="264" t="str">
        <f t="shared" si="1102"/>
        <v>6 Módosítás</v>
      </c>
      <c r="Q451" s="264" t="str">
        <f t="shared" si="1102"/>
        <v>Módosított előirányzat
2024. év</v>
      </c>
      <c r="R451" s="264" t="str">
        <f t="shared" si="1102"/>
        <v>Teljesítés
2024. év</v>
      </c>
      <c r="S451" s="264" t="str">
        <f t="shared" si="1102"/>
        <v>%
Teljesítés
 Mód.előir.</v>
      </c>
      <c r="T451" s="265"/>
      <c r="U451" s="266" t="s">
        <v>1</v>
      </c>
      <c r="V451" s="267"/>
      <c r="W451" s="264" t="str">
        <f t="shared" ref="W451:AK451" si="1103">+W$6</f>
        <v>Eredeti előirányzat
2024. év</v>
      </c>
      <c r="X451" s="264" t="str">
        <f t="shared" si="1103"/>
        <v>1 Módosítás</v>
      </c>
      <c r="Y451" s="264" t="str">
        <f t="shared" si="1103"/>
        <v>Módosított előirányzat 1
2024. év</v>
      </c>
      <c r="Z451" s="264" t="str">
        <f t="shared" si="1103"/>
        <v>2 Módosítás</v>
      </c>
      <c r="AA451" s="264" t="str">
        <f t="shared" si="1103"/>
        <v>Módosított előirányzat</v>
      </c>
      <c r="AB451" s="264" t="str">
        <f t="shared" si="1103"/>
        <v>3 Módosítás</v>
      </c>
      <c r="AC451" s="264" t="str">
        <f t="shared" si="1103"/>
        <v>Módosított előirányzat</v>
      </c>
      <c r="AD451" s="264" t="str">
        <f t="shared" si="1103"/>
        <v>4 Módosítás</v>
      </c>
      <c r="AE451" s="264" t="str">
        <f t="shared" si="1103"/>
        <v>4. Módosított előirányzat</v>
      </c>
      <c r="AF451" s="264" t="str">
        <f t="shared" si="1103"/>
        <v>5 Módosítás</v>
      </c>
      <c r="AG451" s="264" t="str">
        <f t="shared" si="1103"/>
        <v>Módosított előirányzat 5</v>
      </c>
      <c r="AH451" s="264" t="str">
        <f t="shared" si="1103"/>
        <v>6 Módosítás</v>
      </c>
      <c r="AI451" s="264" t="str">
        <f t="shared" si="1103"/>
        <v>Módosított 
előirányzat</v>
      </c>
      <c r="AJ451" s="264" t="str">
        <f t="shared" si="1103"/>
        <v>Teljesítés
2024. év</v>
      </c>
      <c r="AK451" s="264" t="str">
        <f t="shared" si="1103"/>
        <v>%
Teljesítés
 Mód.előir.</v>
      </c>
    </row>
    <row r="452" spans="1:47" ht="19.5" hidden="1" customHeight="1" outlineLevel="1" x14ac:dyDescent="0.2">
      <c r="B452" s="268" t="s">
        <v>2</v>
      </c>
      <c r="C452" s="269"/>
      <c r="D452" s="270"/>
      <c r="E452" s="271">
        <f t="shared" ref="E452:I452" si="1104">+E453+E454+E455+E456</f>
        <v>251763</v>
      </c>
      <c r="F452" s="271">
        <f t="shared" si="1104"/>
        <v>0</v>
      </c>
      <c r="G452" s="271">
        <f t="shared" si="1104"/>
        <v>251763</v>
      </c>
      <c r="H452" s="271">
        <f t="shared" si="1104"/>
        <v>0</v>
      </c>
      <c r="I452" s="271">
        <f t="shared" si="1104"/>
        <v>251763</v>
      </c>
      <c r="J452" s="271">
        <f t="shared" ref="J452:K452" si="1105">+J453+J454+J455+J456</f>
        <v>0</v>
      </c>
      <c r="K452" s="271">
        <f t="shared" si="1105"/>
        <v>251763</v>
      </c>
      <c r="L452" s="271">
        <f t="shared" ref="L452:M452" si="1106">+L453+L454+L455+L456</f>
        <v>0</v>
      </c>
      <c r="M452" s="271">
        <f t="shared" si="1106"/>
        <v>251763</v>
      </c>
      <c r="N452" s="271">
        <f t="shared" ref="N452:O452" si="1107">+N453+N454+N455+N456</f>
        <v>91891</v>
      </c>
      <c r="O452" s="271">
        <f t="shared" si="1107"/>
        <v>343654</v>
      </c>
      <c r="P452" s="271">
        <f t="shared" ref="P452:Q452" si="1108">+P453+P454+P455+P456</f>
        <v>892</v>
      </c>
      <c r="Q452" s="271">
        <f t="shared" si="1108"/>
        <v>344546</v>
      </c>
      <c r="R452" s="271">
        <f t="shared" ref="R452" si="1109">+R453+R454+R455+R456</f>
        <v>101883</v>
      </c>
      <c r="S452" s="272">
        <f t="shared" ref="S452:S465" si="1110">IF(Q452=0,0,R452/Q452*100)</f>
        <v>29.570217039234237</v>
      </c>
      <c r="T452" s="273"/>
      <c r="U452" s="274" t="s">
        <v>3</v>
      </c>
      <c r="V452" s="275"/>
      <c r="W452" s="276">
        <f t="shared" ref="W452" si="1111">SUM(W453:W457)</f>
        <v>66897</v>
      </c>
      <c r="X452" s="276">
        <f t="shared" ref="X452:AA452" si="1112">SUM(X453:X457)</f>
        <v>0</v>
      </c>
      <c r="Y452" s="276">
        <f t="shared" si="1112"/>
        <v>66897</v>
      </c>
      <c r="Z452" s="276">
        <f t="shared" si="1112"/>
        <v>0</v>
      </c>
      <c r="AA452" s="276">
        <f t="shared" si="1112"/>
        <v>66897</v>
      </c>
      <c r="AB452" s="276">
        <f t="shared" ref="AB452:AD452" si="1113">SUM(AB453:AB457)</f>
        <v>-4289</v>
      </c>
      <c r="AC452" s="276">
        <f>SUM(AC453:AC457)</f>
        <v>62608</v>
      </c>
      <c r="AD452" s="276">
        <f t="shared" si="1113"/>
        <v>-2332</v>
      </c>
      <c r="AE452" s="276">
        <f>SUM(AE453:AE457)</f>
        <v>60276</v>
      </c>
      <c r="AF452" s="276">
        <f t="shared" ref="AF452:AH452" si="1114">SUM(AF453:AF457)</f>
        <v>-27325</v>
      </c>
      <c r="AG452" s="276">
        <f>SUM(AG453:AG457)</f>
        <v>32951</v>
      </c>
      <c r="AH452" s="276">
        <f t="shared" si="1114"/>
        <v>27325</v>
      </c>
      <c r="AI452" s="276">
        <f>SUM(AI453:AI457)</f>
        <v>60276</v>
      </c>
      <c r="AJ452" s="276">
        <f>SUM(AJ453:AJ457)</f>
        <v>60276</v>
      </c>
      <c r="AK452" s="277">
        <f t="shared" ref="AK452:AK465" si="1115">IF(AI452=0,0,AJ452/AI452*100)</f>
        <v>100</v>
      </c>
    </row>
    <row r="453" spans="1:47" ht="19.5" hidden="1" customHeight="1" outlineLevel="1" x14ac:dyDescent="0.2">
      <c r="B453" s="278" t="s">
        <v>4</v>
      </c>
      <c r="C453" s="279"/>
      <c r="D453" s="279"/>
      <c r="E453" s="280"/>
      <c r="F453" s="280">
        <v>0</v>
      </c>
      <c r="G453" s="280"/>
      <c r="H453" s="280"/>
      <c r="I453" s="280"/>
      <c r="J453" s="280"/>
      <c r="K453" s="280"/>
      <c r="L453" s="280"/>
      <c r="M453" s="280"/>
      <c r="N453" s="280"/>
      <c r="O453" s="280"/>
      <c r="P453" s="280"/>
      <c r="Q453" s="280"/>
      <c r="R453" s="280"/>
      <c r="S453" s="281">
        <f t="shared" si="1110"/>
        <v>0</v>
      </c>
      <c r="T453" s="282"/>
      <c r="U453" s="283" t="s">
        <v>6</v>
      </c>
      <c r="V453" s="339"/>
      <c r="W453" s="285">
        <f t="shared" ref="W453:AH457" si="1116">SUMIF($V$106:$V$448,$U$453:$U$457,W$106:W$448)</f>
        <v>0</v>
      </c>
      <c r="X453" s="285">
        <f t="shared" si="1116"/>
        <v>0</v>
      </c>
      <c r="Y453" s="285">
        <f t="shared" si="1116"/>
        <v>0</v>
      </c>
      <c r="Z453" s="285">
        <f t="shared" si="1116"/>
        <v>0</v>
      </c>
      <c r="AA453" s="285">
        <f t="shared" si="1116"/>
        <v>0</v>
      </c>
      <c r="AB453" s="285">
        <f>SUMIF($V$106:$V$448,$U$453:$U$457,AB$106:AB$448)</f>
        <v>68</v>
      </c>
      <c r="AC453" s="285">
        <f>SUMIF($V$106:$V$445,$U$453:$U$461,$AC$74:$AC$445)</f>
        <v>68</v>
      </c>
      <c r="AD453" s="285">
        <f>SUMIF($V$106:$V$448,$U$453:$U$457,AD$106:AD$448)</f>
        <v>0</v>
      </c>
      <c r="AE453" s="285">
        <f>SUMIF($V$106:$V$445,$U$453:$U$461,$AC$74:$AC$445)</f>
        <v>68</v>
      </c>
      <c r="AF453" s="285">
        <f>SUMIF($V$106:$V$448,$U$453:$U$457,AF$106:AF$448)</f>
        <v>0</v>
      </c>
      <c r="AG453" s="285">
        <f>SUMIF($V$106:$V$445,$U$453:$U$461,$AC$74:$AC$445)</f>
        <v>68</v>
      </c>
      <c r="AH453" s="285">
        <f>SUMIF($V$106:$V$448,$U$453:$U$457,AH$106:AH$448)</f>
        <v>0</v>
      </c>
      <c r="AI453" s="285">
        <f>SUMIF($V$106:$V$445,$U$453:$U$461,$AI$106:$AI$448)</f>
        <v>68</v>
      </c>
      <c r="AJ453" s="285">
        <f>SUMIF($V$106:$V$445,$U$453:$U$461,$AI$106:$AI$448)</f>
        <v>68</v>
      </c>
      <c r="AK453" s="286">
        <f t="shared" si="1115"/>
        <v>100</v>
      </c>
    </row>
    <row r="454" spans="1:47" ht="23.25" hidden="1" customHeight="1" outlineLevel="1" x14ac:dyDescent="0.2">
      <c r="A454" s="253"/>
      <c r="B454" s="287" t="s">
        <v>5</v>
      </c>
      <c r="C454" s="288"/>
      <c r="D454" s="289"/>
      <c r="E454" s="290">
        <f t="shared" ref="E454:R456" si="1117">SUMIF($C$107:$C$448,$B$454:$B$464,E$107:E$448)</f>
        <v>251763</v>
      </c>
      <c r="F454" s="290">
        <f t="shared" si="1117"/>
        <v>0</v>
      </c>
      <c r="G454" s="290">
        <f t="shared" si="1117"/>
        <v>251763</v>
      </c>
      <c r="H454" s="290">
        <f t="shared" si="1117"/>
        <v>0</v>
      </c>
      <c r="I454" s="290">
        <f t="shared" si="1117"/>
        <v>251763</v>
      </c>
      <c r="J454" s="290">
        <f t="shared" si="1117"/>
        <v>0</v>
      </c>
      <c r="K454" s="290">
        <f t="shared" si="1117"/>
        <v>251763</v>
      </c>
      <c r="L454" s="290">
        <f t="shared" si="1117"/>
        <v>0</v>
      </c>
      <c r="M454" s="290">
        <f t="shared" si="1117"/>
        <v>251763</v>
      </c>
      <c r="N454" s="290">
        <f t="shared" si="1117"/>
        <v>91891</v>
      </c>
      <c r="O454" s="290">
        <f t="shared" si="1117"/>
        <v>343654</v>
      </c>
      <c r="P454" s="290">
        <f t="shared" si="1117"/>
        <v>892</v>
      </c>
      <c r="Q454" s="290">
        <f t="shared" si="1117"/>
        <v>344546</v>
      </c>
      <c r="R454" s="290">
        <f t="shared" si="1117"/>
        <v>101883</v>
      </c>
      <c r="S454" s="291">
        <f t="shared" si="1110"/>
        <v>29.570217039234237</v>
      </c>
      <c r="T454" s="282"/>
      <c r="U454" s="292" t="s">
        <v>8</v>
      </c>
      <c r="V454" s="340"/>
      <c r="W454" s="294">
        <f t="shared" si="1116"/>
        <v>0</v>
      </c>
      <c r="X454" s="294">
        <f t="shared" si="1116"/>
        <v>0</v>
      </c>
      <c r="Y454" s="294">
        <f t="shared" si="1116"/>
        <v>0</v>
      </c>
      <c r="Z454" s="294">
        <f t="shared" si="1116"/>
        <v>0</v>
      </c>
      <c r="AA454" s="294">
        <f t="shared" si="1116"/>
        <v>0</v>
      </c>
      <c r="AB454" s="294">
        <f t="shared" si="1116"/>
        <v>24</v>
      </c>
      <c r="AC454" s="294">
        <f t="shared" ref="AC454:AG457" si="1118">SUMIF($V$106:$V$445,$U$453:$U$461,$AC$74:$AC$445)</f>
        <v>24</v>
      </c>
      <c r="AD454" s="294">
        <f t="shared" si="1116"/>
        <v>0</v>
      </c>
      <c r="AE454" s="294">
        <f t="shared" si="1118"/>
        <v>24</v>
      </c>
      <c r="AF454" s="294">
        <f t="shared" si="1116"/>
        <v>0</v>
      </c>
      <c r="AG454" s="294">
        <f t="shared" si="1118"/>
        <v>24</v>
      </c>
      <c r="AH454" s="294">
        <f t="shared" si="1116"/>
        <v>0</v>
      </c>
      <c r="AI454" s="294">
        <f t="shared" ref="AI454:AJ456" si="1119">SUMIF($V$106:$V$445,$U$453:$U$461,$AI$106:$AI$448)</f>
        <v>24</v>
      </c>
      <c r="AJ454" s="294">
        <f t="shared" si="1119"/>
        <v>24</v>
      </c>
      <c r="AK454" s="295">
        <f t="shared" si="1115"/>
        <v>100</v>
      </c>
    </row>
    <row r="455" spans="1:47" ht="19.5" hidden="1" customHeight="1" outlineLevel="1" x14ac:dyDescent="0.2">
      <c r="A455" s="253"/>
      <c r="B455" s="287" t="s">
        <v>7</v>
      </c>
      <c r="C455" s="288"/>
      <c r="D455" s="289"/>
      <c r="E455" s="290">
        <f t="shared" si="1117"/>
        <v>0</v>
      </c>
      <c r="F455" s="290">
        <f t="shared" si="1117"/>
        <v>0</v>
      </c>
      <c r="G455" s="290">
        <f t="shared" si="1117"/>
        <v>0</v>
      </c>
      <c r="H455" s="290">
        <f t="shared" si="1117"/>
        <v>0</v>
      </c>
      <c r="I455" s="290">
        <f t="shared" si="1117"/>
        <v>0</v>
      </c>
      <c r="J455" s="290">
        <f t="shared" si="1117"/>
        <v>0</v>
      </c>
      <c r="K455" s="290">
        <f t="shared" si="1117"/>
        <v>0</v>
      </c>
      <c r="L455" s="290">
        <f t="shared" si="1117"/>
        <v>0</v>
      </c>
      <c r="M455" s="290">
        <f t="shared" si="1117"/>
        <v>0</v>
      </c>
      <c r="N455" s="290">
        <f t="shared" si="1117"/>
        <v>0</v>
      </c>
      <c r="O455" s="290">
        <f t="shared" si="1117"/>
        <v>0</v>
      </c>
      <c r="P455" s="290">
        <f t="shared" si="1117"/>
        <v>0</v>
      </c>
      <c r="Q455" s="290">
        <f t="shared" si="1117"/>
        <v>0</v>
      </c>
      <c r="R455" s="290">
        <f t="shared" si="1117"/>
        <v>0</v>
      </c>
      <c r="S455" s="291">
        <f t="shared" si="1110"/>
        <v>0</v>
      </c>
      <c r="T455" s="282"/>
      <c r="U455" s="292" t="s">
        <v>9</v>
      </c>
      <c r="V455" s="340"/>
      <c r="W455" s="294">
        <f>SUMIF($V$106:$V$448,$U$453:$U$457,W$106:W$448)</f>
        <v>66897</v>
      </c>
      <c r="X455" s="294">
        <f t="shared" si="1116"/>
        <v>0</v>
      </c>
      <c r="Y455" s="294">
        <f t="shared" si="1116"/>
        <v>66897</v>
      </c>
      <c r="Z455" s="294">
        <f t="shared" si="1116"/>
        <v>0</v>
      </c>
      <c r="AA455" s="294">
        <f t="shared" si="1116"/>
        <v>66897</v>
      </c>
      <c r="AB455" s="294">
        <f t="shared" si="1116"/>
        <v>-4381</v>
      </c>
      <c r="AC455" s="294">
        <f t="shared" si="1116"/>
        <v>62516</v>
      </c>
      <c r="AD455" s="294">
        <f t="shared" si="1116"/>
        <v>-2332</v>
      </c>
      <c r="AE455" s="294">
        <f>SUMIF($V$106:$V$448,$U$453:$U$457,AE$106:AE$448)</f>
        <v>60184</v>
      </c>
      <c r="AF455" s="294">
        <f>SUMIF($V$106:$V$448,$U$453:$U$457,AF$106:AF$448)</f>
        <v>-27325</v>
      </c>
      <c r="AG455" s="294">
        <f>SUMIF($V$106:$V$448,$U$453:$U$457,AG$106:AG$448)</f>
        <v>32859</v>
      </c>
      <c r="AH455" s="294">
        <f>SUMIF($V$106:$V$448,$U$453:$U$457,AH$106:AH$448)</f>
        <v>0</v>
      </c>
      <c r="AI455" s="294">
        <f t="shared" si="1119"/>
        <v>32859</v>
      </c>
      <c r="AJ455" s="294">
        <f t="shared" si="1119"/>
        <v>32859</v>
      </c>
      <c r="AK455" s="295">
        <f t="shared" si="1115"/>
        <v>100</v>
      </c>
    </row>
    <row r="456" spans="1:47" ht="19.5" hidden="1" customHeight="1" outlineLevel="1" x14ac:dyDescent="0.2">
      <c r="A456" s="253"/>
      <c r="B456" s="287" t="s">
        <v>21</v>
      </c>
      <c r="C456" s="288"/>
      <c r="D456" s="289"/>
      <c r="E456" s="290">
        <f t="shared" si="1117"/>
        <v>0</v>
      </c>
      <c r="F456" s="290">
        <f t="shared" si="1117"/>
        <v>0</v>
      </c>
      <c r="G456" s="290">
        <f t="shared" si="1117"/>
        <v>0</v>
      </c>
      <c r="H456" s="290">
        <f t="shared" si="1117"/>
        <v>0</v>
      </c>
      <c r="I456" s="290">
        <f t="shared" si="1117"/>
        <v>0</v>
      </c>
      <c r="J456" s="290">
        <f t="shared" si="1117"/>
        <v>0</v>
      </c>
      <c r="K456" s="290">
        <f t="shared" si="1117"/>
        <v>0</v>
      </c>
      <c r="L456" s="290">
        <f t="shared" si="1117"/>
        <v>0</v>
      </c>
      <c r="M456" s="290">
        <f t="shared" si="1117"/>
        <v>0</v>
      </c>
      <c r="N456" s="290">
        <f t="shared" si="1117"/>
        <v>0</v>
      </c>
      <c r="O456" s="290">
        <f t="shared" si="1117"/>
        <v>0</v>
      </c>
      <c r="P456" s="290">
        <f t="shared" si="1117"/>
        <v>0</v>
      </c>
      <c r="Q456" s="290">
        <f t="shared" si="1117"/>
        <v>0</v>
      </c>
      <c r="R456" s="290">
        <f t="shared" si="1117"/>
        <v>0</v>
      </c>
      <c r="S456" s="291">
        <f t="shared" si="1110"/>
        <v>0</v>
      </c>
      <c r="T456" s="282"/>
      <c r="U456" s="292" t="s">
        <v>11</v>
      </c>
      <c r="V456" s="340"/>
      <c r="W456" s="294">
        <f t="shared" si="1116"/>
        <v>0</v>
      </c>
      <c r="X456" s="294">
        <f t="shared" si="1116"/>
        <v>0</v>
      </c>
      <c r="Y456" s="294">
        <f t="shared" si="1116"/>
        <v>0</v>
      </c>
      <c r="Z456" s="294">
        <f t="shared" si="1116"/>
        <v>0</v>
      </c>
      <c r="AA456" s="294">
        <f t="shared" si="1116"/>
        <v>0</v>
      </c>
      <c r="AB456" s="294">
        <f t="shared" si="1116"/>
        <v>0</v>
      </c>
      <c r="AC456" s="294">
        <f t="shared" si="1118"/>
        <v>0</v>
      </c>
      <c r="AD456" s="294">
        <f t="shared" si="1116"/>
        <v>0</v>
      </c>
      <c r="AE456" s="294">
        <f t="shared" si="1118"/>
        <v>0</v>
      </c>
      <c r="AF456" s="294">
        <f t="shared" si="1116"/>
        <v>0</v>
      </c>
      <c r="AG456" s="294">
        <f t="shared" si="1118"/>
        <v>0</v>
      </c>
      <c r="AH456" s="294">
        <f t="shared" si="1116"/>
        <v>0</v>
      </c>
      <c r="AI456" s="294">
        <f t="shared" si="1119"/>
        <v>0</v>
      </c>
      <c r="AJ456" s="294">
        <f t="shared" si="1119"/>
        <v>0</v>
      </c>
      <c r="AK456" s="295">
        <f t="shared" si="1115"/>
        <v>0</v>
      </c>
    </row>
    <row r="457" spans="1:47" ht="19.5" hidden="1" customHeight="1" outlineLevel="1" x14ac:dyDescent="0.2">
      <c r="A457" s="253"/>
      <c r="B457" s="297"/>
      <c r="C457" s="298"/>
      <c r="D457" s="298"/>
      <c r="E457" s="299"/>
      <c r="F457" s="299"/>
      <c r="G457" s="299"/>
      <c r="H457" s="299"/>
      <c r="I457" s="299"/>
      <c r="J457" s="299"/>
      <c r="K457" s="299"/>
      <c r="L457" s="299"/>
      <c r="M457" s="299"/>
      <c r="N457" s="299"/>
      <c r="O457" s="299"/>
      <c r="P457" s="299"/>
      <c r="Q457" s="299"/>
      <c r="R457" s="299"/>
      <c r="S457" s="300">
        <f t="shared" si="1110"/>
        <v>0</v>
      </c>
      <c r="T457" s="282"/>
      <c r="U457" s="301" t="s">
        <v>12</v>
      </c>
      <c r="V457" s="341"/>
      <c r="W457" s="303">
        <f t="shared" si="1116"/>
        <v>0</v>
      </c>
      <c r="X457" s="303">
        <f t="shared" si="1116"/>
        <v>0</v>
      </c>
      <c r="Y457" s="303">
        <f t="shared" si="1116"/>
        <v>0</v>
      </c>
      <c r="Z457" s="303">
        <f t="shared" si="1116"/>
        <v>0</v>
      </c>
      <c r="AA457" s="303">
        <f t="shared" si="1116"/>
        <v>0</v>
      </c>
      <c r="AB457" s="303">
        <f t="shared" si="1116"/>
        <v>0</v>
      </c>
      <c r="AC457" s="303">
        <f t="shared" si="1118"/>
        <v>0</v>
      </c>
      <c r="AD457" s="303">
        <f t="shared" si="1116"/>
        <v>0</v>
      </c>
      <c r="AE457" s="303">
        <f t="shared" si="1118"/>
        <v>0</v>
      </c>
      <c r="AF457" s="303">
        <f t="shared" si="1116"/>
        <v>0</v>
      </c>
      <c r="AG457" s="303">
        <f t="shared" si="1118"/>
        <v>0</v>
      </c>
      <c r="AH457" s="303">
        <f t="shared" si="1116"/>
        <v>27325</v>
      </c>
      <c r="AI457" s="303">
        <f>SUMIF($V$106:$V$445,$U$453:$U$461,$AI$106:$AI$448)</f>
        <v>27325</v>
      </c>
      <c r="AJ457" s="303">
        <f>SUMIF($V$106:$V$445,$U$453:$U$461,$AI$106:$AI$448)</f>
        <v>27325</v>
      </c>
      <c r="AK457" s="304">
        <f t="shared" si="1115"/>
        <v>100</v>
      </c>
    </row>
    <row r="458" spans="1:47" ht="19.5" hidden="1" customHeight="1" outlineLevel="1" x14ac:dyDescent="0.2">
      <c r="A458" s="253"/>
      <c r="B458" s="297"/>
      <c r="C458" s="298"/>
      <c r="D458" s="298"/>
      <c r="E458" s="299"/>
      <c r="F458" s="299"/>
      <c r="G458" s="299"/>
      <c r="H458" s="299"/>
      <c r="I458" s="299"/>
      <c r="J458" s="299"/>
      <c r="K458" s="299"/>
      <c r="L458" s="299"/>
      <c r="M458" s="299"/>
      <c r="N458" s="299"/>
      <c r="O458" s="299"/>
      <c r="P458" s="299"/>
      <c r="Q458" s="299"/>
      <c r="R458" s="299"/>
      <c r="S458" s="300">
        <f t="shared" si="1110"/>
        <v>0</v>
      </c>
      <c r="T458" s="305"/>
      <c r="U458" s="342" t="s">
        <v>13</v>
      </c>
      <c r="V458" s="275"/>
      <c r="W458" s="306">
        <f t="shared" ref="W458" si="1120">SUM(W459:W461)</f>
        <v>247487</v>
      </c>
      <c r="X458" s="306">
        <f t="shared" ref="X458:AA458" si="1121">SUM(X459:X461)</f>
        <v>0</v>
      </c>
      <c r="Y458" s="306">
        <f t="shared" si="1121"/>
        <v>247487</v>
      </c>
      <c r="Z458" s="306">
        <f t="shared" si="1121"/>
        <v>0</v>
      </c>
      <c r="AA458" s="306">
        <f t="shared" si="1121"/>
        <v>247487</v>
      </c>
      <c r="AB458" s="306">
        <f t="shared" ref="AB458:AC458" si="1122">SUM(AB459:AB461)</f>
        <v>1502</v>
      </c>
      <c r="AC458" s="306">
        <f t="shared" si="1122"/>
        <v>248989</v>
      </c>
      <c r="AD458" s="306">
        <f t="shared" ref="AD458:AE458" si="1123">SUM(AD459:AD461)</f>
        <v>0</v>
      </c>
      <c r="AE458" s="306">
        <f t="shared" si="1123"/>
        <v>248989</v>
      </c>
      <c r="AF458" s="306">
        <f t="shared" ref="AF458:AG458" si="1124">SUM(AF459:AF461)</f>
        <v>30587</v>
      </c>
      <c r="AG458" s="306">
        <f t="shared" si="1124"/>
        <v>279576</v>
      </c>
      <c r="AH458" s="306">
        <f t="shared" ref="AH458:AI458" si="1125">SUM(AH459:AH461)</f>
        <v>-26433</v>
      </c>
      <c r="AI458" s="306">
        <f t="shared" si="1125"/>
        <v>253143</v>
      </c>
      <c r="AJ458" s="306">
        <f t="shared" ref="AJ458" si="1126">SUM(AJ459:AJ461)</f>
        <v>253143</v>
      </c>
      <c r="AK458" s="307">
        <f t="shared" si="1115"/>
        <v>100</v>
      </c>
    </row>
    <row r="459" spans="1:47" ht="19.5" hidden="1" customHeight="1" outlineLevel="1" x14ac:dyDescent="0.2">
      <c r="A459" s="253"/>
      <c r="B459" s="308" t="s">
        <v>10</v>
      </c>
      <c r="C459" s="269"/>
      <c r="D459" s="309"/>
      <c r="E459" s="310">
        <f t="shared" ref="E459:R464" si="1127">SUMIF($C$107:$C$448,$B$454:$B$464,E$107:E$448)</f>
        <v>62450</v>
      </c>
      <c r="F459" s="310">
        <f t="shared" si="1127"/>
        <v>0</v>
      </c>
      <c r="G459" s="310">
        <f t="shared" si="1127"/>
        <v>62450</v>
      </c>
      <c r="H459" s="310">
        <f t="shared" si="1127"/>
        <v>0</v>
      </c>
      <c r="I459" s="310">
        <f t="shared" si="1127"/>
        <v>62450</v>
      </c>
      <c r="J459" s="310">
        <f t="shared" si="1127"/>
        <v>-2787</v>
      </c>
      <c r="K459" s="310">
        <f t="shared" si="1127"/>
        <v>59663</v>
      </c>
      <c r="L459" s="310">
        <f t="shared" si="1127"/>
        <v>-2332</v>
      </c>
      <c r="M459" s="310">
        <f t="shared" si="1127"/>
        <v>57331</v>
      </c>
      <c r="N459" s="310">
        <f t="shared" si="1127"/>
        <v>0</v>
      </c>
      <c r="O459" s="310">
        <f t="shared" si="1127"/>
        <v>57331</v>
      </c>
      <c r="P459" s="310">
        <f t="shared" si="1127"/>
        <v>0</v>
      </c>
      <c r="Q459" s="310">
        <f t="shared" si="1127"/>
        <v>57331</v>
      </c>
      <c r="R459" s="310">
        <f t="shared" si="1127"/>
        <v>45433.033000000003</v>
      </c>
      <c r="S459" s="311">
        <f t="shared" si="1110"/>
        <v>79.246887373323332</v>
      </c>
      <c r="T459" s="273"/>
      <c r="U459" s="343" t="s">
        <v>15</v>
      </c>
      <c r="V459" s="344"/>
      <c r="W459" s="285">
        <f t="shared" ref="W459:AH461" si="1128">SUMIF($V$106:$V$448,$U$459:$U$461,W$106:W$448)</f>
        <v>4653</v>
      </c>
      <c r="X459" s="285">
        <f t="shared" si="1128"/>
        <v>0</v>
      </c>
      <c r="Y459" s="285">
        <f t="shared" si="1128"/>
        <v>4653</v>
      </c>
      <c r="Z459" s="285">
        <f t="shared" si="1128"/>
        <v>0</v>
      </c>
      <c r="AA459" s="285">
        <f t="shared" si="1128"/>
        <v>4653</v>
      </c>
      <c r="AB459" s="285">
        <f t="shared" si="1128"/>
        <v>0</v>
      </c>
      <c r="AC459" s="285">
        <f>SUMIF($V$106:$V$448,$U$459:$U$461,AC$106:AC$448)</f>
        <v>4653</v>
      </c>
      <c r="AD459" s="285">
        <f t="shared" si="1128"/>
        <v>0</v>
      </c>
      <c r="AE459" s="285">
        <f>SUMIF($V$106:$V$448,$U$459:$U$461,AE$106:AE$448)</f>
        <v>4653</v>
      </c>
      <c r="AF459" s="285">
        <f t="shared" si="1128"/>
        <v>0</v>
      </c>
      <c r="AG459" s="285">
        <f>SUMIF($V$106:$V$448,$U$459:$U$461,AG$106:AG$448)</f>
        <v>4653</v>
      </c>
      <c r="AH459" s="285">
        <f t="shared" si="1128"/>
        <v>0</v>
      </c>
      <c r="AI459" s="285">
        <f t="shared" ref="AI459:AJ460" si="1129">SUMIF($V$106:$V$445,$U$453:$U$461,$AI$106:$AI$448)</f>
        <v>4653</v>
      </c>
      <c r="AJ459" s="285">
        <f t="shared" si="1129"/>
        <v>4653</v>
      </c>
      <c r="AK459" s="286">
        <f t="shared" si="1115"/>
        <v>100</v>
      </c>
    </row>
    <row r="460" spans="1:47" ht="19.5" hidden="1" customHeight="1" outlineLevel="1" x14ac:dyDescent="0.2">
      <c r="A460" s="253"/>
      <c r="B460" s="308" t="s">
        <v>139</v>
      </c>
      <c r="C460" s="269"/>
      <c r="D460" s="309"/>
      <c r="E460" s="312">
        <f t="shared" si="1127"/>
        <v>171</v>
      </c>
      <c r="F460" s="312">
        <f t="shared" si="1127"/>
        <v>0</v>
      </c>
      <c r="G460" s="312">
        <f t="shared" si="1127"/>
        <v>171</v>
      </c>
      <c r="H460" s="312">
        <f t="shared" si="1127"/>
        <v>0</v>
      </c>
      <c r="I460" s="312">
        <f t="shared" si="1127"/>
        <v>171</v>
      </c>
      <c r="J460" s="312">
        <f t="shared" si="1127"/>
        <v>0</v>
      </c>
      <c r="K460" s="312">
        <f t="shared" si="1127"/>
        <v>171</v>
      </c>
      <c r="L460" s="312">
        <f t="shared" si="1127"/>
        <v>0</v>
      </c>
      <c r="M460" s="312">
        <f t="shared" si="1127"/>
        <v>171</v>
      </c>
      <c r="N460" s="312">
        <f t="shared" si="1127"/>
        <v>0</v>
      </c>
      <c r="O460" s="312">
        <f t="shared" si="1127"/>
        <v>171</v>
      </c>
      <c r="P460" s="312">
        <f t="shared" si="1127"/>
        <v>0</v>
      </c>
      <c r="Q460" s="312">
        <f t="shared" si="1127"/>
        <v>171</v>
      </c>
      <c r="R460" s="312">
        <f t="shared" si="1127"/>
        <v>0</v>
      </c>
      <c r="S460" s="313">
        <f t="shared" si="1110"/>
        <v>0</v>
      </c>
      <c r="T460" s="273"/>
      <c r="U460" s="345" t="s">
        <v>16</v>
      </c>
      <c r="V460" s="296"/>
      <c r="W460" s="294">
        <f t="shared" si="1128"/>
        <v>0</v>
      </c>
      <c r="X460" s="294">
        <f t="shared" si="1128"/>
        <v>0</v>
      </c>
      <c r="Y460" s="294">
        <f t="shared" si="1128"/>
        <v>0</v>
      </c>
      <c r="Z460" s="294">
        <f t="shared" si="1128"/>
        <v>0</v>
      </c>
      <c r="AA460" s="294">
        <f t="shared" si="1128"/>
        <v>0</v>
      </c>
      <c r="AB460" s="294">
        <f t="shared" si="1128"/>
        <v>0</v>
      </c>
      <c r="AC460" s="294">
        <f t="shared" si="1128"/>
        <v>0</v>
      </c>
      <c r="AD460" s="294">
        <f t="shared" si="1128"/>
        <v>0</v>
      </c>
      <c r="AE460" s="294">
        <f t="shared" si="1128"/>
        <v>0</v>
      </c>
      <c r="AF460" s="294">
        <f t="shared" si="1128"/>
        <v>0</v>
      </c>
      <c r="AG460" s="294">
        <f t="shared" si="1128"/>
        <v>0</v>
      </c>
      <c r="AH460" s="294">
        <f t="shared" si="1128"/>
        <v>0</v>
      </c>
      <c r="AI460" s="294">
        <f t="shared" si="1129"/>
        <v>0</v>
      </c>
      <c r="AJ460" s="294">
        <f t="shared" si="1129"/>
        <v>0</v>
      </c>
      <c r="AK460" s="295">
        <f t="shared" si="1115"/>
        <v>0</v>
      </c>
    </row>
    <row r="461" spans="1:47" ht="19.5" hidden="1" customHeight="1" outlineLevel="1" x14ac:dyDescent="0.2">
      <c r="A461" s="253"/>
      <c r="B461" s="308" t="s">
        <v>22</v>
      </c>
      <c r="C461" s="269"/>
      <c r="D461" s="309"/>
      <c r="E461" s="314">
        <f t="shared" si="1127"/>
        <v>0</v>
      </c>
      <c r="F461" s="314">
        <f t="shared" si="1127"/>
        <v>0</v>
      </c>
      <c r="G461" s="314">
        <f t="shared" si="1127"/>
        <v>0</v>
      </c>
      <c r="H461" s="314">
        <f t="shared" si="1127"/>
        <v>0</v>
      </c>
      <c r="I461" s="314">
        <f t="shared" si="1127"/>
        <v>0</v>
      </c>
      <c r="J461" s="314">
        <f t="shared" si="1127"/>
        <v>0</v>
      </c>
      <c r="K461" s="314">
        <f t="shared" si="1127"/>
        <v>0</v>
      </c>
      <c r="L461" s="314">
        <f t="shared" si="1127"/>
        <v>0</v>
      </c>
      <c r="M461" s="314">
        <f t="shared" si="1127"/>
        <v>0</v>
      </c>
      <c r="N461" s="314">
        <f t="shared" si="1127"/>
        <v>0</v>
      </c>
      <c r="O461" s="314">
        <f t="shared" si="1127"/>
        <v>0</v>
      </c>
      <c r="P461" s="314">
        <f t="shared" si="1127"/>
        <v>0</v>
      </c>
      <c r="Q461" s="314">
        <f t="shared" si="1127"/>
        <v>0</v>
      </c>
      <c r="R461" s="314">
        <f t="shared" si="1127"/>
        <v>0</v>
      </c>
      <c r="S461" s="315">
        <f t="shared" si="1110"/>
        <v>0</v>
      </c>
      <c r="T461" s="305"/>
      <c r="U461" s="346" t="s">
        <v>17</v>
      </c>
      <c r="V461" s="347"/>
      <c r="W461" s="318">
        <f t="shared" si="1128"/>
        <v>242834</v>
      </c>
      <c r="X461" s="318">
        <f t="shared" si="1128"/>
        <v>0</v>
      </c>
      <c r="Y461" s="318">
        <f t="shared" si="1128"/>
        <v>242834</v>
      </c>
      <c r="Z461" s="318">
        <f t="shared" si="1128"/>
        <v>0</v>
      </c>
      <c r="AA461" s="318">
        <f t="shared" si="1128"/>
        <v>242834</v>
      </c>
      <c r="AB461" s="318">
        <f t="shared" si="1128"/>
        <v>1502</v>
      </c>
      <c r="AC461" s="318">
        <f t="shared" si="1128"/>
        <v>244336</v>
      </c>
      <c r="AD461" s="318">
        <f t="shared" si="1128"/>
        <v>0</v>
      </c>
      <c r="AE461" s="318">
        <f t="shared" si="1128"/>
        <v>244336</v>
      </c>
      <c r="AF461" s="318">
        <f>SUMIF($V$106:$V$448,$U$459:$U$461,AF$106:AF$448)</f>
        <v>30587</v>
      </c>
      <c r="AG461" s="318">
        <f t="shared" si="1128"/>
        <v>274923</v>
      </c>
      <c r="AH461" s="318">
        <f>SUMIF($V$106:$V$448,$U$459:$U$461,AH$106:AH$448)</f>
        <v>-26433</v>
      </c>
      <c r="AI461" s="318">
        <f>SUMIF($V$106:$V$445,$U$453:$U$461,$AI$106:$AI$448)</f>
        <v>248490</v>
      </c>
      <c r="AJ461" s="318">
        <f>SUMIF($V$106:$V$445,$U$453:$U$461,$AI$106:$AI$448)</f>
        <v>248490</v>
      </c>
      <c r="AK461" s="319">
        <f t="shared" si="1115"/>
        <v>100</v>
      </c>
    </row>
    <row r="462" spans="1:47" ht="19.5" hidden="1" customHeight="1" outlineLevel="1" x14ac:dyDescent="0.2">
      <c r="A462" s="253"/>
      <c r="B462" s="308" t="s">
        <v>46</v>
      </c>
      <c r="C462" s="269"/>
      <c r="D462" s="309"/>
      <c r="E462" s="312">
        <f t="shared" si="1127"/>
        <v>0</v>
      </c>
      <c r="F462" s="312">
        <f t="shared" si="1127"/>
        <v>0</v>
      </c>
      <c r="G462" s="312">
        <f t="shared" si="1127"/>
        <v>0</v>
      </c>
      <c r="H462" s="312">
        <f t="shared" si="1127"/>
        <v>0</v>
      </c>
      <c r="I462" s="312">
        <f t="shared" si="1127"/>
        <v>0</v>
      </c>
      <c r="J462" s="312">
        <f t="shared" si="1127"/>
        <v>0</v>
      </c>
      <c r="K462" s="312">
        <f t="shared" si="1127"/>
        <v>0</v>
      </c>
      <c r="L462" s="312">
        <f t="shared" si="1127"/>
        <v>0</v>
      </c>
      <c r="M462" s="312">
        <f t="shared" si="1127"/>
        <v>0</v>
      </c>
      <c r="N462" s="312">
        <f t="shared" si="1127"/>
        <v>0</v>
      </c>
      <c r="O462" s="312">
        <f t="shared" si="1127"/>
        <v>0</v>
      </c>
      <c r="P462" s="312">
        <f t="shared" si="1127"/>
        <v>0</v>
      </c>
      <c r="Q462" s="312">
        <f t="shared" si="1127"/>
        <v>0</v>
      </c>
      <c r="R462" s="312">
        <f t="shared" si="1127"/>
        <v>0</v>
      </c>
      <c r="S462" s="313">
        <f t="shared" si="1110"/>
        <v>0</v>
      </c>
      <c r="T462" s="273"/>
      <c r="U462" s="348"/>
      <c r="V462" s="348" t="s">
        <v>43</v>
      </c>
      <c r="W462" s="306">
        <f>SUMIF($U$106:$U$448,$V$462:$V$464,W$106:W$448)</f>
        <v>0</v>
      </c>
      <c r="X462" s="306">
        <f t="shared" ref="X462:AH462" si="1130">SUMIF($U$106:$U$448,$V$462:$V$464,X$106:X$448)</f>
        <v>0</v>
      </c>
      <c r="Y462" s="306">
        <f t="shared" si="1130"/>
        <v>0</v>
      </c>
      <c r="Z462" s="306">
        <f t="shared" si="1130"/>
        <v>0</v>
      </c>
      <c r="AA462" s="306">
        <f t="shared" si="1130"/>
        <v>0</v>
      </c>
      <c r="AB462" s="306">
        <f t="shared" si="1130"/>
        <v>0</v>
      </c>
      <c r="AC462" s="306">
        <f t="shared" si="1130"/>
        <v>0</v>
      </c>
      <c r="AD462" s="306">
        <f t="shared" si="1130"/>
        <v>0</v>
      </c>
      <c r="AE462" s="306">
        <f t="shared" si="1130"/>
        <v>0</v>
      </c>
      <c r="AF462" s="306">
        <f t="shared" si="1130"/>
        <v>0</v>
      </c>
      <c r="AG462" s="306">
        <f t="shared" si="1130"/>
        <v>0</v>
      </c>
      <c r="AH462" s="306">
        <f t="shared" si="1130"/>
        <v>0</v>
      </c>
      <c r="AI462" s="306">
        <f>SUMIF($U$106:$U$448,$V$462:$V$464,AI$106:AI$448)</f>
        <v>0</v>
      </c>
      <c r="AJ462" s="306">
        <f>SUMIF($U$106:$U$448,$V$462:$V$464,AJ$106:AJ$448)</f>
        <v>0</v>
      </c>
      <c r="AK462" s="307">
        <f t="shared" si="1115"/>
        <v>0</v>
      </c>
    </row>
    <row r="463" spans="1:47" ht="19.5" hidden="1" customHeight="1" outlineLevel="1" x14ac:dyDescent="0.2">
      <c r="B463" s="308" t="s">
        <v>51</v>
      </c>
      <c r="C463" s="269"/>
      <c r="D463" s="309"/>
      <c r="E463" s="314">
        <f t="shared" si="1127"/>
        <v>0</v>
      </c>
      <c r="F463" s="314">
        <f t="shared" si="1127"/>
        <v>0</v>
      </c>
      <c r="G463" s="314">
        <f t="shared" si="1127"/>
        <v>0</v>
      </c>
      <c r="H463" s="314">
        <f t="shared" si="1127"/>
        <v>0</v>
      </c>
      <c r="I463" s="314">
        <f t="shared" si="1127"/>
        <v>0</v>
      </c>
      <c r="J463" s="314">
        <f t="shared" si="1127"/>
        <v>0</v>
      </c>
      <c r="K463" s="314">
        <f t="shared" si="1127"/>
        <v>0</v>
      </c>
      <c r="L463" s="314">
        <f t="shared" si="1127"/>
        <v>0</v>
      </c>
      <c r="M463" s="314">
        <f t="shared" si="1127"/>
        <v>0</v>
      </c>
      <c r="N463" s="314">
        <f t="shared" si="1127"/>
        <v>0</v>
      </c>
      <c r="O463" s="314">
        <f t="shared" si="1127"/>
        <v>0</v>
      </c>
      <c r="P463" s="314">
        <f t="shared" si="1127"/>
        <v>0</v>
      </c>
      <c r="Q463" s="314">
        <f t="shared" si="1127"/>
        <v>0</v>
      </c>
      <c r="R463" s="314">
        <f t="shared" si="1127"/>
        <v>0</v>
      </c>
      <c r="S463" s="315">
        <f t="shared" si="1110"/>
        <v>0</v>
      </c>
      <c r="T463" s="305"/>
      <c r="U463" s="349"/>
      <c r="V463" s="349" t="s">
        <v>38</v>
      </c>
      <c r="W463" s="306">
        <f t="shared" ref="W463:AJ464" si="1131">SUMIF($U$106:$U$448,$V$462:$V$464,W$106:W$448)</f>
        <v>0</v>
      </c>
      <c r="X463" s="306">
        <f t="shared" si="1131"/>
        <v>0</v>
      </c>
      <c r="Y463" s="306">
        <f t="shared" si="1131"/>
        <v>0</v>
      </c>
      <c r="Z463" s="306">
        <f t="shared" si="1131"/>
        <v>0</v>
      </c>
      <c r="AA463" s="306">
        <f t="shared" si="1131"/>
        <v>0</v>
      </c>
      <c r="AB463" s="306">
        <f t="shared" si="1131"/>
        <v>0</v>
      </c>
      <c r="AC463" s="306">
        <f t="shared" si="1131"/>
        <v>0</v>
      </c>
      <c r="AD463" s="306">
        <f t="shared" si="1131"/>
        <v>0</v>
      </c>
      <c r="AE463" s="306">
        <f t="shared" si="1131"/>
        <v>0</v>
      </c>
      <c r="AF463" s="306">
        <f t="shared" si="1131"/>
        <v>0</v>
      </c>
      <c r="AG463" s="306">
        <f t="shared" si="1131"/>
        <v>0</v>
      </c>
      <c r="AH463" s="306">
        <f t="shared" si="1131"/>
        <v>0</v>
      </c>
      <c r="AI463" s="306">
        <f t="shared" si="1131"/>
        <v>0</v>
      </c>
      <c r="AJ463" s="306">
        <f t="shared" si="1131"/>
        <v>0</v>
      </c>
      <c r="AK463" s="307">
        <f t="shared" si="1115"/>
        <v>0</v>
      </c>
    </row>
    <row r="464" spans="1:47" ht="19.5" hidden="1" customHeight="1" outlineLevel="1" x14ac:dyDescent="0.2">
      <c r="B464" s="323" t="s">
        <v>127</v>
      </c>
      <c r="C464" s="324"/>
      <c r="D464" s="324"/>
      <c r="E464" s="325">
        <f t="shared" si="1127"/>
        <v>0</v>
      </c>
      <c r="F464" s="325">
        <f t="shared" si="1127"/>
        <v>0</v>
      </c>
      <c r="G464" s="325">
        <f t="shared" si="1127"/>
        <v>0</v>
      </c>
      <c r="H464" s="325">
        <f t="shared" si="1127"/>
        <v>0</v>
      </c>
      <c r="I464" s="325">
        <f t="shared" si="1127"/>
        <v>0</v>
      </c>
      <c r="J464" s="325">
        <f t="shared" si="1127"/>
        <v>0</v>
      </c>
      <c r="K464" s="325">
        <f t="shared" si="1127"/>
        <v>0</v>
      </c>
      <c r="L464" s="325">
        <f t="shared" si="1127"/>
        <v>0</v>
      </c>
      <c r="M464" s="325">
        <f t="shared" si="1127"/>
        <v>0</v>
      </c>
      <c r="N464" s="325">
        <f t="shared" si="1127"/>
        <v>0</v>
      </c>
      <c r="O464" s="325">
        <f t="shared" si="1127"/>
        <v>0</v>
      </c>
      <c r="P464" s="325">
        <f t="shared" si="1127"/>
        <v>0</v>
      </c>
      <c r="Q464" s="325">
        <f t="shared" si="1127"/>
        <v>0</v>
      </c>
      <c r="R464" s="325">
        <f t="shared" si="1127"/>
        <v>0</v>
      </c>
      <c r="S464" s="326">
        <f t="shared" si="1110"/>
        <v>0</v>
      </c>
      <c r="T464" s="305"/>
      <c r="U464" s="350"/>
      <c r="V464" s="350" t="s">
        <v>127</v>
      </c>
      <c r="W464" s="306">
        <f t="shared" si="1131"/>
        <v>0</v>
      </c>
      <c r="X464" s="306">
        <f t="shared" si="1131"/>
        <v>0</v>
      </c>
      <c r="Y464" s="306">
        <f t="shared" si="1131"/>
        <v>0</v>
      </c>
      <c r="Z464" s="306">
        <f t="shared" si="1131"/>
        <v>0</v>
      </c>
      <c r="AA464" s="306">
        <f t="shared" si="1131"/>
        <v>0</v>
      </c>
      <c r="AB464" s="306">
        <f t="shared" si="1131"/>
        <v>0</v>
      </c>
      <c r="AC464" s="306">
        <f t="shared" si="1131"/>
        <v>0</v>
      </c>
      <c r="AD464" s="306">
        <f t="shared" si="1131"/>
        <v>0</v>
      </c>
      <c r="AE464" s="306">
        <f t="shared" si="1131"/>
        <v>0</v>
      </c>
      <c r="AF464" s="306">
        <f t="shared" si="1131"/>
        <v>88629</v>
      </c>
      <c r="AG464" s="306">
        <f t="shared" si="1131"/>
        <v>88629</v>
      </c>
      <c r="AH464" s="306">
        <f t="shared" si="1131"/>
        <v>0</v>
      </c>
      <c r="AI464" s="306">
        <f t="shared" si="1131"/>
        <v>88629</v>
      </c>
      <c r="AJ464" s="306">
        <f t="shared" si="1131"/>
        <v>88629</v>
      </c>
      <c r="AK464" s="307">
        <f t="shared" si="1115"/>
        <v>100</v>
      </c>
    </row>
    <row r="465" spans="1:47" s="3" customFormat="1" ht="19.5" hidden="1" customHeight="1" outlineLevel="1" x14ac:dyDescent="0.2">
      <c r="B465" s="329" t="s">
        <v>14</v>
      </c>
      <c r="C465" s="269"/>
      <c r="D465" s="309"/>
      <c r="E465" s="312">
        <f t="shared" ref="E465" si="1132">SUM(E459:E464)+E452</f>
        <v>314384</v>
      </c>
      <c r="F465" s="312">
        <f t="shared" ref="F465" si="1133">SUM(F459:F464)+F452</f>
        <v>0</v>
      </c>
      <c r="G465" s="312">
        <f t="shared" ref="G465:I465" si="1134">SUM(G459:G464)+G452</f>
        <v>314384</v>
      </c>
      <c r="H465" s="312">
        <f t="shared" si="1134"/>
        <v>0</v>
      </c>
      <c r="I465" s="312">
        <f t="shared" si="1134"/>
        <v>314384</v>
      </c>
      <c r="J465" s="312">
        <f t="shared" ref="J465:K465" si="1135">SUM(J459:J464)+J452</f>
        <v>-2787</v>
      </c>
      <c r="K465" s="312">
        <f t="shared" si="1135"/>
        <v>311597</v>
      </c>
      <c r="L465" s="312">
        <f t="shared" ref="L465:M465" si="1136">SUM(L459:L464)+L452</f>
        <v>-2332</v>
      </c>
      <c r="M465" s="312">
        <f t="shared" si="1136"/>
        <v>309265</v>
      </c>
      <c r="N465" s="312">
        <f t="shared" ref="N465:O465" si="1137">SUM(N459:N464)+N452</f>
        <v>91891</v>
      </c>
      <c r="O465" s="312">
        <f t="shared" si="1137"/>
        <v>401156</v>
      </c>
      <c r="P465" s="312">
        <f t="shared" ref="P465:Q465" si="1138">SUM(P459:P464)+P452</f>
        <v>892</v>
      </c>
      <c r="Q465" s="312">
        <f t="shared" si="1138"/>
        <v>402048</v>
      </c>
      <c r="R465" s="312">
        <f t="shared" ref="R465" si="1139">SUM(R459:R464)+R452</f>
        <v>147316.033</v>
      </c>
      <c r="S465" s="313">
        <f t="shared" si="1110"/>
        <v>36.641404260187841</v>
      </c>
      <c r="T465" s="330"/>
      <c r="U465" s="331" t="s">
        <v>18</v>
      </c>
      <c r="V465" s="332"/>
      <c r="W465" s="306">
        <f>+W463+W458+W452+W462+W464</f>
        <v>314384</v>
      </c>
      <c r="X465" s="306">
        <f t="shared" ref="X465:AA465" si="1140">+X463+X458+X452+X462+X464</f>
        <v>0</v>
      </c>
      <c r="Y465" s="306">
        <f t="shared" si="1140"/>
        <v>314384</v>
      </c>
      <c r="Z465" s="306">
        <f t="shared" si="1140"/>
        <v>0</v>
      </c>
      <c r="AA465" s="306">
        <f t="shared" si="1140"/>
        <v>314384</v>
      </c>
      <c r="AB465" s="306">
        <f t="shared" ref="AB465:AC465" si="1141">+AB463+AB458+AB452+AB462+AB464</f>
        <v>-2787</v>
      </c>
      <c r="AC465" s="306">
        <f t="shared" si="1141"/>
        <v>311597</v>
      </c>
      <c r="AD465" s="306">
        <f t="shared" ref="AD465:AE465" si="1142">+AD463+AD458+AD452+AD462+AD464</f>
        <v>-2332</v>
      </c>
      <c r="AE465" s="306">
        <f t="shared" si="1142"/>
        <v>309265</v>
      </c>
      <c r="AF465" s="306">
        <f t="shared" ref="AF465:AG465" si="1143">+AF463+AF458+AF452+AF462+AF464</f>
        <v>91891</v>
      </c>
      <c r="AG465" s="306">
        <f t="shared" si="1143"/>
        <v>401156</v>
      </c>
      <c r="AH465" s="306">
        <f t="shared" ref="AH465:AI465" si="1144">+AH463+AH458+AH452+AH462+AH464</f>
        <v>892</v>
      </c>
      <c r="AI465" s="306">
        <f t="shared" si="1144"/>
        <v>402048</v>
      </c>
      <c r="AJ465" s="306">
        <f t="shared" ref="AJ465" si="1145">+AJ463+AJ458+AJ452+AJ462+AJ464</f>
        <v>402048</v>
      </c>
      <c r="AK465" s="307">
        <f t="shared" si="1115"/>
        <v>100</v>
      </c>
      <c r="AL465" s="14"/>
      <c r="AM465" s="14"/>
      <c r="AN465" s="14"/>
      <c r="AO465" s="14"/>
      <c r="AP465" s="14"/>
      <c r="AQ465" s="14"/>
      <c r="AR465" s="14"/>
      <c r="AS465" s="14"/>
      <c r="AT465" s="14"/>
      <c r="AU465" s="14"/>
    </row>
    <row r="466" spans="1:47" s="3" customFormat="1" ht="19.5" hidden="1" customHeight="1" outlineLevel="1" thickBot="1" x14ac:dyDescent="0.25">
      <c r="B466" s="329"/>
      <c r="C466" s="269"/>
      <c r="D466" s="351"/>
      <c r="E466" s="333"/>
      <c r="F466" s="333"/>
      <c r="G466" s="333"/>
      <c r="H466" s="333"/>
      <c r="I466" s="333"/>
      <c r="J466" s="333"/>
      <c r="K466" s="333"/>
      <c r="L466" s="333"/>
      <c r="M466" s="333"/>
      <c r="N466" s="333"/>
      <c r="O466" s="333"/>
      <c r="P466" s="333"/>
      <c r="Q466" s="333"/>
      <c r="R466" s="333"/>
      <c r="S466" s="334"/>
      <c r="T466" s="330"/>
      <c r="U466" s="335"/>
      <c r="V466" s="352" t="s">
        <v>73</v>
      </c>
      <c r="W466" s="333"/>
      <c r="X466" s="333"/>
      <c r="Y466" s="333"/>
      <c r="Z466" s="333"/>
      <c r="AA466" s="333"/>
      <c r="AB466" s="333"/>
      <c r="AC466" s="333"/>
      <c r="AD466" s="333"/>
      <c r="AE466" s="333"/>
      <c r="AF466" s="333"/>
      <c r="AG466" s="333"/>
      <c r="AH466" s="333"/>
      <c r="AI466" s="333"/>
      <c r="AJ466" s="333"/>
      <c r="AK466" s="333"/>
      <c r="AL466" s="14"/>
      <c r="AM466" s="14"/>
      <c r="AN466" s="14"/>
      <c r="AO466" s="14"/>
      <c r="AP466" s="14"/>
      <c r="AQ466" s="14"/>
      <c r="AR466" s="14"/>
      <c r="AS466" s="14"/>
      <c r="AT466" s="14"/>
      <c r="AU466" s="14"/>
    </row>
    <row r="467" spans="1:47" s="3" customFormat="1" ht="19.5" hidden="1" customHeight="1" outlineLevel="1" thickBot="1" x14ac:dyDescent="0.25">
      <c r="B467" s="329"/>
      <c r="C467" s="269"/>
      <c r="D467" s="351"/>
      <c r="E467" s="333"/>
      <c r="F467" s="333"/>
      <c r="G467" s="333"/>
      <c r="H467" s="333"/>
      <c r="I467" s="333"/>
      <c r="J467" s="333"/>
      <c r="K467" s="333"/>
      <c r="L467" s="333"/>
      <c r="M467" s="333"/>
      <c r="N467" s="333"/>
      <c r="O467" s="333"/>
      <c r="P467" s="333"/>
      <c r="Q467" s="333"/>
      <c r="R467" s="333"/>
      <c r="S467" s="334"/>
      <c r="T467" s="330"/>
      <c r="U467" s="335"/>
      <c r="V467" s="352" t="s">
        <v>50</v>
      </c>
      <c r="W467" s="333"/>
      <c r="X467" s="333"/>
      <c r="Y467" s="333"/>
      <c r="Z467" s="333"/>
      <c r="AA467" s="333"/>
      <c r="AB467" s="333"/>
      <c r="AC467" s="333"/>
      <c r="AD467" s="333"/>
      <c r="AE467" s="333"/>
      <c r="AF467" s="333"/>
      <c r="AG467" s="333"/>
      <c r="AH467" s="333"/>
      <c r="AI467" s="333"/>
      <c r="AJ467" s="333"/>
      <c r="AK467" s="333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</row>
    <row r="468" spans="1:47" s="3" customFormat="1" ht="19.5" hidden="1" customHeight="1" outlineLevel="1" x14ac:dyDescent="0.2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353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  <c r="AR468" s="14"/>
      <c r="AS468" s="14"/>
      <c r="AT468" s="14"/>
      <c r="AU468" s="14"/>
    </row>
    <row r="469" spans="1:47" s="3" customFormat="1" ht="25.5" hidden="1" customHeight="1" outlineLevel="1" x14ac:dyDescent="0.2">
      <c r="B469" s="190" t="s">
        <v>103</v>
      </c>
      <c r="C469" s="122" t="s">
        <v>28</v>
      </c>
      <c r="D469" s="123"/>
      <c r="E469" s="122"/>
      <c r="F469" s="122"/>
      <c r="G469" s="122"/>
      <c r="H469" s="122"/>
      <c r="I469" s="122"/>
      <c r="J469" s="122"/>
      <c r="K469" s="122"/>
      <c r="L469" s="122"/>
      <c r="M469" s="122"/>
      <c r="N469" s="122"/>
      <c r="O469" s="122"/>
      <c r="P469" s="122"/>
      <c r="Q469" s="122"/>
      <c r="R469" s="122"/>
      <c r="S469" s="220"/>
      <c r="T469" s="122"/>
      <c r="U469" s="123"/>
      <c r="V469" s="167"/>
      <c r="W469" s="167"/>
      <c r="X469" s="167"/>
      <c r="Y469" s="167"/>
      <c r="Z469" s="167"/>
      <c r="AA469" s="167"/>
      <c r="AB469" s="167"/>
      <c r="AC469" s="167"/>
      <c r="AD469" s="167"/>
      <c r="AE469" s="167"/>
      <c r="AF469" s="167"/>
      <c r="AG469" s="167"/>
      <c r="AH469" s="167"/>
      <c r="AI469" s="167"/>
      <c r="AJ469" s="167"/>
      <c r="AK469" s="167"/>
    </row>
    <row r="470" spans="1:47" ht="40.5" hidden="1" customHeight="1" outlineLevel="1" x14ac:dyDescent="0.2">
      <c r="B470" s="96" t="s">
        <v>0</v>
      </c>
      <c r="C470" s="26"/>
      <c r="D470" s="97"/>
      <c r="E470" s="34" t="str">
        <f t="shared" ref="E470:S470" si="1146">+E$6</f>
        <v>Eredeti előirányzat
2024. év</v>
      </c>
      <c r="F470" s="34" t="str">
        <f t="shared" si="1146"/>
        <v>1 Módosítás</v>
      </c>
      <c r="G470" s="34" t="str">
        <f t="shared" si="1146"/>
        <v>Módosított előirányzat 1
2024. év</v>
      </c>
      <c r="H470" s="34" t="str">
        <f t="shared" si="1146"/>
        <v>2 Módosítás</v>
      </c>
      <c r="I470" s="34" t="str">
        <f t="shared" si="1146"/>
        <v>Módosított előirányzat</v>
      </c>
      <c r="J470" s="34" t="str">
        <f t="shared" si="1146"/>
        <v>3 Módosítás</v>
      </c>
      <c r="K470" s="34" t="str">
        <f t="shared" si="1146"/>
        <v>Módosított előirányzat</v>
      </c>
      <c r="L470" s="34" t="str">
        <f t="shared" si="1146"/>
        <v>4 Módosítás</v>
      </c>
      <c r="M470" s="34" t="str">
        <f t="shared" si="1146"/>
        <v>4. Módosított előirányzat</v>
      </c>
      <c r="N470" s="34" t="str">
        <f t="shared" si="1146"/>
        <v>5 Módosítás</v>
      </c>
      <c r="O470" s="34" t="str">
        <f t="shared" si="1146"/>
        <v>Módosított előirányzat 5.</v>
      </c>
      <c r="P470" s="34" t="str">
        <f t="shared" si="1146"/>
        <v>6 Módosítás</v>
      </c>
      <c r="Q470" s="34" t="str">
        <f t="shared" si="1146"/>
        <v>Módosított előirányzat
2024. év</v>
      </c>
      <c r="R470" s="34" t="str">
        <f t="shared" si="1146"/>
        <v>Teljesítés
2024. év</v>
      </c>
      <c r="S470" s="34" t="str">
        <f t="shared" si="1146"/>
        <v>%
Teljesítés
 Mód.előir.</v>
      </c>
      <c r="T470" s="49"/>
      <c r="U470" s="55" t="s">
        <v>1</v>
      </c>
      <c r="V470" s="98"/>
      <c r="W470" s="34" t="str">
        <f t="shared" ref="W470:AI470" si="1147">+W$6</f>
        <v>Eredeti előirányzat
2024. év</v>
      </c>
      <c r="X470" s="34" t="str">
        <f t="shared" si="1147"/>
        <v>1 Módosítás</v>
      </c>
      <c r="Y470" s="34" t="str">
        <f t="shared" si="1147"/>
        <v>Módosított előirányzat 1
2024. év</v>
      </c>
      <c r="Z470" s="34" t="str">
        <f t="shared" si="1147"/>
        <v>2 Módosítás</v>
      </c>
      <c r="AA470" s="34" t="str">
        <f t="shared" si="1147"/>
        <v>Módosított előirányzat</v>
      </c>
      <c r="AB470" s="34" t="str">
        <f t="shared" si="1147"/>
        <v>3 Módosítás</v>
      </c>
      <c r="AC470" s="34" t="str">
        <f t="shared" si="1147"/>
        <v>Módosított előirányzat</v>
      </c>
      <c r="AD470" s="34" t="str">
        <f t="shared" si="1147"/>
        <v>4 Módosítás</v>
      </c>
      <c r="AE470" s="34" t="str">
        <f t="shared" si="1147"/>
        <v>4. Módosított előirányzat</v>
      </c>
      <c r="AF470" s="34" t="str">
        <f t="shared" si="1147"/>
        <v>5 Módosítás</v>
      </c>
      <c r="AG470" s="34" t="str">
        <f t="shared" si="1147"/>
        <v>Módosított előirányzat 5</v>
      </c>
      <c r="AH470" s="34" t="str">
        <f t="shared" si="1147"/>
        <v>6 Módosítás</v>
      </c>
      <c r="AI470" s="34" t="str">
        <f t="shared" si="1147"/>
        <v>Módosított 
előirányzat</v>
      </c>
      <c r="AJ470" s="34"/>
      <c r="AK470" s="34"/>
    </row>
    <row r="471" spans="1:47" ht="19.5" hidden="1" customHeight="1" outlineLevel="1" x14ac:dyDescent="0.2">
      <c r="B471" s="134"/>
      <c r="C471" s="135" t="s">
        <v>2</v>
      </c>
      <c r="D471" s="136"/>
      <c r="E471" s="137">
        <f t="shared" ref="E471:I471" si="1148">+E472+E473+E474+E475</f>
        <v>0</v>
      </c>
      <c r="F471" s="137">
        <f t="shared" si="1148"/>
        <v>0</v>
      </c>
      <c r="G471" s="137">
        <f t="shared" si="1148"/>
        <v>0</v>
      </c>
      <c r="H471" s="137">
        <f t="shared" si="1148"/>
        <v>0</v>
      </c>
      <c r="I471" s="137">
        <f t="shared" si="1148"/>
        <v>0</v>
      </c>
      <c r="J471" s="137">
        <f t="shared" ref="J471:K471" si="1149">+J472+J473+J474+J475</f>
        <v>0</v>
      </c>
      <c r="K471" s="137">
        <f t="shared" si="1149"/>
        <v>0</v>
      </c>
      <c r="L471" s="137">
        <f t="shared" ref="L471:M471" si="1150">+L472+L473+L474+L475</f>
        <v>0</v>
      </c>
      <c r="M471" s="137">
        <f t="shared" si="1150"/>
        <v>0</v>
      </c>
      <c r="N471" s="137">
        <f t="shared" ref="N471:O471" si="1151">+N472+N473+N474+N475</f>
        <v>0</v>
      </c>
      <c r="O471" s="137">
        <f t="shared" si="1151"/>
        <v>0</v>
      </c>
      <c r="P471" s="137">
        <f t="shared" ref="P471:Q471" si="1152">+P472+P473+P474+P475</f>
        <v>0</v>
      </c>
      <c r="Q471" s="137">
        <f t="shared" si="1152"/>
        <v>0</v>
      </c>
      <c r="R471" s="137"/>
      <c r="S471" s="213"/>
      <c r="T471" s="44"/>
      <c r="U471" s="138" t="s">
        <v>3</v>
      </c>
      <c r="V471" s="139"/>
      <c r="W471" s="72">
        <f t="shared" ref="W471:X471" si="1153">SUM(W472:W476)</f>
        <v>0</v>
      </c>
      <c r="X471" s="72">
        <f t="shared" si="1153"/>
        <v>0</v>
      </c>
      <c r="Y471" s="72">
        <f>+W471+X471</f>
        <v>0</v>
      </c>
      <c r="Z471" s="72">
        <f t="shared" ref="Z471" si="1154">SUM(Z472:Z476)</f>
        <v>0</v>
      </c>
      <c r="AA471" s="72">
        <f>+Y471+Z471</f>
        <v>0</v>
      </c>
      <c r="AB471" s="72">
        <f t="shared" ref="AB471:AD471" si="1155">SUM(AB472:AB476)</f>
        <v>0</v>
      </c>
      <c r="AC471" s="72">
        <f>SUM(AC472:AC476)</f>
        <v>0</v>
      </c>
      <c r="AD471" s="72">
        <f t="shared" si="1155"/>
        <v>0</v>
      </c>
      <c r="AE471" s="72">
        <f>SUM(AE472:AE476)</f>
        <v>0</v>
      </c>
      <c r="AF471" s="72">
        <f t="shared" ref="AF471:AH471" si="1156">SUM(AF472:AF476)</f>
        <v>0</v>
      </c>
      <c r="AG471" s="72">
        <f>SUM(AG472:AG476)</f>
        <v>0</v>
      </c>
      <c r="AH471" s="72">
        <f t="shared" si="1156"/>
        <v>0</v>
      </c>
      <c r="AI471" s="72">
        <f>SUM(AI472:AI476)</f>
        <v>0</v>
      </c>
      <c r="AJ471" s="72"/>
      <c r="AK471" s="72"/>
    </row>
    <row r="472" spans="1:47" ht="19.5" hidden="1" customHeight="1" outlineLevel="1" x14ac:dyDescent="0.2">
      <c r="B472" s="140"/>
      <c r="C472" s="141" t="s">
        <v>4</v>
      </c>
      <c r="D472" s="141"/>
      <c r="E472" s="142"/>
      <c r="F472" s="142">
        <v>0</v>
      </c>
      <c r="G472" s="142"/>
      <c r="H472" s="142"/>
      <c r="I472" s="142"/>
      <c r="J472" s="142"/>
      <c r="K472" s="142"/>
      <c r="L472" s="142"/>
      <c r="M472" s="142"/>
      <c r="N472" s="142"/>
      <c r="O472" s="142"/>
      <c r="P472" s="142"/>
      <c r="Q472" s="142"/>
      <c r="R472" s="142"/>
      <c r="S472" s="214"/>
      <c r="T472" s="46"/>
      <c r="U472" s="143"/>
      <c r="V472" s="144" t="s">
        <v>6</v>
      </c>
      <c r="W472" s="145">
        <v>0</v>
      </c>
      <c r="X472" s="145">
        <v>0</v>
      </c>
      <c r="Y472" s="145">
        <f t="shared" ref="Y472:Y484" si="1157">+W472+X472</f>
        <v>0</v>
      </c>
      <c r="Z472" s="145">
        <v>0</v>
      </c>
      <c r="AA472" s="145">
        <f t="shared" ref="AA472:AA484" si="1158">+Y472+Z472</f>
        <v>0</v>
      </c>
      <c r="AB472" s="145">
        <v>0</v>
      </c>
      <c r="AC472" s="145">
        <f>+AA472+AB472</f>
        <v>0</v>
      </c>
      <c r="AD472" s="145">
        <v>0</v>
      </c>
      <c r="AE472" s="145">
        <f>+AC472+AD472</f>
        <v>0</v>
      </c>
      <c r="AF472" s="145">
        <v>0</v>
      </c>
      <c r="AG472" s="145">
        <f>+AE472+AF472</f>
        <v>0</v>
      </c>
      <c r="AH472" s="145">
        <v>0</v>
      </c>
      <c r="AI472" s="145">
        <f>+AG472+AH472</f>
        <v>0</v>
      </c>
      <c r="AJ472" s="145"/>
      <c r="AK472" s="145"/>
    </row>
    <row r="473" spans="1:47" ht="23.25" hidden="1" customHeight="1" outlineLevel="1" x14ac:dyDescent="0.2">
      <c r="A473" s="253"/>
      <c r="B473" s="100"/>
      <c r="C473" s="17" t="s">
        <v>5</v>
      </c>
      <c r="D473" s="18"/>
      <c r="E473" s="5">
        <v>0</v>
      </c>
      <c r="F473" s="5">
        <v>0</v>
      </c>
      <c r="G473" s="5">
        <f>+E473+F473</f>
        <v>0</v>
      </c>
      <c r="H473" s="5">
        <v>0</v>
      </c>
      <c r="I473" s="5">
        <f>+G473+H473</f>
        <v>0</v>
      </c>
      <c r="J473" s="5">
        <v>0</v>
      </c>
      <c r="K473" s="5">
        <f>+I473+J473</f>
        <v>0</v>
      </c>
      <c r="L473" s="5">
        <v>0</v>
      </c>
      <c r="M473" s="5">
        <f>+K473+L473</f>
        <v>0</v>
      </c>
      <c r="N473" s="5">
        <v>0</v>
      </c>
      <c r="O473" s="5">
        <f>+M473+N473</f>
        <v>0</v>
      </c>
      <c r="P473" s="5">
        <v>0</v>
      </c>
      <c r="Q473" s="5">
        <f>+O473+P473</f>
        <v>0</v>
      </c>
      <c r="R473" s="5"/>
      <c r="S473" s="215"/>
      <c r="T473" s="46"/>
      <c r="U473" s="53"/>
      <c r="V473" s="19" t="s">
        <v>8</v>
      </c>
      <c r="W473" s="78">
        <v>0</v>
      </c>
      <c r="X473" s="78">
        <v>0</v>
      </c>
      <c r="Y473" s="78">
        <f t="shared" si="1157"/>
        <v>0</v>
      </c>
      <c r="Z473" s="78">
        <v>0</v>
      </c>
      <c r="AA473" s="78">
        <f t="shared" si="1158"/>
        <v>0</v>
      </c>
      <c r="AB473" s="78">
        <v>0</v>
      </c>
      <c r="AC473" s="78">
        <f>+AA473+AB473</f>
        <v>0</v>
      </c>
      <c r="AD473" s="78">
        <v>0</v>
      </c>
      <c r="AE473" s="78">
        <f>+AC473+AD473</f>
        <v>0</v>
      </c>
      <c r="AF473" s="78">
        <v>0</v>
      </c>
      <c r="AG473" s="78">
        <f>+AE473+AF473</f>
        <v>0</v>
      </c>
      <c r="AH473" s="78">
        <v>0</v>
      </c>
      <c r="AI473" s="78">
        <f>+AG473+AH473</f>
        <v>0</v>
      </c>
      <c r="AJ473" s="78"/>
      <c r="AK473" s="78"/>
    </row>
    <row r="474" spans="1:47" ht="19.5" hidden="1" customHeight="1" outlineLevel="1" x14ac:dyDescent="0.2">
      <c r="A474" s="253"/>
      <c r="B474" s="100"/>
      <c r="C474" s="17" t="s">
        <v>7</v>
      </c>
      <c r="D474" s="18"/>
      <c r="E474" s="5"/>
      <c r="F474" s="5">
        <v>0</v>
      </c>
      <c r="G474" s="5">
        <f t="shared" ref="G474:G484" si="1159">+E474+F474</f>
        <v>0</v>
      </c>
      <c r="H474" s="5">
        <v>0</v>
      </c>
      <c r="I474" s="5">
        <f t="shared" ref="I474:I484" si="1160">+G474+H474</f>
        <v>0</v>
      </c>
      <c r="J474" s="5">
        <v>0</v>
      </c>
      <c r="K474" s="5">
        <f t="shared" ref="K474:K484" si="1161">+I474+J474</f>
        <v>0</v>
      </c>
      <c r="L474" s="5">
        <v>0</v>
      </c>
      <c r="M474" s="5">
        <f t="shared" ref="M474:M484" si="1162">+K474+L474</f>
        <v>0</v>
      </c>
      <c r="N474" s="5">
        <v>0</v>
      </c>
      <c r="O474" s="5">
        <f t="shared" ref="O474:O484" si="1163">+M474+N474</f>
        <v>0</v>
      </c>
      <c r="P474" s="5">
        <v>0</v>
      </c>
      <c r="Q474" s="5">
        <f t="shared" ref="Q474:Q484" si="1164">+O474+P474</f>
        <v>0</v>
      </c>
      <c r="R474" s="5"/>
      <c r="S474" s="215"/>
      <c r="T474" s="46"/>
      <c r="U474" s="53"/>
      <c r="V474" s="20" t="s">
        <v>9</v>
      </c>
      <c r="W474" s="78">
        <v>0</v>
      </c>
      <c r="X474" s="78">
        <v>0</v>
      </c>
      <c r="Y474" s="78">
        <f t="shared" si="1157"/>
        <v>0</v>
      </c>
      <c r="Z474" s="78">
        <v>0</v>
      </c>
      <c r="AA474" s="78">
        <f t="shared" si="1158"/>
        <v>0</v>
      </c>
      <c r="AB474" s="78">
        <v>0</v>
      </c>
      <c r="AC474" s="78">
        <f>+AA474+AB474</f>
        <v>0</v>
      </c>
      <c r="AD474" s="78">
        <v>0</v>
      </c>
      <c r="AE474" s="78">
        <f>+AC474+AD474</f>
        <v>0</v>
      </c>
      <c r="AF474" s="78">
        <v>0</v>
      </c>
      <c r="AG474" s="78">
        <f>+AE474+AF474</f>
        <v>0</v>
      </c>
      <c r="AH474" s="78">
        <v>0</v>
      </c>
      <c r="AI474" s="78">
        <f>+AG474+AH474</f>
        <v>0</v>
      </c>
      <c r="AJ474" s="78"/>
      <c r="AK474" s="78"/>
    </row>
    <row r="475" spans="1:47" ht="19.5" hidden="1" customHeight="1" outlineLevel="1" x14ac:dyDescent="0.2">
      <c r="A475" s="253"/>
      <c r="B475" s="100"/>
      <c r="C475" s="17" t="s">
        <v>21</v>
      </c>
      <c r="D475" s="18"/>
      <c r="E475" s="5"/>
      <c r="F475" s="5">
        <v>0</v>
      </c>
      <c r="G475" s="5">
        <f t="shared" si="1159"/>
        <v>0</v>
      </c>
      <c r="H475" s="5">
        <v>0</v>
      </c>
      <c r="I475" s="5">
        <f t="shared" si="1160"/>
        <v>0</v>
      </c>
      <c r="J475" s="5">
        <v>0</v>
      </c>
      <c r="K475" s="5">
        <f t="shared" si="1161"/>
        <v>0</v>
      </c>
      <c r="L475" s="5">
        <v>0</v>
      </c>
      <c r="M475" s="5">
        <f t="shared" si="1162"/>
        <v>0</v>
      </c>
      <c r="N475" s="5">
        <v>0</v>
      </c>
      <c r="O475" s="5">
        <f t="shared" si="1163"/>
        <v>0</v>
      </c>
      <c r="P475" s="5">
        <v>0</v>
      </c>
      <c r="Q475" s="5">
        <f t="shared" si="1164"/>
        <v>0</v>
      </c>
      <c r="R475" s="5"/>
      <c r="S475" s="215"/>
      <c r="T475" s="46"/>
      <c r="U475" s="53"/>
      <c r="V475" s="20" t="s">
        <v>11</v>
      </c>
      <c r="W475" s="78">
        <v>0</v>
      </c>
      <c r="X475" s="78">
        <v>0</v>
      </c>
      <c r="Y475" s="78">
        <f t="shared" si="1157"/>
        <v>0</v>
      </c>
      <c r="Z475" s="78">
        <v>0</v>
      </c>
      <c r="AA475" s="78">
        <f t="shared" si="1158"/>
        <v>0</v>
      </c>
      <c r="AB475" s="78">
        <v>0</v>
      </c>
      <c r="AC475" s="78">
        <f>+AA475+AB475</f>
        <v>0</v>
      </c>
      <c r="AD475" s="78">
        <v>0</v>
      </c>
      <c r="AE475" s="78">
        <f>+AC475+AD475</f>
        <v>0</v>
      </c>
      <c r="AF475" s="78">
        <v>0</v>
      </c>
      <c r="AG475" s="78">
        <f>+AE475+AF475</f>
        <v>0</v>
      </c>
      <c r="AH475" s="78">
        <v>0</v>
      </c>
      <c r="AI475" s="78">
        <f>+AG475+AH475</f>
        <v>0</v>
      </c>
      <c r="AJ475" s="78"/>
      <c r="AK475" s="78"/>
    </row>
    <row r="476" spans="1:47" ht="19.5" hidden="1" customHeight="1" outlineLevel="1" x14ac:dyDescent="0.2">
      <c r="A476" s="253"/>
      <c r="B476" s="101"/>
      <c r="C476" s="21"/>
      <c r="D476" s="21"/>
      <c r="E476" s="102"/>
      <c r="F476" s="102">
        <v>0</v>
      </c>
      <c r="G476" s="5">
        <f t="shared" si="1159"/>
        <v>0</v>
      </c>
      <c r="H476" s="102">
        <v>0</v>
      </c>
      <c r="I476" s="5">
        <f t="shared" si="1160"/>
        <v>0</v>
      </c>
      <c r="J476" s="102">
        <v>0</v>
      </c>
      <c r="K476" s="5">
        <f t="shared" si="1161"/>
        <v>0</v>
      </c>
      <c r="L476" s="102">
        <v>0</v>
      </c>
      <c r="M476" s="5">
        <f t="shared" si="1162"/>
        <v>0</v>
      </c>
      <c r="N476" s="102">
        <v>0</v>
      </c>
      <c r="O476" s="5">
        <f t="shared" si="1163"/>
        <v>0</v>
      </c>
      <c r="P476" s="102">
        <v>0</v>
      </c>
      <c r="Q476" s="5">
        <f t="shared" si="1164"/>
        <v>0</v>
      </c>
      <c r="R476" s="5"/>
      <c r="S476" s="215"/>
      <c r="T476" s="50"/>
      <c r="U476" s="54"/>
      <c r="V476" s="23" t="s">
        <v>12</v>
      </c>
      <c r="W476" s="79">
        <v>0</v>
      </c>
      <c r="X476" s="79">
        <v>0</v>
      </c>
      <c r="Y476" s="79">
        <f t="shared" si="1157"/>
        <v>0</v>
      </c>
      <c r="Z476" s="79">
        <v>0</v>
      </c>
      <c r="AA476" s="79">
        <f t="shared" si="1158"/>
        <v>0</v>
      </c>
      <c r="AB476" s="79">
        <v>0</v>
      </c>
      <c r="AC476" s="79">
        <f>+AA476+AB476</f>
        <v>0</v>
      </c>
      <c r="AD476" s="79">
        <v>0</v>
      </c>
      <c r="AE476" s="79">
        <f>+AC476+AD476</f>
        <v>0</v>
      </c>
      <c r="AF476" s="79">
        <v>0</v>
      </c>
      <c r="AG476" s="79">
        <f>+AE476+AF476</f>
        <v>0</v>
      </c>
      <c r="AH476" s="79">
        <v>0</v>
      </c>
      <c r="AI476" s="79">
        <f>+AG476+AH476</f>
        <v>0</v>
      </c>
      <c r="AJ476" s="79"/>
      <c r="AK476" s="79"/>
    </row>
    <row r="477" spans="1:47" ht="19.5" hidden="1" customHeight="1" outlineLevel="1" x14ac:dyDescent="0.2">
      <c r="A477" s="253"/>
      <c r="B477" s="101"/>
      <c r="C477" s="21"/>
      <c r="D477" s="21"/>
      <c r="E477" s="102"/>
      <c r="F477" s="102">
        <v>0</v>
      </c>
      <c r="G477" s="5">
        <f t="shared" si="1159"/>
        <v>0</v>
      </c>
      <c r="H477" s="102">
        <v>0</v>
      </c>
      <c r="I477" s="5">
        <f t="shared" si="1160"/>
        <v>0</v>
      </c>
      <c r="J477" s="102">
        <v>0</v>
      </c>
      <c r="K477" s="5">
        <f t="shared" si="1161"/>
        <v>0</v>
      </c>
      <c r="L477" s="102">
        <v>0</v>
      </c>
      <c r="M477" s="5">
        <f t="shared" si="1162"/>
        <v>0</v>
      </c>
      <c r="N477" s="102">
        <v>0</v>
      </c>
      <c r="O477" s="5">
        <f t="shared" si="1163"/>
        <v>0</v>
      </c>
      <c r="P477" s="102">
        <v>0</v>
      </c>
      <c r="Q477" s="5">
        <f t="shared" si="1164"/>
        <v>0</v>
      </c>
      <c r="R477" s="5"/>
      <c r="S477" s="215"/>
      <c r="T477" s="29"/>
      <c r="U477" s="138" t="s">
        <v>13</v>
      </c>
      <c r="V477" s="139"/>
      <c r="W477" s="60">
        <f t="shared" ref="W477:X477" si="1165">SUM(W478:W480)</f>
        <v>0</v>
      </c>
      <c r="X477" s="60">
        <f t="shared" si="1165"/>
        <v>0</v>
      </c>
      <c r="Y477" s="60">
        <f t="shared" si="1157"/>
        <v>0</v>
      </c>
      <c r="Z477" s="60">
        <f t="shared" ref="Z477" si="1166">SUM(Z478:Z480)</f>
        <v>0</v>
      </c>
      <c r="AA477" s="60">
        <f t="shared" si="1158"/>
        <v>0</v>
      </c>
      <c r="AB477" s="60">
        <f t="shared" ref="AB477:AD477" si="1167">SUM(AB478:AB480)</f>
        <v>0</v>
      </c>
      <c r="AC477" s="72">
        <f>SUM(AC478:AC480)</f>
        <v>0</v>
      </c>
      <c r="AD477" s="60">
        <f t="shared" si="1167"/>
        <v>0</v>
      </c>
      <c r="AE477" s="72">
        <f>SUM(AE478:AE480)</f>
        <v>0</v>
      </c>
      <c r="AF477" s="60">
        <f t="shared" ref="AF477:AH477" si="1168">SUM(AF478:AF480)</f>
        <v>0</v>
      </c>
      <c r="AG477" s="72">
        <f>SUM(AG478:AG480)</f>
        <v>0</v>
      </c>
      <c r="AH477" s="60">
        <f t="shared" si="1168"/>
        <v>0</v>
      </c>
      <c r="AI477" s="72">
        <f>SUM(AI478:AI480)</f>
        <v>0</v>
      </c>
      <c r="AJ477" s="72"/>
      <c r="AK477" s="72"/>
    </row>
    <row r="478" spans="1:47" ht="19.5" hidden="1" customHeight="1" outlineLevel="1" x14ac:dyDescent="0.2">
      <c r="A478" s="253"/>
      <c r="B478" s="134"/>
      <c r="C478" s="135" t="s">
        <v>10</v>
      </c>
      <c r="D478" s="8"/>
      <c r="E478" s="9">
        <v>0</v>
      </c>
      <c r="F478" s="9">
        <v>0</v>
      </c>
      <c r="G478" s="9">
        <f t="shared" si="1159"/>
        <v>0</v>
      </c>
      <c r="H478" s="9">
        <v>0</v>
      </c>
      <c r="I478" s="9">
        <f t="shared" si="1160"/>
        <v>0</v>
      </c>
      <c r="J478" s="9">
        <v>0</v>
      </c>
      <c r="K478" s="9">
        <f t="shared" si="1161"/>
        <v>0</v>
      </c>
      <c r="L478" s="9">
        <v>0</v>
      </c>
      <c r="M478" s="9">
        <f t="shared" si="1162"/>
        <v>0</v>
      </c>
      <c r="N478" s="9">
        <v>0</v>
      </c>
      <c r="O478" s="9">
        <f t="shared" si="1163"/>
        <v>0</v>
      </c>
      <c r="P478" s="9">
        <v>0</v>
      </c>
      <c r="Q478" s="9">
        <f t="shared" si="1164"/>
        <v>0</v>
      </c>
      <c r="R478" s="9"/>
      <c r="S478" s="216"/>
      <c r="T478" s="44"/>
      <c r="U478" s="143"/>
      <c r="V478" s="144" t="s">
        <v>15</v>
      </c>
      <c r="W478" s="145">
        <v>0</v>
      </c>
      <c r="X478" s="145">
        <v>0</v>
      </c>
      <c r="Y478" s="145">
        <f t="shared" si="1157"/>
        <v>0</v>
      </c>
      <c r="Z478" s="145">
        <v>0</v>
      </c>
      <c r="AA478" s="145">
        <f t="shared" si="1158"/>
        <v>0</v>
      </c>
      <c r="AB478" s="145">
        <v>0</v>
      </c>
      <c r="AC478" s="145">
        <f t="shared" ref="AC478:AC483" si="1169">+AA478+AB478</f>
        <v>0</v>
      </c>
      <c r="AD478" s="145">
        <v>0</v>
      </c>
      <c r="AE478" s="145">
        <f t="shared" ref="AE478:AE483" si="1170">+AC478+AD478</f>
        <v>0</v>
      </c>
      <c r="AF478" s="145">
        <v>0</v>
      </c>
      <c r="AG478" s="145">
        <f t="shared" ref="AG478:AG483" si="1171">+AE478+AF478</f>
        <v>0</v>
      </c>
      <c r="AH478" s="145">
        <v>0</v>
      </c>
      <c r="AI478" s="145">
        <f t="shared" ref="AI478:AI483" si="1172">+AG478+AH478</f>
        <v>0</v>
      </c>
      <c r="AJ478" s="145"/>
      <c r="AK478" s="145"/>
    </row>
    <row r="479" spans="1:47" ht="19.5" hidden="1" customHeight="1" outlineLevel="1" x14ac:dyDescent="0.2">
      <c r="A479" s="253"/>
      <c r="B479" s="134"/>
      <c r="C479" s="135" t="s">
        <v>23</v>
      </c>
      <c r="D479" s="8"/>
      <c r="E479" s="11">
        <v>0</v>
      </c>
      <c r="F479" s="11">
        <v>0</v>
      </c>
      <c r="G479" s="11">
        <f t="shared" si="1159"/>
        <v>0</v>
      </c>
      <c r="H479" s="11">
        <v>0</v>
      </c>
      <c r="I479" s="11">
        <f t="shared" si="1160"/>
        <v>0</v>
      </c>
      <c r="J479" s="11">
        <v>0</v>
      </c>
      <c r="K479" s="11">
        <f t="shared" si="1161"/>
        <v>0</v>
      </c>
      <c r="L479" s="11">
        <v>0</v>
      </c>
      <c r="M479" s="11">
        <f t="shared" si="1162"/>
        <v>0</v>
      </c>
      <c r="N479" s="11">
        <v>0</v>
      </c>
      <c r="O479" s="11">
        <f t="shared" si="1163"/>
        <v>0</v>
      </c>
      <c r="P479" s="11">
        <v>0</v>
      </c>
      <c r="Q479" s="11">
        <f t="shared" si="1164"/>
        <v>0</v>
      </c>
      <c r="R479" s="11"/>
      <c r="S479" s="217"/>
      <c r="T479" s="45"/>
      <c r="U479" s="53"/>
      <c r="V479" s="20" t="s">
        <v>16</v>
      </c>
      <c r="W479" s="78">
        <v>0</v>
      </c>
      <c r="X479" s="78">
        <v>0</v>
      </c>
      <c r="Y479" s="78">
        <f t="shared" si="1157"/>
        <v>0</v>
      </c>
      <c r="Z479" s="78">
        <v>0</v>
      </c>
      <c r="AA479" s="78">
        <f t="shared" si="1158"/>
        <v>0</v>
      </c>
      <c r="AB479" s="78">
        <v>0</v>
      </c>
      <c r="AC479" s="78">
        <f t="shared" si="1169"/>
        <v>0</v>
      </c>
      <c r="AD479" s="78">
        <v>0</v>
      </c>
      <c r="AE479" s="78">
        <f t="shared" si="1170"/>
        <v>0</v>
      </c>
      <c r="AF479" s="78">
        <v>0</v>
      </c>
      <c r="AG479" s="78">
        <f t="shared" si="1171"/>
        <v>0</v>
      </c>
      <c r="AH479" s="78">
        <v>0</v>
      </c>
      <c r="AI479" s="78">
        <f t="shared" si="1172"/>
        <v>0</v>
      </c>
      <c r="AJ479" s="78"/>
      <c r="AK479" s="78"/>
    </row>
    <row r="480" spans="1:47" ht="19.5" hidden="1" customHeight="1" outlineLevel="1" x14ac:dyDescent="0.2">
      <c r="A480" s="253"/>
      <c r="B480" s="134"/>
      <c r="C480" s="135" t="s">
        <v>22</v>
      </c>
      <c r="D480" s="8"/>
      <c r="E480" s="58">
        <v>0</v>
      </c>
      <c r="F480" s="58">
        <v>0</v>
      </c>
      <c r="G480" s="58">
        <f t="shared" si="1159"/>
        <v>0</v>
      </c>
      <c r="H480" s="58">
        <v>0</v>
      </c>
      <c r="I480" s="58">
        <f t="shared" si="1160"/>
        <v>0</v>
      </c>
      <c r="J480" s="58">
        <v>0</v>
      </c>
      <c r="K480" s="58">
        <f t="shared" si="1161"/>
        <v>0</v>
      </c>
      <c r="L480" s="58">
        <v>0</v>
      </c>
      <c r="M480" s="58">
        <f t="shared" si="1162"/>
        <v>0</v>
      </c>
      <c r="N480" s="58">
        <v>0</v>
      </c>
      <c r="O480" s="58">
        <f t="shared" si="1163"/>
        <v>0</v>
      </c>
      <c r="P480" s="58">
        <v>0</v>
      </c>
      <c r="Q480" s="58">
        <f t="shared" si="1164"/>
        <v>0</v>
      </c>
      <c r="R480" s="58"/>
      <c r="S480" s="218"/>
      <c r="U480" s="103"/>
      <c r="V480" s="104" t="s">
        <v>17</v>
      </c>
      <c r="W480" s="80">
        <v>0</v>
      </c>
      <c r="X480" s="80">
        <v>0</v>
      </c>
      <c r="Y480" s="80">
        <f t="shared" si="1157"/>
        <v>0</v>
      </c>
      <c r="Z480" s="80">
        <v>0</v>
      </c>
      <c r="AA480" s="80">
        <f t="shared" si="1158"/>
        <v>0</v>
      </c>
      <c r="AB480" s="80">
        <v>0</v>
      </c>
      <c r="AC480" s="80">
        <f t="shared" si="1169"/>
        <v>0</v>
      </c>
      <c r="AD480" s="80">
        <v>0</v>
      </c>
      <c r="AE480" s="80">
        <f t="shared" si="1170"/>
        <v>0</v>
      </c>
      <c r="AF480" s="80">
        <v>0</v>
      </c>
      <c r="AG480" s="80">
        <f t="shared" si="1171"/>
        <v>0</v>
      </c>
      <c r="AH480" s="80">
        <v>0</v>
      </c>
      <c r="AI480" s="80">
        <f t="shared" si="1172"/>
        <v>0</v>
      </c>
      <c r="AJ480" s="80"/>
      <c r="AK480" s="80"/>
    </row>
    <row r="481" spans="1:47" ht="19.5" hidden="1" customHeight="1" outlineLevel="1" x14ac:dyDescent="0.2">
      <c r="A481" s="253"/>
      <c r="B481" s="134"/>
      <c r="C481" s="135" t="s">
        <v>46</v>
      </c>
      <c r="D481" s="8"/>
      <c r="E481" s="11">
        <v>0</v>
      </c>
      <c r="F481" s="11">
        <v>0</v>
      </c>
      <c r="G481" s="11">
        <f t="shared" si="1159"/>
        <v>0</v>
      </c>
      <c r="H481" s="11">
        <v>0</v>
      </c>
      <c r="I481" s="11">
        <f t="shared" si="1160"/>
        <v>0</v>
      </c>
      <c r="J481" s="11">
        <v>0</v>
      </c>
      <c r="K481" s="11">
        <f t="shared" si="1161"/>
        <v>0</v>
      </c>
      <c r="L481" s="11">
        <v>0</v>
      </c>
      <c r="M481" s="11">
        <f t="shared" si="1162"/>
        <v>0</v>
      </c>
      <c r="N481" s="11">
        <v>0</v>
      </c>
      <c r="O481" s="11">
        <f t="shared" si="1163"/>
        <v>0</v>
      </c>
      <c r="P481" s="11">
        <v>0</v>
      </c>
      <c r="Q481" s="11">
        <f t="shared" si="1164"/>
        <v>0</v>
      </c>
      <c r="R481" s="11"/>
      <c r="S481" s="217"/>
      <c r="T481" s="45"/>
      <c r="U481" s="147" t="s">
        <v>43</v>
      </c>
      <c r="V481" s="10"/>
      <c r="W481" s="60">
        <v>0</v>
      </c>
      <c r="X481" s="60">
        <v>0</v>
      </c>
      <c r="Y481" s="60">
        <f t="shared" si="1157"/>
        <v>0</v>
      </c>
      <c r="Z481" s="60">
        <v>0</v>
      </c>
      <c r="AA481" s="60">
        <f t="shared" si="1158"/>
        <v>0</v>
      </c>
      <c r="AB481" s="60">
        <v>0</v>
      </c>
      <c r="AC481" s="60">
        <f t="shared" si="1169"/>
        <v>0</v>
      </c>
      <c r="AD481" s="60">
        <v>0</v>
      </c>
      <c r="AE481" s="60">
        <f t="shared" si="1170"/>
        <v>0</v>
      </c>
      <c r="AF481" s="60">
        <v>0</v>
      </c>
      <c r="AG481" s="60">
        <f t="shared" si="1171"/>
        <v>0</v>
      </c>
      <c r="AH481" s="60">
        <v>0</v>
      </c>
      <c r="AI481" s="60">
        <f t="shared" si="1172"/>
        <v>0</v>
      </c>
      <c r="AJ481" s="60"/>
      <c r="AK481" s="60"/>
    </row>
    <row r="482" spans="1:47" ht="19.5" hidden="1" customHeight="1" outlineLevel="1" x14ac:dyDescent="0.2">
      <c r="B482" s="134"/>
      <c r="C482" s="135" t="s">
        <v>51</v>
      </c>
      <c r="D482" s="8"/>
      <c r="E482" s="58">
        <v>0</v>
      </c>
      <c r="F482" s="58">
        <v>0</v>
      </c>
      <c r="G482" s="58">
        <f t="shared" si="1159"/>
        <v>0</v>
      </c>
      <c r="H482" s="58">
        <v>0</v>
      </c>
      <c r="I482" s="58">
        <f t="shared" si="1160"/>
        <v>0</v>
      </c>
      <c r="J482" s="58">
        <v>0</v>
      </c>
      <c r="K482" s="58">
        <f t="shared" si="1161"/>
        <v>0</v>
      </c>
      <c r="L482" s="58">
        <v>0</v>
      </c>
      <c r="M482" s="58">
        <f t="shared" si="1162"/>
        <v>0</v>
      </c>
      <c r="N482" s="58">
        <v>0</v>
      </c>
      <c r="O482" s="58">
        <f t="shared" si="1163"/>
        <v>0</v>
      </c>
      <c r="P482" s="58">
        <v>0</v>
      </c>
      <c r="Q482" s="58">
        <f t="shared" si="1164"/>
        <v>0</v>
      </c>
      <c r="R482" s="58"/>
      <c r="S482" s="218"/>
      <c r="T482" s="29"/>
      <c r="U482" s="55" t="s">
        <v>38</v>
      </c>
      <c r="V482" s="28"/>
      <c r="W482" s="60">
        <v>0</v>
      </c>
      <c r="X482" s="60">
        <v>0</v>
      </c>
      <c r="Y482" s="60">
        <f t="shared" si="1157"/>
        <v>0</v>
      </c>
      <c r="Z482" s="60">
        <v>0</v>
      </c>
      <c r="AA482" s="60">
        <f t="shared" si="1158"/>
        <v>0</v>
      </c>
      <c r="AB482" s="60">
        <v>0</v>
      </c>
      <c r="AC482" s="60">
        <f t="shared" si="1169"/>
        <v>0</v>
      </c>
      <c r="AD482" s="60">
        <v>0</v>
      </c>
      <c r="AE482" s="60">
        <f t="shared" si="1170"/>
        <v>0</v>
      </c>
      <c r="AF482" s="60">
        <v>0</v>
      </c>
      <c r="AG482" s="60">
        <f t="shared" si="1171"/>
        <v>0</v>
      </c>
      <c r="AH482" s="60">
        <v>0</v>
      </c>
      <c r="AI482" s="60">
        <f t="shared" si="1172"/>
        <v>0</v>
      </c>
      <c r="AJ482" s="60"/>
      <c r="AK482" s="60"/>
    </row>
    <row r="483" spans="1:47" ht="19.5" hidden="1" customHeight="1" outlineLevel="1" thickBot="1" x14ac:dyDescent="0.25">
      <c r="B483" s="105"/>
      <c r="C483" s="35" t="s">
        <v>127</v>
      </c>
      <c r="D483" s="35"/>
      <c r="E483" s="59">
        <v>0</v>
      </c>
      <c r="F483" s="59">
        <v>0</v>
      </c>
      <c r="G483" s="59">
        <f t="shared" si="1159"/>
        <v>0</v>
      </c>
      <c r="H483" s="59">
        <v>0</v>
      </c>
      <c r="I483" s="59">
        <f t="shared" si="1160"/>
        <v>0</v>
      </c>
      <c r="J483" s="59">
        <v>0</v>
      </c>
      <c r="K483" s="59">
        <f t="shared" si="1161"/>
        <v>0</v>
      </c>
      <c r="L483" s="59">
        <v>0</v>
      </c>
      <c r="M483" s="59">
        <f t="shared" si="1162"/>
        <v>0</v>
      </c>
      <c r="N483" s="59">
        <v>0</v>
      </c>
      <c r="O483" s="59">
        <f t="shared" si="1163"/>
        <v>0</v>
      </c>
      <c r="P483" s="59">
        <v>0</v>
      </c>
      <c r="Q483" s="59">
        <f t="shared" si="1164"/>
        <v>0</v>
      </c>
      <c r="R483" s="59"/>
      <c r="S483" s="219"/>
      <c r="T483" s="29"/>
      <c r="U483" s="148" t="s">
        <v>127</v>
      </c>
      <c r="V483" s="132"/>
      <c r="W483" s="89">
        <v>0</v>
      </c>
      <c r="X483" s="89">
        <v>0</v>
      </c>
      <c r="Y483" s="89">
        <f t="shared" si="1157"/>
        <v>0</v>
      </c>
      <c r="Z483" s="89">
        <v>0</v>
      </c>
      <c r="AA483" s="89">
        <f t="shared" si="1158"/>
        <v>0</v>
      </c>
      <c r="AB483" s="89">
        <v>0</v>
      </c>
      <c r="AC483" s="89">
        <f t="shared" si="1169"/>
        <v>0</v>
      </c>
      <c r="AD483" s="89">
        <v>0</v>
      </c>
      <c r="AE483" s="89">
        <f t="shared" si="1170"/>
        <v>0</v>
      </c>
      <c r="AF483" s="89">
        <v>0</v>
      </c>
      <c r="AG483" s="89">
        <f t="shared" si="1171"/>
        <v>0</v>
      </c>
      <c r="AH483" s="89">
        <v>0</v>
      </c>
      <c r="AI483" s="89">
        <f t="shared" si="1172"/>
        <v>0</v>
      </c>
      <c r="AJ483" s="89"/>
      <c r="AK483" s="89"/>
    </row>
    <row r="484" spans="1:47" s="3" customFormat="1" ht="19.5" hidden="1" customHeight="1" outlineLevel="1" thickBot="1" x14ac:dyDescent="0.25">
      <c r="B484" s="149" t="s">
        <v>14</v>
      </c>
      <c r="C484" s="135"/>
      <c r="D484" s="8"/>
      <c r="E484" s="11">
        <f t="shared" ref="E484:F484" si="1173">SUM(E478:E483)+E471</f>
        <v>0</v>
      </c>
      <c r="F484" s="11">
        <f t="shared" si="1173"/>
        <v>0</v>
      </c>
      <c r="G484" s="11">
        <f t="shared" si="1159"/>
        <v>0</v>
      </c>
      <c r="H484" s="11">
        <f t="shared" ref="H484:J484" si="1174">SUM(H478:H483)+H471</f>
        <v>0</v>
      </c>
      <c r="I484" s="11">
        <f t="shared" si="1160"/>
        <v>0</v>
      </c>
      <c r="J484" s="11">
        <f t="shared" si="1174"/>
        <v>0</v>
      </c>
      <c r="K484" s="11">
        <f t="shared" si="1161"/>
        <v>0</v>
      </c>
      <c r="L484" s="11">
        <f t="shared" ref="L484:N484" si="1175">SUM(L478:L483)+L471</f>
        <v>0</v>
      </c>
      <c r="M484" s="11">
        <f t="shared" si="1162"/>
        <v>0</v>
      </c>
      <c r="N484" s="11">
        <f t="shared" si="1175"/>
        <v>0</v>
      </c>
      <c r="O484" s="11">
        <f t="shared" si="1163"/>
        <v>0</v>
      </c>
      <c r="P484" s="11">
        <f t="shared" ref="P484" si="1176">SUM(P478:P483)+P471</f>
        <v>0</v>
      </c>
      <c r="Q484" s="11">
        <f t="shared" si="1164"/>
        <v>0</v>
      </c>
      <c r="R484" s="11"/>
      <c r="S484" s="217"/>
      <c r="T484" s="65"/>
      <c r="U484" s="150" t="s">
        <v>18</v>
      </c>
      <c r="V484" s="151"/>
      <c r="W484" s="60">
        <f t="shared" ref="W484:X484" si="1177">+W482+W477+W471+W481+W483</f>
        <v>0</v>
      </c>
      <c r="X484" s="60">
        <f t="shared" si="1177"/>
        <v>0</v>
      </c>
      <c r="Y484" s="60">
        <f t="shared" si="1157"/>
        <v>0</v>
      </c>
      <c r="Z484" s="60">
        <f t="shared" ref="Z484" si="1178">+Z482+Z477+Z471+Z481+Z483</f>
        <v>0</v>
      </c>
      <c r="AA484" s="60">
        <f t="shared" si="1158"/>
        <v>0</v>
      </c>
      <c r="AB484" s="60">
        <f t="shared" ref="AB484:AD484" si="1179">+AB482+AB477+AB471+AB481+AB483</f>
        <v>0</v>
      </c>
      <c r="AC484" s="60">
        <f>+AC483+AC482+AC481+AC477+AC471</f>
        <v>0</v>
      </c>
      <c r="AD484" s="60">
        <f t="shared" si="1179"/>
        <v>0</v>
      </c>
      <c r="AE484" s="60">
        <f>+AE483+AE482+AE481+AE477+AE471</f>
        <v>0</v>
      </c>
      <c r="AF484" s="60">
        <f t="shared" ref="AF484:AH484" si="1180">+AF482+AF477+AF471+AF481+AF483</f>
        <v>0</v>
      </c>
      <c r="AG484" s="60">
        <f>+AG483+AG482+AG481+AG477+AG471</f>
        <v>0</v>
      </c>
      <c r="AH484" s="60">
        <f t="shared" si="1180"/>
        <v>0</v>
      </c>
      <c r="AI484" s="60">
        <f>+AI483+AI482+AI481+AI477+AI471</f>
        <v>0</v>
      </c>
      <c r="AJ484" s="60"/>
      <c r="AK484" s="60"/>
      <c r="AL484" s="14"/>
      <c r="AM484" s="14"/>
      <c r="AN484" s="14"/>
      <c r="AO484" s="14"/>
      <c r="AP484" s="14"/>
      <c r="AQ484" s="14"/>
      <c r="AR484" s="14"/>
      <c r="AS484" s="14"/>
      <c r="AT484" s="14"/>
      <c r="AU484" s="14"/>
    </row>
    <row r="485" spans="1:47" s="3" customFormat="1" ht="25.5" customHeight="1" collapsed="1" x14ac:dyDescent="0.2">
      <c r="B485" s="152" t="s">
        <v>94</v>
      </c>
      <c r="C485" s="122" t="s">
        <v>29</v>
      </c>
      <c r="D485" s="123"/>
      <c r="E485" s="122"/>
      <c r="F485" s="122"/>
      <c r="G485" s="122"/>
      <c r="H485" s="122"/>
      <c r="I485" s="122"/>
      <c r="J485" s="122"/>
      <c r="K485" s="122"/>
      <c r="L485" s="122"/>
      <c r="M485" s="122"/>
      <c r="N485" s="122"/>
      <c r="O485" s="122"/>
      <c r="P485" s="122"/>
      <c r="Q485" s="122"/>
      <c r="R485" s="122"/>
      <c r="S485" s="220"/>
      <c r="T485" s="122"/>
      <c r="U485" s="123"/>
      <c r="V485" s="167"/>
      <c r="W485" s="167"/>
      <c r="X485" s="167"/>
      <c r="Y485" s="167"/>
      <c r="Z485" s="167"/>
      <c r="AA485" s="167"/>
      <c r="AB485" s="167"/>
      <c r="AC485" s="167"/>
      <c r="AD485" s="167"/>
      <c r="AE485" s="167"/>
      <c r="AF485" s="167"/>
      <c r="AG485" s="167"/>
      <c r="AH485" s="167"/>
      <c r="AI485" s="167"/>
      <c r="AJ485" s="167"/>
      <c r="AK485" s="199"/>
    </row>
    <row r="486" spans="1:47" ht="40.5" customHeight="1" x14ac:dyDescent="0.2">
      <c r="B486" s="96" t="s">
        <v>0</v>
      </c>
      <c r="C486" s="26"/>
      <c r="D486" s="97"/>
      <c r="E486" s="34" t="str">
        <f t="shared" ref="E486:S486" si="1181">+E$6</f>
        <v>Eredeti előirányzat
2024. év</v>
      </c>
      <c r="F486" s="34" t="str">
        <f t="shared" si="1181"/>
        <v>1 Módosítás</v>
      </c>
      <c r="G486" s="34" t="str">
        <f t="shared" si="1181"/>
        <v>Módosított előirányzat 1
2024. év</v>
      </c>
      <c r="H486" s="34" t="str">
        <f t="shared" si="1181"/>
        <v>2 Módosítás</v>
      </c>
      <c r="I486" s="34" t="str">
        <f t="shared" si="1181"/>
        <v>Módosított előirányzat</v>
      </c>
      <c r="J486" s="34" t="str">
        <f t="shared" si="1181"/>
        <v>3 Módosítás</v>
      </c>
      <c r="K486" s="34" t="str">
        <f t="shared" si="1181"/>
        <v>Módosított előirányzat</v>
      </c>
      <c r="L486" s="34" t="str">
        <f t="shared" si="1181"/>
        <v>4 Módosítás</v>
      </c>
      <c r="M486" s="34" t="str">
        <f t="shared" si="1181"/>
        <v>4. Módosított előirányzat</v>
      </c>
      <c r="N486" s="34" t="str">
        <f t="shared" si="1181"/>
        <v>5 Módosítás</v>
      </c>
      <c r="O486" s="34" t="str">
        <f t="shared" si="1181"/>
        <v>Módosított előirányzat 5.</v>
      </c>
      <c r="P486" s="34" t="str">
        <f t="shared" si="1181"/>
        <v>6 Módosítás</v>
      </c>
      <c r="Q486" s="34" t="str">
        <f t="shared" si="1181"/>
        <v>Módosított előirányzat
2024. év</v>
      </c>
      <c r="R486" s="34" t="str">
        <f t="shared" si="1181"/>
        <v>Teljesítés
2024. év</v>
      </c>
      <c r="S486" s="34" t="str">
        <f t="shared" si="1181"/>
        <v>%
Teljesítés
 Mód.előir.</v>
      </c>
      <c r="T486" s="49"/>
      <c r="U486" s="55" t="s">
        <v>1</v>
      </c>
      <c r="V486" s="98"/>
      <c r="W486" s="34" t="str">
        <f t="shared" ref="W486:AK486" si="1182">+W$6</f>
        <v>Eredeti előirányzat
2024. év</v>
      </c>
      <c r="X486" s="34" t="str">
        <f t="shared" si="1182"/>
        <v>1 Módosítás</v>
      </c>
      <c r="Y486" s="34" t="str">
        <f t="shared" si="1182"/>
        <v>Módosított előirányzat 1
2024. év</v>
      </c>
      <c r="Z486" s="34" t="str">
        <f t="shared" si="1182"/>
        <v>2 Módosítás</v>
      </c>
      <c r="AA486" s="34" t="str">
        <f t="shared" si="1182"/>
        <v>Módosított előirányzat</v>
      </c>
      <c r="AB486" s="34" t="str">
        <f t="shared" si="1182"/>
        <v>3 Módosítás</v>
      </c>
      <c r="AC486" s="34" t="str">
        <f t="shared" si="1182"/>
        <v>Módosított előirányzat</v>
      </c>
      <c r="AD486" s="34" t="str">
        <f t="shared" si="1182"/>
        <v>4 Módosítás</v>
      </c>
      <c r="AE486" s="34" t="str">
        <f t="shared" si="1182"/>
        <v>4. Módosított előirányzat</v>
      </c>
      <c r="AF486" s="34" t="str">
        <f t="shared" si="1182"/>
        <v>5 Módosítás</v>
      </c>
      <c r="AG486" s="34" t="str">
        <f t="shared" si="1182"/>
        <v>Módosított előirányzat 5</v>
      </c>
      <c r="AH486" s="34" t="str">
        <f t="shared" si="1182"/>
        <v>6 Módosítás</v>
      </c>
      <c r="AI486" s="34" t="str">
        <f t="shared" si="1182"/>
        <v>Módosított 
előirányzat</v>
      </c>
      <c r="AJ486" s="34" t="str">
        <f t="shared" si="1182"/>
        <v>Teljesítés
2024. év</v>
      </c>
      <c r="AK486" s="34" t="str">
        <f t="shared" si="1182"/>
        <v>%
Teljesítés
 Mód.előir.</v>
      </c>
    </row>
    <row r="487" spans="1:47" ht="19.5" customHeight="1" x14ac:dyDescent="0.2">
      <c r="B487" s="134"/>
      <c r="C487" s="135" t="s">
        <v>2</v>
      </c>
      <c r="D487" s="136"/>
      <c r="E487" s="137">
        <f t="shared" ref="E487:I487" si="1183">+E488+E489+E490+E491</f>
        <v>0</v>
      </c>
      <c r="F487" s="137">
        <f t="shared" si="1183"/>
        <v>0</v>
      </c>
      <c r="G487" s="137">
        <f t="shared" si="1183"/>
        <v>0</v>
      </c>
      <c r="H487" s="137">
        <f t="shared" si="1183"/>
        <v>0</v>
      </c>
      <c r="I487" s="137">
        <f t="shared" si="1183"/>
        <v>0</v>
      </c>
      <c r="J487" s="137">
        <f t="shared" ref="J487:K487" si="1184">+J488+J489+J490+J491</f>
        <v>0</v>
      </c>
      <c r="K487" s="137">
        <f t="shared" si="1184"/>
        <v>0</v>
      </c>
      <c r="L487" s="137">
        <f t="shared" ref="L487:M487" si="1185">+L488+L489+L490+L491</f>
        <v>0</v>
      </c>
      <c r="M487" s="137">
        <f t="shared" si="1185"/>
        <v>0</v>
      </c>
      <c r="N487" s="137">
        <f t="shared" ref="N487:O487" si="1186">+N488+N489+N490+N491</f>
        <v>0</v>
      </c>
      <c r="O487" s="137">
        <f t="shared" si="1186"/>
        <v>0</v>
      </c>
      <c r="P487" s="137">
        <f t="shared" ref="P487:Q487" si="1187">+P488+P489+P490+P491</f>
        <v>0</v>
      </c>
      <c r="Q487" s="137">
        <f t="shared" si="1187"/>
        <v>0</v>
      </c>
      <c r="R487" s="137">
        <f>+R488+R489+R490+R491</f>
        <v>0</v>
      </c>
      <c r="S487" s="213">
        <f>IF(Q487=0,0,R487/Q487*100)</f>
        <v>0</v>
      </c>
      <c r="T487" s="44"/>
      <c r="U487" s="138" t="s">
        <v>3</v>
      </c>
      <c r="V487" s="139"/>
      <c r="W487" s="72">
        <f t="shared" ref="W487:X487" si="1188">SUM(W488:W492)</f>
        <v>0</v>
      </c>
      <c r="X487" s="72">
        <f t="shared" si="1188"/>
        <v>0</v>
      </c>
      <c r="Y487" s="72">
        <f>+W487+X487</f>
        <v>0</v>
      </c>
      <c r="Z487" s="72">
        <f t="shared" ref="Z487" si="1189">SUM(Z488:Z492)</f>
        <v>0</v>
      </c>
      <c r="AA487" s="72">
        <f>+Y487+Z487</f>
        <v>0</v>
      </c>
      <c r="AB487" s="72">
        <f t="shared" ref="AB487:AD487" si="1190">SUM(AB488:AB492)</f>
        <v>0</v>
      </c>
      <c r="AC487" s="72">
        <f>SUM(AC488:AC492)</f>
        <v>0</v>
      </c>
      <c r="AD487" s="72">
        <f t="shared" si="1190"/>
        <v>0</v>
      </c>
      <c r="AE487" s="72">
        <f>SUM(AE488:AE492)</f>
        <v>0</v>
      </c>
      <c r="AF487" s="72">
        <f t="shared" ref="AF487:AH487" si="1191">SUM(AF488:AF492)</f>
        <v>0</v>
      </c>
      <c r="AG487" s="72">
        <f>SUM(AG488:AG492)</f>
        <v>0</v>
      </c>
      <c r="AH487" s="72">
        <f t="shared" si="1191"/>
        <v>0</v>
      </c>
      <c r="AI487" s="72">
        <f>SUM(AI488:AI492)</f>
        <v>0</v>
      </c>
      <c r="AJ487" s="72">
        <f>SUM(AJ488:AJ492)</f>
        <v>0</v>
      </c>
      <c r="AK487" s="243">
        <f t="shared" ref="AK487:AK500" si="1192">IF(AI487=0,0,AJ487/AI487*100)</f>
        <v>0</v>
      </c>
    </row>
    <row r="488" spans="1:47" ht="19.5" customHeight="1" x14ac:dyDescent="0.2">
      <c r="B488" s="140"/>
      <c r="C488" s="141" t="s">
        <v>4</v>
      </c>
      <c r="D488" s="141"/>
      <c r="E488" s="142"/>
      <c r="F488" s="142">
        <v>0</v>
      </c>
      <c r="G488" s="142"/>
      <c r="H488" s="142"/>
      <c r="I488" s="142"/>
      <c r="J488" s="142"/>
      <c r="K488" s="142"/>
      <c r="L488" s="142"/>
      <c r="M488" s="142"/>
      <c r="N488" s="142"/>
      <c r="O488" s="142"/>
      <c r="P488" s="142"/>
      <c r="Q488" s="142"/>
      <c r="R488" s="142"/>
      <c r="S488" s="214">
        <f t="shared" ref="S488:S500" si="1193">IF(Q488=0,0,R488/Q488*100)</f>
        <v>0</v>
      </c>
      <c r="T488" s="46"/>
      <c r="U488" s="143"/>
      <c r="V488" s="144" t="s">
        <v>6</v>
      </c>
      <c r="W488" s="145">
        <v>0</v>
      </c>
      <c r="X488" s="145">
        <v>0</v>
      </c>
      <c r="Y488" s="145">
        <f t="shared" ref="Y488:Y499" si="1194">+W488+X488</f>
        <v>0</v>
      </c>
      <c r="Z488" s="145">
        <v>0</v>
      </c>
      <c r="AA488" s="145">
        <f t="shared" ref="AA488:AA499" si="1195">+Y488+Z488</f>
        <v>0</v>
      </c>
      <c r="AB488" s="145">
        <v>0</v>
      </c>
      <c r="AC488" s="145">
        <f>+AA488+AB488</f>
        <v>0</v>
      </c>
      <c r="AD488" s="145">
        <v>0</v>
      </c>
      <c r="AE488" s="145">
        <f>+AC488+AD488</f>
        <v>0</v>
      </c>
      <c r="AF488" s="145">
        <v>0</v>
      </c>
      <c r="AG488" s="145">
        <f>+AE488+AF488</f>
        <v>0</v>
      </c>
      <c r="AH488" s="145">
        <v>0</v>
      </c>
      <c r="AI488" s="145">
        <f>+AG488+AH488</f>
        <v>0</v>
      </c>
      <c r="AJ488" s="145"/>
      <c r="AK488" s="244">
        <f t="shared" si="1192"/>
        <v>0</v>
      </c>
    </row>
    <row r="489" spans="1:47" ht="23.25" customHeight="1" x14ac:dyDescent="0.2">
      <c r="A489" s="253"/>
      <c r="B489" s="100"/>
      <c r="C489" s="17" t="s">
        <v>5</v>
      </c>
      <c r="D489" s="18"/>
      <c r="E489" s="5">
        <v>0</v>
      </c>
      <c r="F489" s="5">
        <v>0</v>
      </c>
      <c r="G489" s="5">
        <f>+E489+F489</f>
        <v>0</v>
      </c>
      <c r="H489" s="5">
        <v>0</v>
      </c>
      <c r="I489" s="5">
        <f>+G489+H489</f>
        <v>0</v>
      </c>
      <c r="J489" s="5">
        <v>0</v>
      </c>
      <c r="K489" s="5">
        <f>+I489+J489</f>
        <v>0</v>
      </c>
      <c r="L489" s="5">
        <v>0</v>
      </c>
      <c r="M489" s="5">
        <f>+K489+L489</f>
        <v>0</v>
      </c>
      <c r="N489" s="5">
        <v>0</v>
      </c>
      <c r="O489" s="5">
        <f>+M489+N489</f>
        <v>0</v>
      </c>
      <c r="P489" s="5">
        <v>0</v>
      </c>
      <c r="Q489" s="5">
        <f>+O489+P489</f>
        <v>0</v>
      </c>
      <c r="R489" s="5"/>
      <c r="S489" s="215">
        <f t="shared" si="1193"/>
        <v>0</v>
      </c>
      <c r="T489" s="46"/>
      <c r="U489" s="53"/>
      <c r="V489" s="19" t="s">
        <v>8</v>
      </c>
      <c r="W489" s="78">
        <v>0</v>
      </c>
      <c r="X489" s="78">
        <v>0</v>
      </c>
      <c r="Y489" s="78">
        <f t="shared" si="1194"/>
        <v>0</v>
      </c>
      <c r="Z489" s="78">
        <v>0</v>
      </c>
      <c r="AA489" s="78">
        <f t="shared" si="1195"/>
        <v>0</v>
      </c>
      <c r="AB489" s="78">
        <v>0</v>
      </c>
      <c r="AC489" s="78">
        <f>+AA489+AB489</f>
        <v>0</v>
      </c>
      <c r="AD489" s="78">
        <v>0</v>
      </c>
      <c r="AE489" s="78">
        <f>+AC489+AD489</f>
        <v>0</v>
      </c>
      <c r="AF489" s="78">
        <v>0</v>
      </c>
      <c r="AG489" s="78">
        <f>+AE489+AF489</f>
        <v>0</v>
      </c>
      <c r="AH489" s="78">
        <v>0</v>
      </c>
      <c r="AI489" s="78">
        <f>+AG489+AH489</f>
        <v>0</v>
      </c>
      <c r="AJ489" s="78"/>
      <c r="AK489" s="245">
        <f t="shared" si="1192"/>
        <v>0</v>
      </c>
    </row>
    <row r="490" spans="1:47" ht="19.5" customHeight="1" x14ac:dyDescent="0.2">
      <c r="A490" s="253"/>
      <c r="B490" s="100"/>
      <c r="C490" s="17" t="s">
        <v>7</v>
      </c>
      <c r="D490" s="18"/>
      <c r="E490" s="5"/>
      <c r="F490" s="5">
        <v>0</v>
      </c>
      <c r="G490" s="5">
        <f t="shared" ref="G490:G499" si="1196">+E490+F490</f>
        <v>0</v>
      </c>
      <c r="H490" s="5">
        <v>0</v>
      </c>
      <c r="I490" s="5">
        <f t="shared" ref="I490:I499" si="1197">+G490+H490</f>
        <v>0</v>
      </c>
      <c r="J490" s="5">
        <v>0</v>
      </c>
      <c r="K490" s="5">
        <f t="shared" ref="K490:K499" si="1198">+I490+J490</f>
        <v>0</v>
      </c>
      <c r="L490" s="5">
        <v>0</v>
      </c>
      <c r="M490" s="5">
        <f t="shared" ref="M490:M499" si="1199">+K490+L490</f>
        <v>0</v>
      </c>
      <c r="N490" s="5">
        <v>0</v>
      </c>
      <c r="O490" s="5">
        <f t="shared" ref="O490:O499" si="1200">+M490+N490</f>
        <v>0</v>
      </c>
      <c r="P490" s="5">
        <v>0</v>
      </c>
      <c r="Q490" s="5">
        <f t="shared" ref="Q490:Q499" si="1201">+O490+P490</f>
        <v>0</v>
      </c>
      <c r="R490" s="5"/>
      <c r="S490" s="215">
        <f t="shared" si="1193"/>
        <v>0</v>
      </c>
      <c r="T490" s="46"/>
      <c r="U490" s="53"/>
      <c r="V490" s="20" t="s">
        <v>9</v>
      </c>
      <c r="W490" s="78">
        <v>0</v>
      </c>
      <c r="X490" s="78">
        <v>0</v>
      </c>
      <c r="Y490" s="78">
        <f t="shared" si="1194"/>
        <v>0</v>
      </c>
      <c r="Z490" s="78">
        <v>0</v>
      </c>
      <c r="AA490" s="78">
        <f t="shared" si="1195"/>
        <v>0</v>
      </c>
      <c r="AB490" s="78">
        <v>0</v>
      </c>
      <c r="AC490" s="78">
        <f>+AA490+AB490</f>
        <v>0</v>
      </c>
      <c r="AD490" s="78">
        <v>0</v>
      </c>
      <c r="AE490" s="78">
        <f>+AC490+AD490</f>
        <v>0</v>
      </c>
      <c r="AF490" s="78">
        <v>0</v>
      </c>
      <c r="AG490" s="78">
        <f>+AE490+AF490</f>
        <v>0</v>
      </c>
      <c r="AH490" s="78">
        <v>0</v>
      </c>
      <c r="AI490" s="78">
        <f>+AG490+AH490</f>
        <v>0</v>
      </c>
      <c r="AJ490" s="78"/>
      <c r="AK490" s="245">
        <f t="shared" si="1192"/>
        <v>0</v>
      </c>
    </row>
    <row r="491" spans="1:47" ht="19.5" customHeight="1" x14ac:dyDescent="0.2">
      <c r="A491" s="253"/>
      <c r="B491" s="100"/>
      <c r="C491" s="17" t="s">
        <v>21</v>
      </c>
      <c r="D491" s="18"/>
      <c r="E491" s="5"/>
      <c r="F491" s="5">
        <v>0</v>
      </c>
      <c r="G491" s="5">
        <f t="shared" si="1196"/>
        <v>0</v>
      </c>
      <c r="H491" s="5">
        <v>0</v>
      </c>
      <c r="I491" s="5">
        <f t="shared" si="1197"/>
        <v>0</v>
      </c>
      <c r="J491" s="5">
        <v>0</v>
      </c>
      <c r="K491" s="5">
        <f t="shared" si="1198"/>
        <v>0</v>
      </c>
      <c r="L491" s="5">
        <v>0</v>
      </c>
      <c r="M491" s="5">
        <f t="shared" si="1199"/>
        <v>0</v>
      </c>
      <c r="N491" s="5">
        <v>0</v>
      </c>
      <c r="O491" s="5">
        <f t="shared" si="1200"/>
        <v>0</v>
      </c>
      <c r="P491" s="5">
        <v>0</v>
      </c>
      <c r="Q491" s="5">
        <f t="shared" si="1201"/>
        <v>0</v>
      </c>
      <c r="R491" s="5"/>
      <c r="S491" s="215">
        <f t="shared" si="1193"/>
        <v>0</v>
      </c>
      <c r="T491" s="46"/>
      <c r="U491" s="53"/>
      <c r="V491" s="20" t="s">
        <v>11</v>
      </c>
      <c r="W491" s="78">
        <v>0</v>
      </c>
      <c r="X491" s="78">
        <v>0</v>
      </c>
      <c r="Y491" s="78">
        <f t="shared" si="1194"/>
        <v>0</v>
      </c>
      <c r="Z491" s="78">
        <v>0</v>
      </c>
      <c r="AA491" s="78">
        <f t="shared" si="1195"/>
        <v>0</v>
      </c>
      <c r="AB491" s="78">
        <v>0</v>
      </c>
      <c r="AC491" s="78">
        <f>+AA491+AB491</f>
        <v>0</v>
      </c>
      <c r="AD491" s="78">
        <v>0</v>
      </c>
      <c r="AE491" s="78">
        <f>+AC491+AD491</f>
        <v>0</v>
      </c>
      <c r="AF491" s="78">
        <v>0</v>
      </c>
      <c r="AG491" s="78">
        <f>+AE491+AF491</f>
        <v>0</v>
      </c>
      <c r="AH491" s="78">
        <v>0</v>
      </c>
      <c r="AI491" s="78">
        <f>+AG491+AH491</f>
        <v>0</v>
      </c>
      <c r="AJ491" s="78"/>
      <c r="AK491" s="245">
        <f t="shared" si="1192"/>
        <v>0</v>
      </c>
    </row>
    <row r="492" spans="1:47" ht="19.5" customHeight="1" x14ac:dyDescent="0.2">
      <c r="A492" s="253"/>
      <c r="B492" s="101"/>
      <c r="C492" s="21"/>
      <c r="D492" s="21"/>
      <c r="E492" s="102"/>
      <c r="F492" s="102">
        <v>0</v>
      </c>
      <c r="G492" s="5">
        <f t="shared" si="1196"/>
        <v>0</v>
      </c>
      <c r="H492" s="102">
        <v>0</v>
      </c>
      <c r="I492" s="5">
        <f t="shared" si="1197"/>
        <v>0</v>
      </c>
      <c r="J492" s="102">
        <v>0</v>
      </c>
      <c r="K492" s="5">
        <f t="shared" si="1198"/>
        <v>0</v>
      </c>
      <c r="L492" s="102">
        <v>0</v>
      </c>
      <c r="M492" s="5">
        <f t="shared" si="1199"/>
        <v>0</v>
      </c>
      <c r="N492" s="102">
        <v>0</v>
      </c>
      <c r="O492" s="5">
        <f t="shared" si="1200"/>
        <v>0</v>
      </c>
      <c r="P492" s="102">
        <v>0</v>
      </c>
      <c r="Q492" s="5">
        <f t="shared" si="1201"/>
        <v>0</v>
      </c>
      <c r="R492" s="5"/>
      <c r="S492" s="215">
        <f t="shared" si="1193"/>
        <v>0</v>
      </c>
      <c r="T492" s="50"/>
      <c r="U492" s="54"/>
      <c r="V492" s="23" t="s">
        <v>12</v>
      </c>
      <c r="W492" s="79">
        <v>0</v>
      </c>
      <c r="X492" s="79">
        <v>0</v>
      </c>
      <c r="Y492" s="79">
        <f t="shared" si="1194"/>
        <v>0</v>
      </c>
      <c r="Z492" s="79">
        <v>0</v>
      </c>
      <c r="AA492" s="79">
        <f t="shared" si="1195"/>
        <v>0</v>
      </c>
      <c r="AB492" s="79">
        <v>0</v>
      </c>
      <c r="AC492" s="79">
        <f>+AA492+AB492</f>
        <v>0</v>
      </c>
      <c r="AD492" s="79">
        <v>0</v>
      </c>
      <c r="AE492" s="79">
        <f>+AC492+AD492</f>
        <v>0</v>
      </c>
      <c r="AF492" s="79">
        <v>0</v>
      </c>
      <c r="AG492" s="79">
        <f>+AE492+AF492</f>
        <v>0</v>
      </c>
      <c r="AH492" s="79">
        <v>0</v>
      </c>
      <c r="AI492" s="79">
        <f>+AG492+AH492</f>
        <v>0</v>
      </c>
      <c r="AJ492" s="79"/>
      <c r="AK492" s="246">
        <f t="shared" si="1192"/>
        <v>0</v>
      </c>
    </row>
    <row r="493" spans="1:47" ht="19.5" customHeight="1" x14ac:dyDescent="0.2">
      <c r="A493" s="253"/>
      <c r="B493" s="101"/>
      <c r="C493" s="21"/>
      <c r="D493" s="21"/>
      <c r="E493" s="102"/>
      <c r="F493" s="102">
        <v>0</v>
      </c>
      <c r="G493" s="5">
        <f t="shared" si="1196"/>
        <v>0</v>
      </c>
      <c r="H493" s="102">
        <v>0</v>
      </c>
      <c r="I493" s="5">
        <f t="shared" si="1197"/>
        <v>0</v>
      </c>
      <c r="J493" s="102">
        <v>0</v>
      </c>
      <c r="K493" s="5">
        <f t="shared" si="1198"/>
        <v>0</v>
      </c>
      <c r="L493" s="102">
        <v>0</v>
      </c>
      <c r="M493" s="5">
        <f t="shared" si="1199"/>
        <v>0</v>
      </c>
      <c r="N493" s="102">
        <v>0</v>
      </c>
      <c r="O493" s="5">
        <f t="shared" si="1200"/>
        <v>0</v>
      </c>
      <c r="P493" s="102">
        <v>0</v>
      </c>
      <c r="Q493" s="5">
        <f t="shared" si="1201"/>
        <v>0</v>
      </c>
      <c r="R493" s="5"/>
      <c r="S493" s="215">
        <f t="shared" si="1193"/>
        <v>0</v>
      </c>
      <c r="T493" s="29"/>
      <c r="U493" s="138" t="s">
        <v>13</v>
      </c>
      <c r="V493" s="139"/>
      <c r="W493" s="60">
        <f t="shared" ref="W493:X493" si="1202">SUM(W494:W496)</f>
        <v>101783</v>
      </c>
      <c r="X493" s="60">
        <f t="shared" si="1202"/>
        <v>0</v>
      </c>
      <c r="Y493" s="60">
        <f t="shared" si="1194"/>
        <v>101783</v>
      </c>
      <c r="Z493" s="60">
        <f t="shared" ref="Z493" si="1203">SUM(Z494:Z496)</f>
        <v>0</v>
      </c>
      <c r="AA493" s="60">
        <f t="shared" si="1195"/>
        <v>101783</v>
      </c>
      <c r="AB493" s="60">
        <f t="shared" ref="AB493:AD493" si="1204">SUM(AB494:AB496)</f>
        <v>0</v>
      </c>
      <c r="AC493" s="72">
        <f>SUM(AC494:AC496)</f>
        <v>101783</v>
      </c>
      <c r="AD493" s="60">
        <f t="shared" si="1204"/>
        <v>0</v>
      </c>
      <c r="AE493" s="72">
        <f>SUM(AE494:AE496)</f>
        <v>101783</v>
      </c>
      <c r="AF493" s="60">
        <f t="shared" ref="AF493:AH493" si="1205">SUM(AF494:AF496)</f>
        <v>0</v>
      </c>
      <c r="AG493" s="72">
        <f>SUM(AG494:AG496)</f>
        <v>101783</v>
      </c>
      <c r="AH493" s="60">
        <f t="shared" si="1205"/>
        <v>0</v>
      </c>
      <c r="AI493" s="72">
        <f>SUM(AI494:AI496)</f>
        <v>101783</v>
      </c>
      <c r="AJ493" s="72">
        <f>SUM(AJ494:AJ496)</f>
        <v>0</v>
      </c>
      <c r="AK493" s="243">
        <f t="shared" si="1192"/>
        <v>0</v>
      </c>
    </row>
    <row r="494" spans="1:47" ht="19.5" customHeight="1" x14ac:dyDescent="0.2">
      <c r="A494" s="253"/>
      <c r="B494" s="134"/>
      <c r="C494" s="135" t="s">
        <v>10</v>
      </c>
      <c r="D494" s="8"/>
      <c r="E494" s="9">
        <v>101783</v>
      </c>
      <c r="F494" s="9">
        <v>0</v>
      </c>
      <c r="G494" s="9">
        <f t="shared" si="1196"/>
        <v>101783</v>
      </c>
      <c r="H494" s="9">
        <v>0</v>
      </c>
      <c r="I494" s="9">
        <f t="shared" si="1197"/>
        <v>101783</v>
      </c>
      <c r="J494" s="9">
        <v>0</v>
      </c>
      <c r="K494" s="9">
        <f t="shared" si="1198"/>
        <v>101783</v>
      </c>
      <c r="L494" s="9">
        <v>0</v>
      </c>
      <c r="M494" s="9">
        <f t="shared" si="1199"/>
        <v>101783</v>
      </c>
      <c r="N494" s="9">
        <v>0</v>
      </c>
      <c r="O494" s="9">
        <f t="shared" si="1200"/>
        <v>101783</v>
      </c>
      <c r="P494" s="9">
        <v>0</v>
      </c>
      <c r="Q494" s="9">
        <f t="shared" si="1201"/>
        <v>101783</v>
      </c>
      <c r="R494" s="9"/>
      <c r="S494" s="216">
        <f t="shared" si="1193"/>
        <v>0</v>
      </c>
      <c r="T494" s="44"/>
      <c r="U494" s="143"/>
      <c r="V494" s="144" t="s">
        <v>15</v>
      </c>
      <c r="W494" s="145">
        <v>0</v>
      </c>
      <c r="X494" s="145">
        <v>0</v>
      </c>
      <c r="Y494" s="145">
        <f t="shared" si="1194"/>
        <v>0</v>
      </c>
      <c r="Z494" s="145">
        <v>0</v>
      </c>
      <c r="AA494" s="145">
        <f t="shared" si="1195"/>
        <v>0</v>
      </c>
      <c r="AB494" s="145">
        <v>0</v>
      </c>
      <c r="AC494" s="145">
        <f t="shared" ref="AC494:AC499" si="1206">+AA494+AB494</f>
        <v>0</v>
      </c>
      <c r="AD494" s="145">
        <v>0</v>
      </c>
      <c r="AE494" s="145">
        <f t="shared" ref="AE494:AE499" si="1207">+AC494+AD494</f>
        <v>0</v>
      </c>
      <c r="AF494" s="145">
        <v>0</v>
      </c>
      <c r="AG494" s="145">
        <f t="shared" ref="AG494:AG499" si="1208">+AE494+AF494</f>
        <v>0</v>
      </c>
      <c r="AH494" s="145">
        <v>0</v>
      </c>
      <c r="AI494" s="145">
        <f t="shared" ref="AI494:AI499" si="1209">+AG494+AH494</f>
        <v>0</v>
      </c>
      <c r="AJ494" s="145"/>
      <c r="AK494" s="244">
        <f t="shared" si="1192"/>
        <v>0</v>
      </c>
    </row>
    <row r="495" spans="1:47" ht="19.5" customHeight="1" x14ac:dyDescent="0.2">
      <c r="A495" s="253"/>
      <c r="B495" s="134"/>
      <c r="C495" s="135" t="s">
        <v>139</v>
      </c>
      <c r="D495" s="8"/>
      <c r="E495" s="11">
        <v>0</v>
      </c>
      <c r="F495" s="11">
        <v>0</v>
      </c>
      <c r="G495" s="11">
        <f t="shared" si="1196"/>
        <v>0</v>
      </c>
      <c r="H495" s="11">
        <v>0</v>
      </c>
      <c r="I495" s="11">
        <f t="shared" si="1197"/>
        <v>0</v>
      </c>
      <c r="J495" s="11">
        <v>0</v>
      </c>
      <c r="K495" s="11">
        <f t="shared" si="1198"/>
        <v>0</v>
      </c>
      <c r="L495" s="11">
        <v>0</v>
      </c>
      <c r="M495" s="11">
        <f t="shared" si="1199"/>
        <v>0</v>
      </c>
      <c r="N495" s="11">
        <v>0</v>
      </c>
      <c r="O495" s="11">
        <f t="shared" si="1200"/>
        <v>0</v>
      </c>
      <c r="P495" s="11">
        <v>0</v>
      </c>
      <c r="Q495" s="11">
        <f t="shared" si="1201"/>
        <v>0</v>
      </c>
      <c r="R495" s="11"/>
      <c r="S495" s="217">
        <f t="shared" si="1193"/>
        <v>0</v>
      </c>
      <c r="T495" s="45"/>
      <c r="U495" s="53"/>
      <c r="V495" s="20" t="s">
        <v>16</v>
      </c>
      <c r="W495" s="78">
        <v>0</v>
      </c>
      <c r="X495" s="78">
        <v>0</v>
      </c>
      <c r="Y495" s="78">
        <f t="shared" si="1194"/>
        <v>0</v>
      </c>
      <c r="Z495" s="78">
        <v>0</v>
      </c>
      <c r="AA495" s="78">
        <f t="shared" si="1195"/>
        <v>0</v>
      </c>
      <c r="AB495" s="78">
        <v>0</v>
      </c>
      <c r="AC495" s="78">
        <f t="shared" si="1206"/>
        <v>0</v>
      </c>
      <c r="AD495" s="78">
        <v>0</v>
      </c>
      <c r="AE495" s="78">
        <f t="shared" si="1207"/>
        <v>0</v>
      </c>
      <c r="AF495" s="78">
        <v>0</v>
      </c>
      <c r="AG495" s="78">
        <f t="shared" si="1208"/>
        <v>0</v>
      </c>
      <c r="AH495" s="78">
        <v>0</v>
      </c>
      <c r="AI495" s="78">
        <f t="shared" si="1209"/>
        <v>0</v>
      </c>
      <c r="AJ495" s="78"/>
      <c r="AK495" s="245">
        <f t="shared" si="1192"/>
        <v>0</v>
      </c>
    </row>
    <row r="496" spans="1:47" ht="19.5" customHeight="1" x14ac:dyDescent="0.2">
      <c r="A496" s="253"/>
      <c r="B496" s="134"/>
      <c r="C496" s="135" t="s">
        <v>22</v>
      </c>
      <c r="D496" s="8"/>
      <c r="E496" s="58">
        <v>0</v>
      </c>
      <c r="F496" s="58">
        <v>0</v>
      </c>
      <c r="G496" s="58">
        <f t="shared" si="1196"/>
        <v>0</v>
      </c>
      <c r="H496" s="58">
        <v>0</v>
      </c>
      <c r="I496" s="58">
        <f t="shared" si="1197"/>
        <v>0</v>
      </c>
      <c r="J496" s="58">
        <v>0</v>
      </c>
      <c r="K496" s="58">
        <f t="shared" si="1198"/>
        <v>0</v>
      </c>
      <c r="L496" s="58">
        <v>0</v>
      </c>
      <c r="M496" s="58">
        <f t="shared" si="1199"/>
        <v>0</v>
      </c>
      <c r="N496" s="58">
        <v>0</v>
      </c>
      <c r="O496" s="58">
        <f t="shared" si="1200"/>
        <v>0</v>
      </c>
      <c r="P496" s="58">
        <v>0</v>
      </c>
      <c r="Q496" s="58">
        <f t="shared" si="1201"/>
        <v>0</v>
      </c>
      <c r="R496" s="58"/>
      <c r="S496" s="218">
        <f t="shared" si="1193"/>
        <v>0</v>
      </c>
      <c r="U496" s="103"/>
      <c r="V496" s="104" t="s">
        <v>17</v>
      </c>
      <c r="W496" s="80">
        <v>101783</v>
      </c>
      <c r="X496" s="80">
        <v>0</v>
      </c>
      <c r="Y496" s="80">
        <f t="shared" si="1194"/>
        <v>101783</v>
      </c>
      <c r="Z496" s="80">
        <v>0</v>
      </c>
      <c r="AA496" s="80">
        <f t="shared" si="1195"/>
        <v>101783</v>
      </c>
      <c r="AB496" s="80">
        <v>0</v>
      </c>
      <c r="AC496" s="80">
        <f t="shared" si="1206"/>
        <v>101783</v>
      </c>
      <c r="AD496" s="80">
        <v>0</v>
      </c>
      <c r="AE496" s="80">
        <f t="shared" si="1207"/>
        <v>101783</v>
      </c>
      <c r="AF496" s="80">
        <v>0</v>
      </c>
      <c r="AG496" s="80">
        <f t="shared" si="1208"/>
        <v>101783</v>
      </c>
      <c r="AH496" s="80">
        <v>0</v>
      </c>
      <c r="AI496" s="80">
        <f t="shared" si="1209"/>
        <v>101783</v>
      </c>
      <c r="AJ496" s="80"/>
      <c r="AK496" s="247">
        <f t="shared" si="1192"/>
        <v>0</v>
      </c>
    </row>
    <row r="497" spans="1:47" ht="19.5" customHeight="1" x14ac:dyDescent="0.2">
      <c r="A497" s="253"/>
      <c r="B497" s="134"/>
      <c r="C497" s="135" t="s">
        <v>46</v>
      </c>
      <c r="D497" s="8"/>
      <c r="E497" s="11">
        <v>0</v>
      </c>
      <c r="F497" s="11">
        <v>0</v>
      </c>
      <c r="G497" s="11">
        <f t="shared" si="1196"/>
        <v>0</v>
      </c>
      <c r="H497" s="11">
        <v>0</v>
      </c>
      <c r="I497" s="11">
        <f t="shared" si="1197"/>
        <v>0</v>
      </c>
      <c r="J497" s="11">
        <v>0</v>
      </c>
      <c r="K497" s="11">
        <f t="shared" si="1198"/>
        <v>0</v>
      </c>
      <c r="L497" s="11">
        <v>0</v>
      </c>
      <c r="M497" s="11">
        <f t="shared" si="1199"/>
        <v>0</v>
      </c>
      <c r="N497" s="11">
        <v>0</v>
      </c>
      <c r="O497" s="11">
        <f t="shared" si="1200"/>
        <v>0</v>
      </c>
      <c r="P497" s="11">
        <v>0</v>
      </c>
      <c r="Q497" s="11">
        <f t="shared" si="1201"/>
        <v>0</v>
      </c>
      <c r="R497" s="11"/>
      <c r="S497" s="217">
        <f t="shared" si="1193"/>
        <v>0</v>
      </c>
      <c r="T497" s="45"/>
      <c r="U497" s="147" t="s">
        <v>43</v>
      </c>
      <c r="V497" s="10"/>
      <c r="W497" s="60">
        <v>0</v>
      </c>
      <c r="X497" s="60">
        <v>0</v>
      </c>
      <c r="Y497" s="60">
        <f t="shared" si="1194"/>
        <v>0</v>
      </c>
      <c r="Z497" s="60">
        <v>0</v>
      </c>
      <c r="AA497" s="60">
        <f t="shared" si="1195"/>
        <v>0</v>
      </c>
      <c r="AB497" s="60">
        <v>0</v>
      </c>
      <c r="AC497" s="60">
        <f t="shared" si="1206"/>
        <v>0</v>
      </c>
      <c r="AD497" s="60">
        <v>0</v>
      </c>
      <c r="AE497" s="60">
        <f t="shared" si="1207"/>
        <v>0</v>
      </c>
      <c r="AF497" s="60">
        <v>0</v>
      </c>
      <c r="AG497" s="60">
        <f t="shared" si="1208"/>
        <v>0</v>
      </c>
      <c r="AH497" s="60">
        <v>0</v>
      </c>
      <c r="AI497" s="60">
        <f t="shared" si="1209"/>
        <v>0</v>
      </c>
      <c r="AJ497" s="60"/>
      <c r="AK497" s="230">
        <f t="shared" si="1192"/>
        <v>0</v>
      </c>
    </row>
    <row r="498" spans="1:47" ht="19.5" customHeight="1" x14ac:dyDescent="0.2">
      <c r="B498" s="134"/>
      <c r="C498" s="135" t="s">
        <v>51</v>
      </c>
      <c r="D498" s="8"/>
      <c r="E498" s="58">
        <v>0</v>
      </c>
      <c r="F498" s="58">
        <v>0</v>
      </c>
      <c r="G498" s="58">
        <f t="shared" si="1196"/>
        <v>0</v>
      </c>
      <c r="H498" s="58">
        <v>0</v>
      </c>
      <c r="I498" s="58">
        <f t="shared" si="1197"/>
        <v>0</v>
      </c>
      <c r="J498" s="58">
        <v>0</v>
      </c>
      <c r="K498" s="58">
        <f t="shared" si="1198"/>
        <v>0</v>
      </c>
      <c r="L498" s="58">
        <v>0</v>
      </c>
      <c r="M498" s="58">
        <f t="shared" si="1199"/>
        <v>0</v>
      </c>
      <c r="N498" s="58">
        <v>0</v>
      </c>
      <c r="O498" s="58">
        <f t="shared" si="1200"/>
        <v>0</v>
      </c>
      <c r="P498" s="58">
        <v>0</v>
      </c>
      <c r="Q498" s="58">
        <f t="shared" si="1201"/>
        <v>0</v>
      </c>
      <c r="R498" s="58"/>
      <c r="S498" s="218">
        <f t="shared" si="1193"/>
        <v>0</v>
      </c>
      <c r="T498" s="29"/>
      <c r="U498" s="55" t="s">
        <v>38</v>
      </c>
      <c r="V498" s="28"/>
      <c r="W498" s="60">
        <v>0</v>
      </c>
      <c r="X498" s="60">
        <v>0</v>
      </c>
      <c r="Y498" s="60">
        <f t="shared" si="1194"/>
        <v>0</v>
      </c>
      <c r="Z498" s="60">
        <v>0</v>
      </c>
      <c r="AA498" s="60">
        <f t="shared" si="1195"/>
        <v>0</v>
      </c>
      <c r="AB498" s="60">
        <v>0</v>
      </c>
      <c r="AC498" s="60">
        <f t="shared" si="1206"/>
        <v>0</v>
      </c>
      <c r="AD498" s="60">
        <v>0</v>
      </c>
      <c r="AE498" s="60">
        <f t="shared" si="1207"/>
        <v>0</v>
      </c>
      <c r="AF498" s="60">
        <v>0</v>
      </c>
      <c r="AG498" s="60">
        <f t="shared" si="1208"/>
        <v>0</v>
      </c>
      <c r="AH498" s="60">
        <v>0</v>
      </c>
      <c r="AI498" s="60">
        <f t="shared" si="1209"/>
        <v>0</v>
      </c>
      <c r="AJ498" s="60"/>
      <c r="AK498" s="230">
        <f t="shared" si="1192"/>
        <v>0</v>
      </c>
    </row>
    <row r="499" spans="1:47" ht="19.5" customHeight="1" x14ac:dyDescent="0.2">
      <c r="B499" s="105"/>
      <c r="C499" s="35" t="s">
        <v>127</v>
      </c>
      <c r="D499" s="35"/>
      <c r="E499" s="59">
        <v>0</v>
      </c>
      <c r="F499" s="59">
        <v>0</v>
      </c>
      <c r="G499" s="59">
        <f t="shared" si="1196"/>
        <v>0</v>
      </c>
      <c r="H499" s="59">
        <v>0</v>
      </c>
      <c r="I499" s="59">
        <f t="shared" si="1197"/>
        <v>0</v>
      </c>
      <c r="J499" s="59">
        <v>0</v>
      </c>
      <c r="K499" s="59">
        <f t="shared" si="1198"/>
        <v>0</v>
      </c>
      <c r="L499" s="59">
        <v>0</v>
      </c>
      <c r="M499" s="59">
        <f t="shared" si="1199"/>
        <v>0</v>
      </c>
      <c r="N499" s="59">
        <v>0</v>
      </c>
      <c r="O499" s="59">
        <f t="shared" si="1200"/>
        <v>0</v>
      </c>
      <c r="P499" s="59">
        <v>0</v>
      </c>
      <c r="Q499" s="59">
        <f t="shared" si="1201"/>
        <v>0</v>
      </c>
      <c r="R499" s="59"/>
      <c r="S499" s="219">
        <f t="shared" si="1193"/>
        <v>0</v>
      </c>
      <c r="T499" s="29"/>
      <c r="U499" s="148" t="s">
        <v>127</v>
      </c>
      <c r="V499" s="132"/>
      <c r="W499" s="89">
        <v>0</v>
      </c>
      <c r="X499" s="89">
        <v>0</v>
      </c>
      <c r="Y499" s="89">
        <f t="shared" si="1194"/>
        <v>0</v>
      </c>
      <c r="Z499" s="89">
        <v>0</v>
      </c>
      <c r="AA499" s="89">
        <f t="shared" si="1195"/>
        <v>0</v>
      </c>
      <c r="AB499" s="89">
        <v>0</v>
      </c>
      <c r="AC499" s="89">
        <f t="shared" si="1206"/>
        <v>0</v>
      </c>
      <c r="AD499" s="89">
        <v>0</v>
      </c>
      <c r="AE499" s="89">
        <f t="shared" si="1207"/>
        <v>0</v>
      </c>
      <c r="AF499" s="89">
        <v>0</v>
      </c>
      <c r="AG499" s="89">
        <f t="shared" si="1208"/>
        <v>0</v>
      </c>
      <c r="AH499" s="89">
        <v>0</v>
      </c>
      <c r="AI499" s="89">
        <f t="shared" si="1209"/>
        <v>0</v>
      </c>
      <c r="AJ499" s="89"/>
      <c r="AK499" s="248">
        <f t="shared" si="1192"/>
        <v>0</v>
      </c>
    </row>
    <row r="500" spans="1:47" s="3" customFormat="1" ht="19.5" customHeight="1" x14ac:dyDescent="0.2">
      <c r="B500" s="149" t="s">
        <v>14</v>
      </c>
      <c r="C500" s="135"/>
      <c r="D500" s="8"/>
      <c r="E500" s="11">
        <f>SUM(E494:E499)+E487</f>
        <v>101783</v>
      </c>
      <c r="F500" s="11">
        <f t="shared" ref="F500" si="1210">SUM(F494:F499)+F487</f>
        <v>0</v>
      </c>
      <c r="G500" s="11">
        <f t="shared" ref="G500" si="1211">SUM(G494:G499)+G487</f>
        <v>101783</v>
      </c>
      <c r="H500" s="11">
        <f t="shared" ref="H500" si="1212">SUM(H494:H499)+H487</f>
        <v>0</v>
      </c>
      <c r="I500" s="11">
        <f t="shared" ref="I500" si="1213">SUM(I494:I499)+I487</f>
        <v>101783</v>
      </c>
      <c r="J500" s="11">
        <f t="shared" ref="J500" si="1214">SUM(J494:J499)+J487</f>
        <v>0</v>
      </c>
      <c r="K500" s="11">
        <f t="shared" ref="K500" si="1215">SUM(K494:K499)+K487</f>
        <v>101783</v>
      </c>
      <c r="L500" s="11">
        <f t="shared" ref="L500" si="1216">SUM(L494:L499)+L487</f>
        <v>0</v>
      </c>
      <c r="M500" s="11">
        <f t="shared" ref="M500" si="1217">SUM(M494:M499)+M487</f>
        <v>101783</v>
      </c>
      <c r="N500" s="11">
        <f t="shared" ref="N500" si="1218">SUM(N494:N499)+N487</f>
        <v>0</v>
      </c>
      <c r="O500" s="11">
        <f t="shared" ref="O500" si="1219">SUM(O494:O499)+O487</f>
        <v>101783</v>
      </c>
      <c r="P500" s="11">
        <f t="shared" ref="P500" si="1220">SUM(P494:P499)+P487</f>
        <v>0</v>
      </c>
      <c r="Q500" s="11">
        <f t="shared" ref="Q500" si="1221">SUM(Q494:Q499)+Q487</f>
        <v>101783</v>
      </c>
      <c r="R500" s="11">
        <f t="shared" ref="R500" si="1222">SUM(R494:R499)+R487</f>
        <v>0</v>
      </c>
      <c r="S500" s="217">
        <f t="shared" si="1193"/>
        <v>0</v>
      </c>
      <c r="T500" s="65"/>
      <c r="U500" s="150" t="s">
        <v>18</v>
      </c>
      <c r="V500" s="151"/>
      <c r="W500" s="60">
        <f t="shared" ref="W500:AJ500" si="1223">+W498+W493+W487+W497+W499</f>
        <v>101783</v>
      </c>
      <c r="X500" s="60">
        <f t="shared" si="1223"/>
        <v>0</v>
      </c>
      <c r="Y500" s="60">
        <f t="shared" si="1223"/>
        <v>101783</v>
      </c>
      <c r="Z500" s="60">
        <f t="shared" si="1223"/>
        <v>0</v>
      </c>
      <c r="AA500" s="60">
        <f t="shared" si="1223"/>
        <v>101783</v>
      </c>
      <c r="AB500" s="60">
        <f t="shared" si="1223"/>
        <v>0</v>
      </c>
      <c r="AC500" s="60">
        <f t="shared" si="1223"/>
        <v>101783</v>
      </c>
      <c r="AD500" s="60">
        <f t="shared" si="1223"/>
        <v>0</v>
      </c>
      <c r="AE500" s="60">
        <f t="shared" si="1223"/>
        <v>101783</v>
      </c>
      <c r="AF500" s="60">
        <f t="shared" si="1223"/>
        <v>0</v>
      </c>
      <c r="AG500" s="60">
        <f t="shared" si="1223"/>
        <v>101783</v>
      </c>
      <c r="AH500" s="60">
        <f t="shared" si="1223"/>
        <v>0</v>
      </c>
      <c r="AI500" s="60">
        <f t="shared" si="1223"/>
        <v>101783</v>
      </c>
      <c r="AJ500" s="60">
        <f t="shared" si="1223"/>
        <v>0</v>
      </c>
      <c r="AK500" s="230">
        <f t="shared" si="1192"/>
        <v>0</v>
      </c>
      <c r="AL500" s="14"/>
      <c r="AM500" s="14"/>
      <c r="AN500" s="14"/>
      <c r="AO500" s="14"/>
      <c r="AP500" s="14"/>
      <c r="AQ500" s="14"/>
      <c r="AR500" s="14"/>
      <c r="AS500" s="14"/>
      <c r="AT500" s="14"/>
      <c r="AU500" s="14"/>
    </row>
    <row r="501" spans="1:47" s="3" customFormat="1" ht="25.5" customHeight="1" x14ac:dyDescent="0.2">
      <c r="B501" s="152" t="s">
        <v>93</v>
      </c>
      <c r="C501" s="122" t="s">
        <v>45</v>
      </c>
      <c r="D501" s="123"/>
      <c r="E501" s="122"/>
      <c r="F501" s="122"/>
      <c r="G501" s="122"/>
      <c r="H501" s="122"/>
      <c r="I501" s="122"/>
      <c r="J501" s="122"/>
      <c r="K501" s="122"/>
      <c r="L501" s="122"/>
      <c r="M501" s="122"/>
      <c r="N501" s="122"/>
      <c r="O501" s="122"/>
      <c r="P501" s="122"/>
      <c r="Q501" s="122"/>
      <c r="R501" s="122"/>
      <c r="S501" s="220"/>
      <c r="T501" s="122"/>
      <c r="U501" s="123"/>
      <c r="V501" s="167"/>
      <c r="W501" s="167"/>
      <c r="X501" s="167"/>
      <c r="Y501" s="167"/>
      <c r="Z501" s="167"/>
      <c r="AA501" s="167"/>
      <c r="AB501" s="167"/>
      <c r="AC501" s="167"/>
      <c r="AD501" s="167"/>
      <c r="AE501" s="167"/>
      <c r="AF501" s="167"/>
      <c r="AG501" s="167"/>
      <c r="AH501" s="167"/>
      <c r="AI501" s="167"/>
      <c r="AJ501" s="167"/>
      <c r="AK501" s="199"/>
    </row>
    <row r="502" spans="1:47" ht="40.5" customHeight="1" x14ac:dyDescent="0.2">
      <c r="B502" s="96" t="s">
        <v>0</v>
      </c>
      <c r="C502" s="26"/>
      <c r="D502" s="97"/>
      <c r="E502" s="34" t="str">
        <f t="shared" ref="E502:S502" si="1224">+E$6</f>
        <v>Eredeti előirányzat
2024. év</v>
      </c>
      <c r="F502" s="34" t="str">
        <f t="shared" si="1224"/>
        <v>1 Módosítás</v>
      </c>
      <c r="G502" s="34" t="str">
        <f t="shared" si="1224"/>
        <v>Módosított előirányzat 1
2024. év</v>
      </c>
      <c r="H502" s="34" t="str">
        <f t="shared" si="1224"/>
        <v>2 Módosítás</v>
      </c>
      <c r="I502" s="34" t="str">
        <f t="shared" si="1224"/>
        <v>Módosított előirányzat</v>
      </c>
      <c r="J502" s="34" t="str">
        <f t="shared" si="1224"/>
        <v>3 Módosítás</v>
      </c>
      <c r="K502" s="34" t="str">
        <f t="shared" si="1224"/>
        <v>Módosított előirányzat</v>
      </c>
      <c r="L502" s="34" t="str">
        <f t="shared" si="1224"/>
        <v>4 Módosítás</v>
      </c>
      <c r="M502" s="34" t="str">
        <f t="shared" si="1224"/>
        <v>4. Módosított előirányzat</v>
      </c>
      <c r="N502" s="34" t="str">
        <f t="shared" si="1224"/>
        <v>5 Módosítás</v>
      </c>
      <c r="O502" s="34" t="str">
        <f t="shared" si="1224"/>
        <v>Módosított előirányzat 5.</v>
      </c>
      <c r="P502" s="34" t="str">
        <f t="shared" si="1224"/>
        <v>6 Módosítás</v>
      </c>
      <c r="Q502" s="34" t="str">
        <f t="shared" si="1224"/>
        <v>Módosított előirányzat
2024. év</v>
      </c>
      <c r="R502" s="34" t="str">
        <f t="shared" si="1224"/>
        <v>Teljesítés
2024. év</v>
      </c>
      <c r="S502" s="34" t="str">
        <f t="shared" si="1224"/>
        <v>%
Teljesítés
 Mód.előir.</v>
      </c>
      <c r="T502" s="49"/>
      <c r="U502" s="55" t="s">
        <v>1</v>
      </c>
      <c r="V502" s="98"/>
      <c r="W502" s="34" t="str">
        <f t="shared" ref="W502:AK502" si="1225">+W$6</f>
        <v>Eredeti előirányzat
2024. év</v>
      </c>
      <c r="X502" s="34" t="str">
        <f t="shared" si="1225"/>
        <v>1 Módosítás</v>
      </c>
      <c r="Y502" s="34" t="str">
        <f t="shared" si="1225"/>
        <v>Módosított előirányzat 1
2024. év</v>
      </c>
      <c r="Z502" s="34" t="str">
        <f t="shared" si="1225"/>
        <v>2 Módosítás</v>
      </c>
      <c r="AA502" s="34" t="str">
        <f t="shared" si="1225"/>
        <v>Módosított előirányzat</v>
      </c>
      <c r="AB502" s="34" t="str">
        <f t="shared" si="1225"/>
        <v>3 Módosítás</v>
      </c>
      <c r="AC502" s="34" t="str">
        <f t="shared" si="1225"/>
        <v>Módosított előirányzat</v>
      </c>
      <c r="AD502" s="34" t="str">
        <f t="shared" si="1225"/>
        <v>4 Módosítás</v>
      </c>
      <c r="AE502" s="34" t="str">
        <f t="shared" si="1225"/>
        <v>4. Módosított előirányzat</v>
      </c>
      <c r="AF502" s="34" t="str">
        <f t="shared" si="1225"/>
        <v>5 Módosítás</v>
      </c>
      <c r="AG502" s="34" t="str">
        <f t="shared" si="1225"/>
        <v>Módosított előirányzat 5</v>
      </c>
      <c r="AH502" s="34" t="str">
        <f t="shared" si="1225"/>
        <v>6 Módosítás</v>
      </c>
      <c r="AI502" s="34" t="str">
        <f t="shared" si="1225"/>
        <v>Módosított 
előirányzat</v>
      </c>
      <c r="AJ502" s="34" t="str">
        <f t="shared" si="1225"/>
        <v>Teljesítés
2024. év</v>
      </c>
      <c r="AK502" s="34" t="str">
        <f t="shared" si="1225"/>
        <v>%
Teljesítés
 Mód.előir.</v>
      </c>
    </row>
    <row r="503" spans="1:47" ht="19.5" customHeight="1" x14ac:dyDescent="0.2">
      <c r="B503" s="134"/>
      <c r="C503" s="135" t="s">
        <v>2</v>
      </c>
      <c r="D503" s="136"/>
      <c r="E503" s="137">
        <f t="shared" ref="E503:I503" si="1226">+E504+E505+E506+E507</f>
        <v>0</v>
      </c>
      <c r="F503" s="137">
        <f t="shared" si="1226"/>
        <v>0</v>
      </c>
      <c r="G503" s="137">
        <f t="shared" si="1226"/>
        <v>0</v>
      </c>
      <c r="H503" s="137">
        <f t="shared" si="1226"/>
        <v>0</v>
      </c>
      <c r="I503" s="137">
        <f t="shared" si="1226"/>
        <v>0</v>
      </c>
      <c r="J503" s="137">
        <f t="shared" ref="J503:K503" si="1227">+J504+J505+J506+J507</f>
        <v>0</v>
      </c>
      <c r="K503" s="137">
        <f t="shared" si="1227"/>
        <v>0</v>
      </c>
      <c r="L503" s="137">
        <f t="shared" ref="L503:M503" si="1228">+L504+L505+L506+L507</f>
        <v>0</v>
      </c>
      <c r="M503" s="137">
        <f t="shared" si="1228"/>
        <v>0</v>
      </c>
      <c r="N503" s="137">
        <f t="shared" ref="N503:O503" si="1229">+N504+N505+N506+N507</f>
        <v>0</v>
      </c>
      <c r="O503" s="137">
        <f t="shared" si="1229"/>
        <v>0</v>
      </c>
      <c r="P503" s="137">
        <f t="shared" ref="P503:Q503" si="1230">+P504+P505+P506+P507</f>
        <v>0</v>
      </c>
      <c r="Q503" s="137">
        <f t="shared" si="1230"/>
        <v>0</v>
      </c>
      <c r="R503" s="137">
        <f>+R504+R505+R506+R507</f>
        <v>0</v>
      </c>
      <c r="S503" s="213">
        <f>IF(Q503=0,0,R503/Q503*100)</f>
        <v>0</v>
      </c>
      <c r="T503" s="44"/>
      <c r="U503" s="138" t="s">
        <v>3</v>
      </c>
      <c r="V503" s="139"/>
      <c r="W503" s="72">
        <f t="shared" ref="W503:X503" si="1231">SUM(W504:W508)</f>
        <v>0</v>
      </c>
      <c r="X503" s="72">
        <f t="shared" si="1231"/>
        <v>0</v>
      </c>
      <c r="Y503" s="72">
        <f>+W503+X503</f>
        <v>0</v>
      </c>
      <c r="Z503" s="72">
        <f t="shared" ref="Z503" si="1232">SUM(Z504:Z508)</f>
        <v>0</v>
      </c>
      <c r="AA503" s="72">
        <f>+Y503+Z503</f>
        <v>0</v>
      </c>
      <c r="AB503" s="72">
        <f t="shared" ref="AB503:AD503" si="1233">SUM(AB504:AB508)</f>
        <v>0</v>
      </c>
      <c r="AC503" s="72">
        <f>SUM(AC504:AC508)</f>
        <v>0</v>
      </c>
      <c r="AD503" s="72">
        <f t="shared" si="1233"/>
        <v>0</v>
      </c>
      <c r="AE503" s="72">
        <f>SUM(AE504:AE508)</f>
        <v>0</v>
      </c>
      <c r="AF503" s="72">
        <f t="shared" ref="AF503:AH503" si="1234">SUM(AF504:AF508)</f>
        <v>0</v>
      </c>
      <c r="AG503" s="72">
        <f>SUM(AG504:AG508)</f>
        <v>0</v>
      </c>
      <c r="AH503" s="72">
        <f t="shared" si="1234"/>
        <v>0</v>
      </c>
      <c r="AI503" s="72">
        <f>SUM(AI504:AI508)</f>
        <v>0</v>
      </c>
      <c r="AJ503" s="72">
        <f>SUM(AJ504:AJ508)</f>
        <v>0</v>
      </c>
      <c r="AK503" s="243">
        <f t="shared" ref="AK503:AK516" si="1235">IF(AI503=0,0,AJ503/AI503*100)</f>
        <v>0</v>
      </c>
    </row>
    <row r="504" spans="1:47" ht="19.5" customHeight="1" x14ac:dyDescent="0.2">
      <c r="B504" s="140"/>
      <c r="C504" s="141" t="s">
        <v>4</v>
      </c>
      <c r="D504" s="141"/>
      <c r="E504" s="142"/>
      <c r="F504" s="142">
        <v>0</v>
      </c>
      <c r="G504" s="142"/>
      <c r="H504" s="142"/>
      <c r="I504" s="142"/>
      <c r="J504" s="142"/>
      <c r="K504" s="142"/>
      <c r="L504" s="142"/>
      <c r="M504" s="142"/>
      <c r="N504" s="142"/>
      <c r="O504" s="142"/>
      <c r="P504" s="142"/>
      <c r="Q504" s="142"/>
      <c r="R504" s="142"/>
      <c r="S504" s="214">
        <f t="shared" ref="S504:S516" si="1236">IF(Q504=0,0,R504/Q504*100)</f>
        <v>0</v>
      </c>
      <c r="T504" s="46"/>
      <c r="U504" s="143"/>
      <c r="V504" s="144" t="s">
        <v>6</v>
      </c>
      <c r="W504" s="145">
        <v>0</v>
      </c>
      <c r="X504" s="145">
        <v>0</v>
      </c>
      <c r="Y504" s="145">
        <f t="shared" ref="Y504:Y515" si="1237">+W504+X504</f>
        <v>0</v>
      </c>
      <c r="Z504" s="145">
        <v>0</v>
      </c>
      <c r="AA504" s="145">
        <f t="shared" ref="AA504:AA515" si="1238">+Y504+Z504</f>
        <v>0</v>
      </c>
      <c r="AB504" s="145">
        <v>0</v>
      </c>
      <c r="AC504" s="145">
        <f>+AA504+AB504</f>
        <v>0</v>
      </c>
      <c r="AD504" s="145">
        <v>0</v>
      </c>
      <c r="AE504" s="145">
        <f>+AC504+AD504</f>
        <v>0</v>
      </c>
      <c r="AF504" s="145">
        <v>0</v>
      </c>
      <c r="AG504" s="145">
        <f>+AE504+AF504</f>
        <v>0</v>
      </c>
      <c r="AH504" s="145">
        <v>0</v>
      </c>
      <c r="AI504" s="145">
        <f>+AG504+AH504</f>
        <v>0</v>
      </c>
      <c r="AJ504" s="145"/>
      <c r="AK504" s="244">
        <f t="shared" si="1235"/>
        <v>0</v>
      </c>
    </row>
    <row r="505" spans="1:47" ht="23.25" customHeight="1" x14ac:dyDescent="0.2">
      <c r="A505" s="253"/>
      <c r="B505" s="100"/>
      <c r="C505" s="17" t="s">
        <v>5</v>
      </c>
      <c r="D505" s="18"/>
      <c r="E505" s="5">
        <v>0</v>
      </c>
      <c r="F505" s="5">
        <v>0</v>
      </c>
      <c r="G505" s="5">
        <f>+E505+F505</f>
        <v>0</v>
      </c>
      <c r="H505" s="5">
        <v>0</v>
      </c>
      <c r="I505" s="5">
        <f>+G505+H505</f>
        <v>0</v>
      </c>
      <c r="J505" s="5">
        <v>0</v>
      </c>
      <c r="K505" s="5">
        <f>+I505+J505</f>
        <v>0</v>
      </c>
      <c r="L505" s="5">
        <v>0</v>
      </c>
      <c r="M505" s="5">
        <f>+K505+L505</f>
        <v>0</v>
      </c>
      <c r="N505" s="5">
        <v>0</v>
      </c>
      <c r="O505" s="5">
        <f>+M505+N505</f>
        <v>0</v>
      </c>
      <c r="P505" s="5">
        <v>0</v>
      </c>
      <c r="Q505" s="5">
        <f>+O505+P505</f>
        <v>0</v>
      </c>
      <c r="R505" s="5"/>
      <c r="S505" s="215">
        <f t="shared" si="1236"/>
        <v>0</v>
      </c>
      <c r="T505" s="46"/>
      <c r="U505" s="53"/>
      <c r="V505" s="19" t="s">
        <v>8</v>
      </c>
      <c r="W505" s="78">
        <v>0</v>
      </c>
      <c r="X505" s="78">
        <v>0</v>
      </c>
      <c r="Y505" s="78">
        <f t="shared" si="1237"/>
        <v>0</v>
      </c>
      <c r="Z505" s="78">
        <v>0</v>
      </c>
      <c r="AA505" s="78">
        <f t="shared" si="1238"/>
        <v>0</v>
      </c>
      <c r="AB505" s="78">
        <v>0</v>
      </c>
      <c r="AC505" s="78">
        <f>+AA505+AB505</f>
        <v>0</v>
      </c>
      <c r="AD505" s="78">
        <v>0</v>
      </c>
      <c r="AE505" s="78">
        <f>+AC505+AD505</f>
        <v>0</v>
      </c>
      <c r="AF505" s="78">
        <v>0</v>
      </c>
      <c r="AG505" s="78">
        <f>+AE505+AF505</f>
        <v>0</v>
      </c>
      <c r="AH505" s="78">
        <v>0</v>
      </c>
      <c r="AI505" s="78">
        <f>+AG505+AH505</f>
        <v>0</v>
      </c>
      <c r="AJ505" s="78"/>
      <c r="AK505" s="245">
        <f t="shared" si="1235"/>
        <v>0</v>
      </c>
    </row>
    <row r="506" spans="1:47" ht="19.5" customHeight="1" x14ac:dyDescent="0.2">
      <c r="A506" s="253"/>
      <c r="B506" s="100"/>
      <c r="C506" s="17" t="s">
        <v>7</v>
      </c>
      <c r="D506" s="18"/>
      <c r="E506" s="5"/>
      <c r="F506" s="5">
        <v>0</v>
      </c>
      <c r="G506" s="5">
        <f t="shared" ref="G506:G515" si="1239">+E506+F506</f>
        <v>0</v>
      </c>
      <c r="H506" s="5">
        <v>0</v>
      </c>
      <c r="I506" s="5">
        <f t="shared" ref="I506:I515" si="1240">+G506+H506</f>
        <v>0</v>
      </c>
      <c r="J506" s="5">
        <v>0</v>
      </c>
      <c r="K506" s="5">
        <f t="shared" ref="K506:K515" si="1241">+I506+J506</f>
        <v>0</v>
      </c>
      <c r="L506" s="5">
        <v>0</v>
      </c>
      <c r="M506" s="5">
        <f t="shared" ref="M506:M515" si="1242">+K506+L506</f>
        <v>0</v>
      </c>
      <c r="N506" s="5">
        <v>0</v>
      </c>
      <c r="O506" s="5">
        <f t="shared" ref="O506:O515" si="1243">+M506+N506</f>
        <v>0</v>
      </c>
      <c r="P506" s="5">
        <v>0</v>
      </c>
      <c r="Q506" s="5">
        <f t="shared" ref="Q506:Q515" si="1244">+O506+P506</f>
        <v>0</v>
      </c>
      <c r="R506" s="5"/>
      <c r="S506" s="215">
        <f t="shared" si="1236"/>
        <v>0</v>
      </c>
      <c r="T506" s="46"/>
      <c r="U506" s="53"/>
      <c r="V506" s="20" t="s">
        <v>9</v>
      </c>
      <c r="W506" s="78">
        <v>0</v>
      </c>
      <c r="X506" s="78">
        <v>0</v>
      </c>
      <c r="Y506" s="78">
        <f t="shared" si="1237"/>
        <v>0</v>
      </c>
      <c r="Z506" s="78">
        <v>0</v>
      </c>
      <c r="AA506" s="78">
        <f t="shared" si="1238"/>
        <v>0</v>
      </c>
      <c r="AB506" s="78">
        <v>0</v>
      </c>
      <c r="AC506" s="78">
        <f>+AA506+AB506</f>
        <v>0</v>
      </c>
      <c r="AD506" s="78">
        <v>0</v>
      </c>
      <c r="AE506" s="78">
        <f>+AC506+AD506</f>
        <v>0</v>
      </c>
      <c r="AF506" s="78">
        <v>0</v>
      </c>
      <c r="AG506" s="78">
        <f>+AE506+AF506</f>
        <v>0</v>
      </c>
      <c r="AH506" s="78">
        <v>0</v>
      </c>
      <c r="AI506" s="78">
        <f>+AG506+AH506</f>
        <v>0</v>
      </c>
      <c r="AJ506" s="78"/>
      <c r="AK506" s="245">
        <f t="shared" si="1235"/>
        <v>0</v>
      </c>
    </row>
    <row r="507" spans="1:47" ht="19.5" customHeight="1" x14ac:dyDescent="0.2">
      <c r="A507" s="253"/>
      <c r="B507" s="100"/>
      <c r="C507" s="17" t="s">
        <v>21</v>
      </c>
      <c r="D507" s="18"/>
      <c r="E507" s="5"/>
      <c r="F507" s="5">
        <v>0</v>
      </c>
      <c r="G507" s="5">
        <f t="shared" si="1239"/>
        <v>0</v>
      </c>
      <c r="H507" s="5">
        <v>0</v>
      </c>
      <c r="I507" s="5">
        <f t="shared" si="1240"/>
        <v>0</v>
      </c>
      <c r="J507" s="5">
        <v>0</v>
      </c>
      <c r="K507" s="5">
        <f t="shared" si="1241"/>
        <v>0</v>
      </c>
      <c r="L507" s="5">
        <v>0</v>
      </c>
      <c r="M507" s="5">
        <f t="shared" si="1242"/>
        <v>0</v>
      </c>
      <c r="N507" s="5">
        <v>0</v>
      </c>
      <c r="O507" s="5">
        <f t="shared" si="1243"/>
        <v>0</v>
      </c>
      <c r="P507" s="5">
        <v>0</v>
      </c>
      <c r="Q507" s="5">
        <f t="shared" si="1244"/>
        <v>0</v>
      </c>
      <c r="R507" s="5"/>
      <c r="S507" s="215">
        <f t="shared" si="1236"/>
        <v>0</v>
      </c>
      <c r="T507" s="46"/>
      <c r="U507" s="53"/>
      <c r="V507" s="20" t="s">
        <v>11</v>
      </c>
      <c r="W507" s="78"/>
      <c r="X507" s="78">
        <v>0</v>
      </c>
      <c r="Y507" s="78">
        <f t="shared" si="1237"/>
        <v>0</v>
      </c>
      <c r="Z507" s="78">
        <v>0</v>
      </c>
      <c r="AA507" s="78">
        <f t="shared" si="1238"/>
        <v>0</v>
      </c>
      <c r="AB507" s="78">
        <v>0</v>
      </c>
      <c r="AC507" s="78">
        <f>+AA507+AB507</f>
        <v>0</v>
      </c>
      <c r="AD507" s="78">
        <v>0</v>
      </c>
      <c r="AE507" s="78">
        <f>+AC507+AD507</f>
        <v>0</v>
      </c>
      <c r="AF507" s="78">
        <v>0</v>
      </c>
      <c r="AG507" s="78">
        <f>+AE507+AF507</f>
        <v>0</v>
      </c>
      <c r="AH507" s="78">
        <v>0</v>
      </c>
      <c r="AI507" s="78">
        <f>+AG507+AH507</f>
        <v>0</v>
      </c>
      <c r="AJ507" s="78"/>
      <c r="AK507" s="245">
        <f t="shared" si="1235"/>
        <v>0</v>
      </c>
    </row>
    <row r="508" spans="1:47" ht="19.5" customHeight="1" x14ac:dyDescent="0.2">
      <c r="A508" s="253"/>
      <c r="B508" s="101"/>
      <c r="C508" s="21"/>
      <c r="D508" s="21"/>
      <c r="E508" s="102"/>
      <c r="F508" s="102">
        <v>0</v>
      </c>
      <c r="G508" s="5">
        <f t="shared" si="1239"/>
        <v>0</v>
      </c>
      <c r="H508" s="102">
        <v>0</v>
      </c>
      <c r="I508" s="5">
        <f t="shared" si="1240"/>
        <v>0</v>
      </c>
      <c r="J508" s="102">
        <v>0</v>
      </c>
      <c r="K508" s="5">
        <f t="shared" si="1241"/>
        <v>0</v>
      </c>
      <c r="L508" s="102">
        <v>0</v>
      </c>
      <c r="M508" s="5">
        <f t="shared" si="1242"/>
        <v>0</v>
      </c>
      <c r="N508" s="102">
        <v>0</v>
      </c>
      <c r="O508" s="5">
        <f t="shared" si="1243"/>
        <v>0</v>
      </c>
      <c r="P508" s="102">
        <v>0</v>
      </c>
      <c r="Q508" s="5">
        <f t="shared" si="1244"/>
        <v>0</v>
      </c>
      <c r="R508" s="5"/>
      <c r="S508" s="215">
        <f t="shared" si="1236"/>
        <v>0</v>
      </c>
      <c r="T508" s="50"/>
      <c r="U508" s="54"/>
      <c r="V508" s="23" t="s">
        <v>12</v>
      </c>
      <c r="W508" s="79"/>
      <c r="X508" s="79">
        <v>0</v>
      </c>
      <c r="Y508" s="79">
        <f t="shared" si="1237"/>
        <v>0</v>
      </c>
      <c r="Z508" s="79">
        <v>0</v>
      </c>
      <c r="AA508" s="79">
        <f t="shared" si="1238"/>
        <v>0</v>
      </c>
      <c r="AB508" s="79">
        <v>0</v>
      </c>
      <c r="AC508" s="79">
        <f>+AA508+AB508</f>
        <v>0</v>
      </c>
      <c r="AD508" s="79">
        <v>0</v>
      </c>
      <c r="AE508" s="79">
        <f>+AC508+AD508</f>
        <v>0</v>
      </c>
      <c r="AF508" s="79">
        <v>0</v>
      </c>
      <c r="AG508" s="79">
        <f>+AE508+AF508</f>
        <v>0</v>
      </c>
      <c r="AH508" s="79">
        <v>0</v>
      </c>
      <c r="AI508" s="79">
        <f>+AG508+AH508</f>
        <v>0</v>
      </c>
      <c r="AJ508" s="79"/>
      <c r="AK508" s="246">
        <f t="shared" si="1235"/>
        <v>0</v>
      </c>
    </row>
    <row r="509" spans="1:47" ht="19.5" customHeight="1" x14ac:dyDescent="0.2">
      <c r="A509" s="253"/>
      <c r="B509" s="101"/>
      <c r="C509" s="21"/>
      <c r="D509" s="21"/>
      <c r="E509" s="102"/>
      <c r="F509" s="102">
        <v>0</v>
      </c>
      <c r="G509" s="5">
        <f t="shared" si="1239"/>
        <v>0</v>
      </c>
      <c r="H509" s="102">
        <v>0</v>
      </c>
      <c r="I509" s="5">
        <f t="shared" si="1240"/>
        <v>0</v>
      </c>
      <c r="J509" s="102">
        <v>0</v>
      </c>
      <c r="K509" s="5">
        <f t="shared" si="1241"/>
        <v>0</v>
      </c>
      <c r="L509" s="102">
        <v>0</v>
      </c>
      <c r="M509" s="5">
        <f t="shared" si="1242"/>
        <v>0</v>
      </c>
      <c r="N509" s="102">
        <v>0</v>
      </c>
      <c r="O509" s="5">
        <f t="shared" si="1243"/>
        <v>0</v>
      </c>
      <c r="P509" s="102">
        <v>0</v>
      </c>
      <c r="Q509" s="5">
        <f t="shared" si="1244"/>
        <v>0</v>
      </c>
      <c r="R509" s="5"/>
      <c r="S509" s="215">
        <f t="shared" si="1236"/>
        <v>0</v>
      </c>
      <c r="T509" s="29"/>
      <c r="U509" s="138" t="s">
        <v>13</v>
      </c>
      <c r="V509" s="139"/>
      <c r="W509" s="60">
        <f t="shared" ref="W509:X509" si="1245">SUM(W510:W512)</f>
        <v>3467</v>
      </c>
      <c r="X509" s="60">
        <f t="shared" si="1245"/>
        <v>0</v>
      </c>
      <c r="Y509" s="60">
        <f t="shared" si="1237"/>
        <v>3467</v>
      </c>
      <c r="Z509" s="60">
        <f t="shared" ref="Z509" si="1246">SUM(Z510:Z512)</f>
        <v>0</v>
      </c>
      <c r="AA509" s="60">
        <f t="shared" si="1238"/>
        <v>3467</v>
      </c>
      <c r="AB509" s="60">
        <f t="shared" ref="AB509:AD509" si="1247">SUM(AB510:AB512)</f>
        <v>0</v>
      </c>
      <c r="AC509" s="72">
        <f>SUM(AC510:AC512)</f>
        <v>3467</v>
      </c>
      <c r="AD509" s="60">
        <f t="shared" si="1247"/>
        <v>2332</v>
      </c>
      <c r="AE509" s="72">
        <f>SUM(AE510:AE512)</f>
        <v>5799</v>
      </c>
      <c r="AF509" s="60">
        <f t="shared" ref="AF509:AH509" si="1248">SUM(AF510:AF512)</f>
        <v>0</v>
      </c>
      <c r="AG509" s="72">
        <f>SUM(AG510:AG512)</f>
        <v>5799</v>
      </c>
      <c r="AH509" s="60">
        <f t="shared" si="1248"/>
        <v>0</v>
      </c>
      <c r="AI509" s="72">
        <f>SUM(AI510:AI512)</f>
        <v>5799</v>
      </c>
      <c r="AJ509" s="72">
        <f>SUM(AJ510:AJ512)</f>
        <v>5798.9690000000001</v>
      </c>
      <c r="AK509" s="243">
        <f t="shared" si="1235"/>
        <v>99.999465425073282</v>
      </c>
    </row>
    <row r="510" spans="1:47" ht="19.5" customHeight="1" x14ac:dyDescent="0.2">
      <c r="A510" s="253"/>
      <c r="B510" s="134"/>
      <c r="C510" s="135" t="s">
        <v>10</v>
      </c>
      <c r="D510" s="8"/>
      <c r="E510" s="9">
        <f>149-149</f>
        <v>0</v>
      </c>
      <c r="F510" s="9">
        <v>0</v>
      </c>
      <c r="G510" s="9">
        <f t="shared" si="1239"/>
        <v>0</v>
      </c>
      <c r="H510" s="9">
        <v>0</v>
      </c>
      <c r="I510" s="9">
        <f t="shared" si="1240"/>
        <v>0</v>
      </c>
      <c r="J510" s="9">
        <v>0</v>
      </c>
      <c r="K510" s="9">
        <f t="shared" si="1241"/>
        <v>0</v>
      </c>
      <c r="L510" s="9">
        <v>2332</v>
      </c>
      <c r="M510" s="9">
        <f t="shared" si="1242"/>
        <v>2332</v>
      </c>
      <c r="N510" s="9">
        <v>0</v>
      </c>
      <c r="O510" s="9">
        <f t="shared" si="1243"/>
        <v>2332</v>
      </c>
      <c r="P510" s="9">
        <v>0</v>
      </c>
      <c r="Q510" s="9">
        <f t="shared" si="1244"/>
        <v>2332</v>
      </c>
      <c r="R510" s="9">
        <v>2332</v>
      </c>
      <c r="S510" s="216">
        <f t="shared" si="1236"/>
        <v>100</v>
      </c>
      <c r="T510" s="44"/>
      <c r="U510" s="143"/>
      <c r="V510" s="144" t="s">
        <v>15</v>
      </c>
      <c r="W510" s="145"/>
      <c r="X510" s="145">
        <v>0</v>
      </c>
      <c r="Y510" s="145">
        <f t="shared" si="1237"/>
        <v>0</v>
      </c>
      <c r="Z510" s="145">
        <v>0</v>
      </c>
      <c r="AA510" s="145">
        <f t="shared" si="1238"/>
        <v>0</v>
      </c>
      <c r="AB510" s="145">
        <v>0</v>
      </c>
      <c r="AC510" s="145">
        <f t="shared" ref="AC510:AC515" si="1249">+AA510+AB510</f>
        <v>0</v>
      </c>
      <c r="AD510" s="145">
        <v>0</v>
      </c>
      <c r="AE510" s="145">
        <f t="shared" ref="AE510:AE515" si="1250">+AC510+AD510</f>
        <v>0</v>
      </c>
      <c r="AF510" s="145">
        <v>0</v>
      </c>
      <c r="AG510" s="145">
        <f t="shared" ref="AG510:AG515" si="1251">+AE510+AF510</f>
        <v>0</v>
      </c>
      <c r="AH510" s="145">
        <v>0</v>
      </c>
      <c r="AI510" s="145">
        <f t="shared" ref="AI510:AI515" si="1252">+AG510+AH510</f>
        <v>0</v>
      </c>
      <c r="AJ510" s="145"/>
      <c r="AK510" s="244">
        <f t="shared" si="1235"/>
        <v>0</v>
      </c>
    </row>
    <row r="511" spans="1:47" ht="19.5" customHeight="1" x14ac:dyDescent="0.2">
      <c r="A511" s="253"/>
      <c r="B511" s="134"/>
      <c r="C511" s="135" t="s">
        <v>139</v>
      </c>
      <c r="D511" s="8"/>
      <c r="E511" s="11">
        <v>0</v>
      </c>
      <c r="F511" s="11">
        <v>0</v>
      </c>
      <c r="G511" s="11">
        <f t="shared" si="1239"/>
        <v>0</v>
      </c>
      <c r="H511" s="11">
        <v>0</v>
      </c>
      <c r="I511" s="11">
        <f t="shared" si="1240"/>
        <v>0</v>
      </c>
      <c r="J511" s="11">
        <v>0</v>
      </c>
      <c r="K511" s="11">
        <f t="shared" si="1241"/>
        <v>0</v>
      </c>
      <c r="L511" s="11">
        <v>0</v>
      </c>
      <c r="M511" s="11">
        <f t="shared" si="1242"/>
        <v>0</v>
      </c>
      <c r="N511" s="11">
        <v>0</v>
      </c>
      <c r="O511" s="11">
        <f t="shared" si="1243"/>
        <v>0</v>
      </c>
      <c r="P511" s="11">
        <v>0</v>
      </c>
      <c r="Q511" s="11">
        <f t="shared" si="1244"/>
        <v>0</v>
      </c>
      <c r="R511" s="11"/>
      <c r="S511" s="217">
        <f t="shared" si="1236"/>
        <v>0</v>
      </c>
      <c r="T511" s="45"/>
      <c r="U511" s="53"/>
      <c r="V511" s="20" t="s">
        <v>16</v>
      </c>
      <c r="W511" s="78"/>
      <c r="X511" s="78">
        <v>0</v>
      </c>
      <c r="Y511" s="78">
        <f t="shared" si="1237"/>
        <v>0</v>
      </c>
      <c r="Z511" s="78">
        <v>0</v>
      </c>
      <c r="AA511" s="78">
        <f t="shared" si="1238"/>
        <v>0</v>
      </c>
      <c r="AB511" s="78">
        <v>0</v>
      </c>
      <c r="AC511" s="78">
        <f t="shared" si="1249"/>
        <v>0</v>
      </c>
      <c r="AD511" s="78">
        <v>0</v>
      </c>
      <c r="AE511" s="78">
        <f t="shared" si="1250"/>
        <v>0</v>
      </c>
      <c r="AF511" s="78">
        <v>0</v>
      </c>
      <c r="AG511" s="78">
        <f t="shared" si="1251"/>
        <v>0</v>
      </c>
      <c r="AH511" s="78">
        <v>0</v>
      </c>
      <c r="AI511" s="78">
        <f t="shared" si="1252"/>
        <v>0</v>
      </c>
      <c r="AJ511" s="78"/>
      <c r="AK511" s="245">
        <f t="shared" si="1235"/>
        <v>0</v>
      </c>
    </row>
    <row r="512" spans="1:47" ht="19.5" customHeight="1" x14ac:dyDescent="0.2">
      <c r="A512" s="253"/>
      <c r="B512" s="134"/>
      <c r="C512" s="135" t="s">
        <v>22</v>
      </c>
      <c r="D512" s="8"/>
      <c r="E512" s="58">
        <v>3467</v>
      </c>
      <c r="F512" s="58">
        <v>0</v>
      </c>
      <c r="G512" s="58">
        <f t="shared" si="1239"/>
        <v>3467</v>
      </c>
      <c r="H512" s="58">
        <v>0</v>
      </c>
      <c r="I512" s="58">
        <f t="shared" si="1240"/>
        <v>3467</v>
      </c>
      <c r="J512" s="58">
        <v>0</v>
      </c>
      <c r="K512" s="58">
        <f t="shared" si="1241"/>
        <v>3467</v>
      </c>
      <c r="L512" s="58">
        <v>0</v>
      </c>
      <c r="M512" s="58">
        <f t="shared" si="1242"/>
        <v>3467</v>
      </c>
      <c r="N512" s="58">
        <v>0</v>
      </c>
      <c r="O512" s="58">
        <f t="shared" si="1243"/>
        <v>3467</v>
      </c>
      <c r="P512" s="58">
        <v>0</v>
      </c>
      <c r="Q512" s="58">
        <f t="shared" si="1244"/>
        <v>3467</v>
      </c>
      <c r="R512" s="58">
        <v>3467</v>
      </c>
      <c r="S512" s="218">
        <f t="shared" si="1236"/>
        <v>100</v>
      </c>
      <c r="U512" s="103"/>
      <c r="V512" s="104" t="s">
        <v>17</v>
      </c>
      <c r="W512" s="80">
        <v>3467</v>
      </c>
      <c r="X512" s="80">
        <v>0</v>
      </c>
      <c r="Y512" s="80">
        <f t="shared" si="1237"/>
        <v>3467</v>
      </c>
      <c r="Z512" s="80">
        <v>0</v>
      </c>
      <c r="AA512" s="80">
        <f t="shared" si="1238"/>
        <v>3467</v>
      </c>
      <c r="AB512" s="80">
        <v>0</v>
      </c>
      <c r="AC512" s="80">
        <f t="shared" si="1249"/>
        <v>3467</v>
      </c>
      <c r="AD512" s="80">
        <v>2332</v>
      </c>
      <c r="AE512" s="80">
        <f t="shared" si="1250"/>
        <v>5799</v>
      </c>
      <c r="AF512" s="80">
        <v>0</v>
      </c>
      <c r="AG512" s="80">
        <f t="shared" si="1251"/>
        <v>5799</v>
      </c>
      <c r="AH512" s="80">
        <v>0</v>
      </c>
      <c r="AI512" s="80">
        <f t="shared" si="1252"/>
        <v>5799</v>
      </c>
      <c r="AJ512" s="80">
        <v>5798.9690000000001</v>
      </c>
      <c r="AK512" s="247">
        <f t="shared" si="1235"/>
        <v>99.999465425073282</v>
      </c>
    </row>
    <row r="513" spans="1:47" ht="19.5" customHeight="1" x14ac:dyDescent="0.2">
      <c r="A513" s="253"/>
      <c r="B513" s="134"/>
      <c r="C513" s="135" t="s">
        <v>46</v>
      </c>
      <c r="D513" s="8"/>
      <c r="E513" s="11">
        <v>0</v>
      </c>
      <c r="F513" s="11">
        <v>0</v>
      </c>
      <c r="G513" s="11">
        <f t="shared" si="1239"/>
        <v>0</v>
      </c>
      <c r="H513" s="11">
        <v>0</v>
      </c>
      <c r="I513" s="11">
        <f t="shared" si="1240"/>
        <v>0</v>
      </c>
      <c r="J513" s="11">
        <v>0</v>
      </c>
      <c r="K513" s="11">
        <f t="shared" si="1241"/>
        <v>0</v>
      </c>
      <c r="L513" s="11">
        <v>0</v>
      </c>
      <c r="M513" s="11">
        <f t="shared" si="1242"/>
        <v>0</v>
      </c>
      <c r="N513" s="11">
        <v>0</v>
      </c>
      <c r="O513" s="11">
        <f t="shared" si="1243"/>
        <v>0</v>
      </c>
      <c r="P513" s="11">
        <v>0</v>
      </c>
      <c r="Q513" s="11">
        <f t="shared" si="1244"/>
        <v>0</v>
      </c>
      <c r="R513" s="11"/>
      <c r="S513" s="217">
        <f t="shared" si="1236"/>
        <v>0</v>
      </c>
      <c r="T513" s="45"/>
      <c r="U513" s="147" t="s">
        <v>43</v>
      </c>
      <c r="V513" s="10"/>
      <c r="W513" s="60">
        <v>0</v>
      </c>
      <c r="X513" s="60">
        <v>0</v>
      </c>
      <c r="Y513" s="60">
        <f t="shared" si="1237"/>
        <v>0</v>
      </c>
      <c r="Z513" s="60">
        <v>0</v>
      </c>
      <c r="AA513" s="60">
        <f t="shared" si="1238"/>
        <v>0</v>
      </c>
      <c r="AB513" s="60">
        <v>0</v>
      </c>
      <c r="AC513" s="60">
        <f t="shared" si="1249"/>
        <v>0</v>
      </c>
      <c r="AD513" s="60">
        <v>0</v>
      </c>
      <c r="AE513" s="60">
        <f t="shared" si="1250"/>
        <v>0</v>
      </c>
      <c r="AF513" s="60">
        <v>0</v>
      </c>
      <c r="AG513" s="60">
        <f t="shared" si="1251"/>
        <v>0</v>
      </c>
      <c r="AH513" s="60">
        <v>0</v>
      </c>
      <c r="AI513" s="60">
        <f t="shared" si="1252"/>
        <v>0</v>
      </c>
      <c r="AJ513" s="60"/>
      <c r="AK513" s="230">
        <f t="shared" si="1235"/>
        <v>0</v>
      </c>
    </row>
    <row r="514" spans="1:47" ht="19.5" customHeight="1" x14ac:dyDescent="0.2">
      <c r="B514" s="134"/>
      <c r="C514" s="135" t="s">
        <v>51</v>
      </c>
      <c r="D514" s="8"/>
      <c r="E514" s="58">
        <v>0</v>
      </c>
      <c r="F514" s="58">
        <v>0</v>
      </c>
      <c r="G514" s="58">
        <f t="shared" si="1239"/>
        <v>0</v>
      </c>
      <c r="H514" s="58">
        <v>0</v>
      </c>
      <c r="I514" s="58">
        <f t="shared" si="1240"/>
        <v>0</v>
      </c>
      <c r="J514" s="58">
        <v>0</v>
      </c>
      <c r="K514" s="58">
        <f t="shared" si="1241"/>
        <v>0</v>
      </c>
      <c r="L514" s="58">
        <v>0</v>
      </c>
      <c r="M514" s="58">
        <f t="shared" si="1242"/>
        <v>0</v>
      </c>
      <c r="N514" s="58">
        <v>0</v>
      </c>
      <c r="O514" s="58">
        <f t="shared" si="1243"/>
        <v>0</v>
      </c>
      <c r="P514" s="58">
        <v>0</v>
      </c>
      <c r="Q514" s="58">
        <f t="shared" si="1244"/>
        <v>0</v>
      </c>
      <c r="R514" s="58"/>
      <c r="S514" s="218">
        <f t="shared" si="1236"/>
        <v>0</v>
      </c>
      <c r="T514" s="29"/>
      <c r="U514" s="55" t="s">
        <v>38</v>
      </c>
      <c r="V514" s="28"/>
      <c r="W514" s="60">
        <v>0</v>
      </c>
      <c r="X514" s="60">
        <v>0</v>
      </c>
      <c r="Y514" s="60">
        <f t="shared" si="1237"/>
        <v>0</v>
      </c>
      <c r="Z514" s="60">
        <v>0</v>
      </c>
      <c r="AA514" s="60">
        <f t="shared" si="1238"/>
        <v>0</v>
      </c>
      <c r="AB514" s="60">
        <v>0</v>
      </c>
      <c r="AC514" s="60">
        <f t="shared" si="1249"/>
        <v>0</v>
      </c>
      <c r="AD514" s="60">
        <v>0</v>
      </c>
      <c r="AE514" s="60">
        <f t="shared" si="1250"/>
        <v>0</v>
      </c>
      <c r="AF514" s="60">
        <v>0</v>
      </c>
      <c r="AG514" s="60">
        <f t="shared" si="1251"/>
        <v>0</v>
      </c>
      <c r="AH514" s="60">
        <v>0</v>
      </c>
      <c r="AI514" s="60">
        <f t="shared" si="1252"/>
        <v>0</v>
      </c>
      <c r="AJ514" s="60"/>
      <c r="AK514" s="230">
        <f t="shared" si="1235"/>
        <v>0</v>
      </c>
    </row>
    <row r="515" spans="1:47" ht="19.5" customHeight="1" x14ac:dyDescent="0.2">
      <c r="B515" s="105"/>
      <c r="C515" s="35" t="s">
        <v>127</v>
      </c>
      <c r="D515" s="35"/>
      <c r="E515" s="59">
        <v>0</v>
      </c>
      <c r="F515" s="59">
        <v>0</v>
      </c>
      <c r="G515" s="59">
        <f t="shared" si="1239"/>
        <v>0</v>
      </c>
      <c r="H515" s="59">
        <v>0</v>
      </c>
      <c r="I515" s="59">
        <f t="shared" si="1240"/>
        <v>0</v>
      </c>
      <c r="J515" s="59">
        <v>0</v>
      </c>
      <c r="K515" s="59">
        <f t="shared" si="1241"/>
        <v>0</v>
      </c>
      <c r="L515" s="59">
        <v>0</v>
      </c>
      <c r="M515" s="59">
        <f t="shared" si="1242"/>
        <v>0</v>
      </c>
      <c r="N515" s="59">
        <v>0</v>
      </c>
      <c r="O515" s="59">
        <f t="shared" si="1243"/>
        <v>0</v>
      </c>
      <c r="P515" s="59">
        <v>0</v>
      </c>
      <c r="Q515" s="59">
        <f t="shared" si="1244"/>
        <v>0</v>
      </c>
      <c r="R515" s="59"/>
      <c r="S515" s="219">
        <f t="shared" si="1236"/>
        <v>0</v>
      </c>
      <c r="T515" s="29"/>
      <c r="U515" s="148" t="s">
        <v>127</v>
      </c>
      <c r="V515" s="132"/>
      <c r="W515" s="89">
        <v>0</v>
      </c>
      <c r="X515" s="89">
        <v>0</v>
      </c>
      <c r="Y515" s="89">
        <f t="shared" si="1237"/>
        <v>0</v>
      </c>
      <c r="Z515" s="89">
        <v>0</v>
      </c>
      <c r="AA515" s="89">
        <f t="shared" si="1238"/>
        <v>0</v>
      </c>
      <c r="AB515" s="89">
        <v>0</v>
      </c>
      <c r="AC515" s="89">
        <f t="shared" si="1249"/>
        <v>0</v>
      </c>
      <c r="AD515" s="89">
        <v>0</v>
      </c>
      <c r="AE515" s="89">
        <f t="shared" si="1250"/>
        <v>0</v>
      </c>
      <c r="AF515" s="89">
        <v>0</v>
      </c>
      <c r="AG515" s="89">
        <f t="shared" si="1251"/>
        <v>0</v>
      </c>
      <c r="AH515" s="89">
        <v>0</v>
      </c>
      <c r="AI515" s="89">
        <f t="shared" si="1252"/>
        <v>0</v>
      </c>
      <c r="AJ515" s="89"/>
      <c r="AK515" s="248">
        <f t="shared" si="1235"/>
        <v>0</v>
      </c>
    </row>
    <row r="516" spans="1:47" s="3" customFormat="1" ht="19.5" customHeight="1" x14ac:dyDescent="0.2">
      <c r="B516" s="149" t="s">
        <v>14</v>
      </c>
      <c r="C516" s="135"/>
      <c r="D516" s="8"/>
      <c r="E516" s="11">
        <f>SUM(E510:E515)+E503</f>
        <v>3467</v>
      </c>
      <c r="F516" s="11">
        <f t="shared" ref="F516" si="1253">SUM(F510:F515)+F503</f>
        <v>0</v>
      </c>
      <c r="G516" s="11">
        <f t="shared" ref="G516" si="1254">SUM(G510:G515)+G503</f>
        <v>3467</v>
      </c>
      <c r="H516" s="11">
        <f t="shared" ref="H516" si="1255">SUM(H510:H515)+H503</f>
        <v>0</v>
      </c>
      <c r="I516" s="11">
        <f t="shared" ref="I516" si="1256">SUM(I510:I515)+I503</f>
        <v>3467</v>
      </c>
      <c r="J516" s="11">
        <f t="shared" ref="J516" si="1257">SUM(J510:J515)+J503</f>
        <v>0</v>
      </c>
      <c r="K516" s="11">
        <f t="shared" ref="K516" si="1258">SUM(K510:K515)+K503</f>
        <v>3467</v>
      </c>
      <c r="L516" s="11">
        <f t="shared" ref="L516" si="1259">SUM(L510:L515)+L503</f>
        <v>2332</v>
      </c>
      <c r="M516" s="11">
        <f t="shared" ref="M516" si="1260">SUM(M510:M515)+M503</f>
        <v>5799</v>
      </c>
      <c r="N516" s="11">
        <f t="shared" ref="N516" si="1261">SUM(N510:N515)+N503</f>
        <v>0</v>
      </c>
      <c r="O516" s="11">
        <f t="shared" ref="O516" si="1262">SUM(O510:O515)+O503</f>
        <v>5799</v>
      </c>
      <c r="P516" s="11">
        <f t="shared" ref="P516" si="1263">SUM(P510:P515)+P503</f>
        <v>0</v>
      </c>
      <c r="Q516" s="11">
        <f t="shared" ref="Q516" si="1264">SUM(Q510:Q515)+Q503</f>
        <v>5799</v>
      </c>
      <c r="R516" s="11">
        <f t="shared" ref="R516" si="1265">SUM(R510:R515)+R503</f>
        <v>5799</v>
      </c>
      <c r="S516" s="217">
        <f t="shared" si="1236"/>
        <v>100</v>
      </c>
      <c r="T516" s="65"/>
      <c r="U516" s="150" t="s">
        <v>18</v>
      </c>
      <c r="V516" s="151"/>
      <c r="W516" s="60">
        <f t="shared" ref="W516:AJ516" si="1266">+W514+W509+W503+W513+W515</f>
        <v>3467</v>
      </c>
      <c r="X516" s="60">
        <f t="shared" si="1266"/>
        <v>0</v>
      </c>
      <c r="Y516" s="60">
        <f t="shared" si="1266"/>
        <v>3467</v>
      </c>
      <c r="Z516" s="60">
        <f t="shared" si="1266"/>
        <v>0</v>
      </c>
      <c r="AA516" s="60">
        <f t="shared" si="1266"/>
        <v>3467</v>
      </c>
      <c r="AB516" s="60">
        <f t="shared" si="1266"/>
        <v>0</v>
      </c>
      <c r="AC516" s="60">
        <f t="shared" si="1266"/>
        <v>3467</v>
      </c>
      <c r="AD516" s="60">
        <f t="shared" si="1266"/>
        <v>2332</v>
      </c>
      <c r="AE516" s="60">
        <f t="shared" si="1266"/>
        <v>5799</v>
      </c>
      <c r="AF516" s="60">
        <f t="shared" si="1266"/>
        <v>0</v>
      </c>
      <c r="AG516" s="60">
        <f t="shared" si="1266"/>
        <v>5799</v>
      </c>
      <c r="AH516" s="60">
        <f t="shared" si="1266"/>
        <v>0</v>
      </c>
      <c r="AI516" s="60">
        <f t="shared" si="1266"/>
        <v>5799</v>
      </c>
      <c r="AJ516" s="60">
        <f t="shared" si="1266"/>
        <v>5798.9690000000001</v>
      </c>
      <c r="AK516" s="230">
        <f t="shared" si="1235"/>
        <v>99.999465425073282</v>
      </c>
      <c r="AL516" s="14"/>
      <c r="AM516" s="14"/>
      <c r="AN516" s="14"/>
      <c r="AO516" s="14"/>
      <c r="AP516" s="14"/>
      <c r="AQ516" s="14"/>
      <c r="AR516" s="14"/>
      <c r="AS516" s="14"/>
      <c r="AT516" s="14"/>
      <c r="AU516" s="14"/>
    </row>
    <row r="517" spans="1:47" s="3" customFormat="1" ht="25.5" hidden="1" customHeight="1" outlineLevel="1" x14ac:dyDescent="0.2">
      <c r="B517" s="190" t="s">
        <v>103</v>
      </c>
      <c r="C517" s="122" t="s">
        <v>80</v>
      </c>
      <c r="D517" s="123"/>
      <c r="E517" s="122"/>
      <c r="F517" s="122"/>
      <c r="G517" s="122"/>
      <c r="H517" s="122"/>
      <c r="I517" s="122"/>
      <c r="J517" s="122"/>
      <c r="K517" s="122"/>
      <c r="L517" s="122"/>
      <c r="M517" s="122"/>
      <c r="N517" s="122"/>
      <c r="O517" s="122"/>
      <c r="P517" s="122"/>
      <c r="Q517" s="122"/>
      <c r="R517" s="122"/>
      <c r="S517" s="220"/>
      <c r="T517" s="122"/>
      <c r="U517" s="123"/>
      <c r="V517" s="167"/>
      <c r="W517" s="167"/>
      <c r="X517" s="167"/>
      <c r="Y517" s="167"/>
      <c r="Z517" s="167"/>
      <c r="AA517" s="167"/>
      <c r="AB517" s="167"/>
      <c r="AC517" s="167"/>
      <c r="AD517" s="167"/>
      <c r="AE517" s="167"/>
      <c r="AF517" s="167"/>
      <c r="AG517" s="167"/>
      <c r="AH517" s="167"/>
      <c r="AI517" s="167"/>
      <c r="AJ517" s="167"/>
      <c r="AK517" s="167"/>
    </row>
    <row r="518" spans="1:47" ht="40.5" hidden="1" customHeight="1" outlineLevel="1" x14ac:dyDescent="0.2">
      <c r="B518" s="96" t="s">
        <v>0</v>
      </c>
      <c r="C518" s="26"/>
      <c r="D518" s="97"/>
      <c r="E518" s="34" t="str">
        <f t="shared" ref="E518:Q518" si="1267">+E$6</f>
        <v>Eredeti előirányzat
2024. év</v>
      </c>
      <c r="F518" s="34" t="str">
        <f t="shared" si="1267"/>
        <v>1 Módosítás</v>
      </c>
      <c r="G518" s="34" t="str">
        <f t="shared" si="1267"/>
        <v>Módosított előirányzat 1
2024. év</v>
      </c>
      <c r="H518" s="34" t="str">
        <f t="shared" si="1267"/>
        <v>2 Módosítás</v>
      </c>
      <c r="I518" s="34" t="str">
        <f t="shared" si="1267"/>
        <v>Módosított előirányzat</v>
      </c>
      <c r="J518" s="34" t="str">
        <f t="shared" si="1267"/>
        <v>3 Módosítás</v>
      </c>
      <c r="K518" s="34" t="str">
        <f t="shared" si="1267"/>
        <v>Módosított előirányzat</v>
      </c>
      <c r="L518" s="34" t="str">
        <f t="shared" si="1267"/>
        <v>4 Módosítás</v>
      </c>
      <c r="M518" s="34" t="str">
        <f t="shared" si="1267"/>
        <v>4. Módosított előirányzat</v>
      </c>
      <c r="N518" s="34" t="str">
        <f t="shared" si="1267"/>
        <v>5 Módosítás</v>
      </c>
      <c r="O518" s="34" t="str">
        <f t="shared" si="1267"/>
        <v>Módosított előirányzat 5.</v>
      </c>
      <c r="P518" s="34" t="str">
        <f t="shared" si="1267"/>
        <v>6 Módosítás</v>
      </c>
      <c r="Q518" s="34" t="str">
        <f t="shared" si="1267"/>
        <v>Módosított előirányzat
2024. év</v>
      </c>
      <c r="R518" s="34"/>
      <c r="S518" s="212"/>
      <c r="T518" s="49"/>
      <c r="U518" s="55" t="s">
        <v>1</v>
      </c>
      <c r="V518" s="98"/>
      <c r="W518" s="34" t="str">
        <f t="shared" ref="W518:AI518" si="1268">+W$6</f>
        <v>Eredeti előirányzat
2024. év</v>
      </c>
      <c r="X518" s="34" t="str">
        <f t="shared" si="1268"/>
        <v>1 Módosítás</v>
      </c>
      <c r="Y518" s="34" t="str">
        <f t="shared" si="1268"/>
        <v>Módosított előirányzat 1
2024. év</v>
      </c>
      <c r="Z518" s="34" t="str">
        <f t="shared" si="1268"/>
        <v>2 Módosítás</v>
      </c>
      <c r="AA518" s="34" t="str">
        <f t="shared" si="1268"/>
        <v>Módosított előirányzat</v>
      </c>
      <c r="AB518" s="34" t="str">
        <f t="shared" si="1268"/>
        <v>3 Módosítás</v>
      </c>
      <c r="AC518" s="34" t="str">
        <f t="shared" si="1268"/>
        <v>Módosított előirányzat</v>
      </c>
      <c r="AD518" s="34" t="str">
        <f t="shared" si="1268"/>
        <v>4 Módosítás</v>
      </c>
      <c r="AE518" s="34" t="str">
        <f t="shared" si="1268"/>
        <v>4. Módosított előirányzat</v>
      </c>
      <c r="AF518" s="34" t="str">
        <f t="shared" si="1268"/>
        <v>5 Módosítás</v>
      </c>
      <c r="AG518" s="34" t="str">
        <f t="shared" si="1268"/>
        <v>Módosított előirányzat 5</v>
      </c>
      <c r="AH518" s="34" t="str">
        <f t="shared" si="1268"/>
        <v>6 Módosítás</v>
      </c>
      <c r="AI518" s="34" t="str">
        <f t="shared" si="1268"/>
        <v>Módosított 
előirányzat</v>
      </c>
      <c r="AJ518" s="34"/>
      <c r="AK518" s="34"/>
    </row>
    <row r="519" spans="1:47" ht="19.5" hidden="1" customHeight="1" outlineLevel="1" x14ac:dyDescent="0.2">
      <c r="B519" s="134"/>
      <c r="C519" s="135" t="s">
        <v>2</v>
      </c>
      <c r="D519" s="136"/>
      <c r="E519" s="137">
        <f t="shared" ref="E519:I519" si="1269">+E520+E521+E522+E523</f>
        <v>0</v>
      </c>
      <c r="F519" s="137">
        <f t="shared" si="1269"/>
        <v>0</v>
      </c>
      <c r="G519" s="137">
        <f t="shared" si="1269"/>
        <v>0</v>
      </c>
      <c r="H519" s="137">
        <f t="shared" si="1269"/>
        <v>0</v>
      </c>
      <c r="I519" s="137">
        <f t="shared" si="1269"/>
        <v>0</v>
      </c>
      <c r="J519" s="137">
        <f t="shared" ref="J519:K519" si="1270">+J520+J521+J522+J523</f>
        <v>0</v>
      </c>
      <c r="K519" s="137">
        <f t="shared" si="1270"/>
        <v>0</v>
      </c>
      <c r="L519" s="137">
        <f t="shared" ref="L519:M519" si="1271">+L520+L521+L522+L523</f>
        <v>0</v>
      </c>
      <c r="M519" s="137">
        <f t="shared" si="1271"/>
        <v>0</v>
      </c>
      <c r="N519" s="137">
        <f t="shared" ref="N519:O519" si="1272">+N520+N521+N522+N523</f>
        <v>0</v>
      </c>
      <c r="O519" s="137">
        <f t="shared" si="1272"/>
        <v>0</v>
      </c>
      <c r="P519" s="137">
        <f t="shared" ref="P519:Q519" si="1273">+P520+P521+P522+P523</f>
        <v>0</v>
      </c>
      <c r="Q519" s="137">
        <f t="shared" si="1273"/>
        <v>0</v>
      </c>
      <c r="R519" s="137"/>
      <c r="S519" s="213"/>
      <c r="T519" s="44"/>
      <c r="U519" s="138" t="s">
        <v>3</v>
      </c>
      <c r="V519" s="139"/>
      <c r="W519" s="72">
        <f t="shared" ref="W519:X519" si="1274">SUM(W520:W524)</f>
        <v>0</v>
      </c>
      <c r="X519" s="72">
        <f t="shared" si="1274"/>
        <v>0</v>
      </c>
      <c r="Y519" s="72">
        <f>+W519+X519</f>
        <v>0</v>
      </c>
      <c r="Z519" s="72">
        <f t="shared" ref="Z519" si="1275">SUM(Z520:Z524)</f>
        <v>0</v>
      </c>
      <c r="AA519" s="72">
        <f>+Y519+Z519</f>
        <v>0</v>
      </c>
      <c r="AB519" s="72">
        <f t="shared" ref="AB519:AD519" si="1276">SUM(AB520:AB524)</f>
        <v>0</v>
      </c>
      <c r="AC519" s="72">
        <f>SUM(AC520:AC524)</f>
        <v>0</v>
      </c>
      <c r="AD519" s="72">
        <f t="shared" si="1276"/>
        <v>0</v>
      </c>
      <c r="AE519" s="72">
        <f>SUM(AE520:AE524)</f>
        <v>0</v>
      </c>
      <c r="AF519" s="72">
        <f t="shared" ref="AF519:AH519" si="1277">SUM(AF520:AF524)</f>
        <v>0</v>
      </c>
      <c r="AG519" s="72">
        <f>SUM(AG520:AG524)</f>
        <v>0</v>
      </c>
      <c r="AH519" s="72">
        <f t="shared" si="1277"/>
        <v>0</v>
      </c>
      <c r="AI519" s="72">
        <f>SUM(AI520:AI524)</f>
        <v>0</v>
      </c>
      <c r="AJ519" s="72"/>
      <c r="AK519" s="72"/>
    </row>
    <row r="520" spans="1:47" ht="19.5" hidden="1" customHeight="1" outlineLevel="1" x14ac:dyDescent="0.2">
      <c r="B520" s="140"/>
      <c r="C520" s="141" t="s">
        <v>4</v>
      </c>
      <c r="D520" s="141"/>
      <c r="E520" s="142"/>
      <c r="F520" s="142">
        <v>0</v>
      </c>
      <c r="G520" s="142"/>
      <c r="H520" s="142"/>
      <c r="I520" s="142"/>
      <c r="J520" s="142"/>
      <c r="K520" s="142"/>
      <c r="L520" s="142"/>
      <c r="M520" s="142"/>
      <c r="N520" s="142"/>
      <c r="O520" s="142"/>
      <c r="P520" s="142"/>
      <c r="Q520" s="142"/>
      <c r="R520" s="142"/>
      <c r="S520" s="214"/>
      <c r="T520" s="46"/>
      <c r="U520" s="143"/>
      <c r="V520" s="144" t="s">
        <v>6</v>
      </c>
      <c r="W520" s="145">
        <v>0</v>
      </c>
      <c r="X520" s="145">
        <v>0</v>
      </c>
      <c r="Y520" s="145">
        <f t="shared" ref="Y520:Y532" si="1278">+W520+X520</f>
        <v>0</v>
      </c>
      <c r="Z520" s="145">
        <v>0</v>
      </c>
      <c r="AA520" s="145">
        <f t="shared" ref="AA520:AA532" si="1279">+Y520+Z520</f>
        <v>0</v>
      </c>
      <c r="AB520" s="145">
        <v>0</v>
      </c>
      <c r="AC520" s="145">
        <f>+AA520+AB520</f>
        <v>0</v>
      </c>
      <c r="AD520" s="145">
        <v>0</v>
      </c>
      <c r="AE520" s="145">
        <f>+AC520+AD520</f>
        <v>0</v>
      </c>
      <c r="AF520" s="145">
        <v>0</v>
      </c>
      <c r="AG520" s="145">
        <f>+AE520+AF520</f>
        <v>0</v>
      </c>
      <c r="AH520" s="145">
        <v>0</v>
      </c>
      <c r="AI520" s="145">
        <f>+AG520+AH520</f>
        <v>0</v>
      </c>
      <c r="AJ520" s="145"/>
      <c r="AK520" s="145"/>
    </row>
    <row r="521" spans="1:47" ht="23.25" hidden="1" customHeight="1" outlineLevel="1" x14ac:dyDescent="0.2">
      <c r="A521" s="253"/>
      <c r="B521" s="100"/>
      <c r="C521" s="17" t="s">
        <v>5</v>
      </c>
      <c r="D521" s="18"/>
      <c r="E521" s="5">
        <v>0</v>
      </c>
      <c r="F521" s="5">
        <v>0</v>
      </c>
      <c r="G521" s="5">
        <f>+E521+F521</f>
        <v>0</v>
      </c>
      <c r="H521" s="5">
        <v>0</v>
      </c>
      <c r="I521" s="5">
        <f>+G521+H521</f>
        <v>0</v>
      </c>
      <c r="J521" s="5">
        <v>0</v>
      </c>
      <c r="K521" s="5">
        <f>+I521+J521</f>
        <v>0</v>
      </c>
      <c r="L521" s="5">
        <v>0</v>
      </c>
      <c r="M521" s="5">
        <f>+K521+L521</f>
        <v>0</v>
      </c>
      <c r="N521" s="5">
        <v>0</v>
      </c>
      <c r="O521" s="5">
        <f>+M521+N521</f>
        <v>0</v>
      </c>
      <c r="P521" s="5">
        <v>0</v>
      </c>
      <c r="Q521" s="5">
        <f>+O521+P521</f>
        <v>0</v>
      </c>
      <c r="R521" s="5"/>
      <c r="S521" s="215"/>
      <c r="T521" s="46"/>
      <c r="U521" s="53"/>
      <c r="V521" s="19" t="s">
        <v>8</v>
      </c>
      <c r="W521" s="78">
        <v>0</v>
      </c>
      <c r="X521" s="78">
        <v>0</v>
      </c>
      <c r="Y521" s="78">
        <f t="shared" si="1278"/>
        <v>0</v>
      </c>
      <c r="Z521" s="78">
        <v>0</v>
      </c>
      <c r="AA521" s="78">
        <f t="shared" si="1279"/>
        <v>0</v>
      </c>
      <c r="AB521" s="78">
        <v>0</v>
      </c>
      <c r="AC521" s="78">
        <f>+AA521+AB521</f>
        <v>0</v>
      </c>
      <c r="AD521" s="78">
        <v>0</v>
      </c>
      <c r="AE521" s="78">
        <f>+AC521+AD521</f>
        <v>0</v>
      </c>
      <c r="AF521" s="78">
        <v>0</v>
      </c>
      <c r="AG521" s="78">
        <f>+AE521+AF521</f>
        <v>0</v>
      </c>
      <c r="AH521" s="78">
        <v>0</v>
      </c>
      <c r="AI521" s="78">
        <f>+AG521+AH521</f>
        <v>0</v>
      </c>
      <c r="AJ521" s="78"/>
      <c r="AK521" s="78"/>
    </row>
    <row r="522" spans="1:47" ht="19.5" hidden="1" customHeight="1" outlineLevel="1" x14ac:dyDescent="0.2">
      <c r="A522" s="253"/>
      <c r="B522" s="100"/>
      <c r="C522" s="17" t="s">
        <v>7</v>
      </c>
      <c r="D522" s="18"/>
      <c r="E522" s="5"/>
      <c r="F522" s="5">
        <v>0</v>
      </c>
      <c r="G522" s="5">
        <f t="shared" ref="G522:G532" si="1280">+E522+F522</f>
        <v>0</v>
      </c>
      <c r="H522" s="5">
        <v>0</v>
      </c>
      <c r="I522" s="5">
        <f t="shared" ref="I522:I532" si="1281">+G522+H522</f>
        <v>0</v>
      </c>
      <c r="J522" s="5">
        <v>0</v>
      </c>
      <c r="K522" s="5">
        <f t="shared" ref="K522:K532" si="1282">+I522+J522</f>
        <v>0</v>
      </c>
      <c r="L522" s="5">
        <v>0</v>
      </c>
      <c r="M522" s="5">
        <f t="shared" ref="M522:M532" si="1283">+K522+L522</f>
        <v>0</v>
      </c>
      <c r="N522" s="5">
        <v>0</v>
      </c>
      <c r="O522" s="5">
        <f t="shared" ref="O522:O532" si="1284">+M522+N522</f>
        <v>0</v>
      </c>
      <c r="P522" s="5">
        <v>0</v>
      </c>
      <c r="Q522" s="5">
        <f t="shared" ref="Q522:Q532" si="1285">+O522+P522</f>
        <v>0</v>
      </c>
      <c r="R522" s="5"/>
      <c r="S522" s="215"/>
      <c r="T522" s="46"/>
      <c r="U522" s="53"/>
      <c r="V522" s="20" t="s">
        <v>9</v>
      </c>
      <c r="W522" s="78">
        <v>0</v>
      </c>
      <c r="X522" s="78">
        <v>0</v>
      </c>
      <c r="Y522" s="78">
        <f t="shared" si="1278"/>
        <v>0</v>
      </c>
      <c r="Z522" s="78">
        <v>0</v>
      </c>
      <c r="AA522" s="78">
        <f t="shared" si="1279"/>
        <v>0</v>
      </c>
      <c r="AB522" s="78">
        <v>0</v>
      </c>
      <c r="AC522" s="78">
        <f>+AA522+AB522</f>
        <v>0</v>
      </c>
      <c r="AD522" s="78">
        <v>0</v>
      </c>
      <c r="AE522" s="78">
        <f>+AC522+AD522</f>
        <v>0</v>
      </c>
      <c r="AF522" s="78">
        <v>0</v>
      </c>
      <c r="AG522" s="78">
        <f>+AE522+AF522</f>
        <v>0</v>
      </c>
      <c r="AH522" s="78">
        <v>0</v>
      </c>
      <c r="AI522" s="78">
        <f>+AG522+AH522</f>
        <v>0</v>
      </c>
      <c r="AJ522" s="78"/>
      <c r="AK522" s="78"/>
    </row>
    <row r="523" spans="1:47" ht="19.5" hidden="1" customHeight="1" outlineLevel="1" x14ac:dyDescent="0.2">
      <c r="A523" s="253"/>
      <c r="B523" s="100"/>
      <c r="C523" s="17" t="s">
        <v>21</v>
      </c>
      <c r="D523" s="18"/>
      <c r="E523" s="5"/>
      <c r="F523" s="5">
        <v>0</v>
      </c>
      <c r="G523" s="5">
        <f t="shared" si="1280"/>
        <v>0</v>
      </c>
      <c r="H523" s="5">
        <v>0</v>
      </c>
      <c r="I523" s="5">
        <f t="shared" si="1281"/>
        <v>0</v>
      </c>
      <c r="J523" s="5">
        <v>0</v>
      </c>
      <c r="K523" s="5">
        <f t="shared" si="1282"/>
        <v>0</v>
      </c>
      <c r="L523" s="5">
        <v>0</v>
      </c>
      <c r="M523" s="5">
        <f t="shared" si="1283"/>
        <v>0</v>
      </c>
      <c r="N523" s="5">
        <v>0</v>
      </c>
      <c r="O523" s="5">
        <f t="shared" si="1284"/>
        <v>0</v>
      </c>
      <c r="P523" s="5">
        <v>0</v>
      </c>
      <c r="Q523" s="5">
        <f t="shared" si="1285"/>
        <v>0</v>
      </c>
      <c r="R523" s="5"/>
      <c r="S523" s="215"/>
      <c r="T523" s="46"/>
      <c r="U523" s="53"/>
      <c r="V523" s="20" t="s">
        <v>11</v>
      </c>
      <c r="W523" s="78">
        <v>0</v>
      </c>
      <c r="X523" s="78">
        <v>0</v>
      </c>
      <c r="Y523" s="78">
        <f t="shared" si="1278"/>
        <v>0</v>
      </c>
      <c r="Z523" s="78">
        <v>0</v>
      </c>
      <c r="AA523" s="78">
        <f t="shared" si="1279"/>
        <v>0</v>
      </c>
      <c r="AB523" s="78">
        <v>0</v>
      </c>
      <c r="AC523" s="78">
        <f>+AA523+AB523</f>
        <v>0</v>
      </c>
      <c r="AD523" s="78">
        <v>0</v>
      </c>
      <c r="AE523" s="78">
        <f>+AC523+AD523</f>
        <v>0</v>
      </c>
      <c r="AF523" s="78">
        <v>0</v>
      </c>
      <c r="AG523" s="78">
        <f>+AE523+AF523</f>
        <v>0</v>
      </c>
      <c r="AH523" s="78">
        <v>0</v>
      </c>
      <c r="AI523" s="78">
        <f>+AG523+AH523</f>
        <v>0</v>
      </c>
      <c r="AJ523" s="78"/>
      <c r="AK523" s="78"/>
    </row>
    <row r="524" spans="1:47" ht="19.5" hidden="1" customHeight="1" outlineLevel="1" x14ac:dyDescent="0.2">
      <c r="A524" s="253"/>
      <c r="B524" s="101"/>
      <c r="C524" s="21"/>
      <c r="D524" s="21"/>
      <c r="E524" s="102"/>
      <c r="F524" s="102">
        <v>0</v>
      </c>
      <c r="G524" s="5">
        <f t="shared" si="1280"/>
        <v>0</v>
      </c>
      <c r="H524" s="102">
        <v>0</v>
      </c>
      <c r="I524" s="5">
        <f t="shared" si="1281"/>
        <v>0</v>
      </c>
      <c r="J524" s="102">
        <v>0</v>
      </c>
      <c r="K524" s="5">
        <f t="shared" si="1282"/>
        <v>0</v>
      </c>
      <c r="L524" s="102">
        <v>0</v>
      </c>
      <c r="M524" s="5">
        <f t="shared" si="1283"/>
        <v>0</v>
      </c>
      <c r="N524" s="102">
        <v>0</v>
      </c>
      <c r="O524" s="5">
        <f t="shared" si="1284"/>
        <v>0</v>
      </c>
      <c r="P524" s="102">
        <v>0</v>
      </c>
      <c r="Q524" s="5">
        <f t="shared" si="1285"/>
        <v>0</v>
      </c>
      <c r="R524" s="5"/>
      <c r="S524" s="215"/>
      <c r="T524" s="50"/>
      <c r="U524" s="54"/>
      <c r="V524" s="23" t="s">
        <v>12</v>
      </c>
      <c r="W524" s="79">
        <v>0</v>
      </c>
      <c r="X524" s="79">
        <v>0</v>
      </c>
      <c r="Y524" s="79">
        <f t="shared" si="1278"/>
        <v>0</v>
      </c>
      <c r="Z524" s="79">
        <v>0</v>
      </c>
      <c r="AA524" s="79">
        <f t="shared" si="1279"/>
        <v>0</v>
      </c>
      <c r="AB524" s="79">
        <v>0</v>
      </c>
      <c r="AC524" s="79">
        <f>+AA524+AB524</f>
        <v>0</v>
      </c>
      <c r="AD524" s="79">
        <v>0</v>
      </c>
      <c r="AE524" s="79">
        <f>+AC524+AD524</f>
        <v>0</v>
      </c>
      <c r="AF524" s="79">
        <v>0</v>
      </c>
      <c r="AG524" s="79">
        <f>+AE524+AF524</f>
        <v>0</v>
      </c>
      <c r="AH524" s="79">
        <v>0</v>
      </c>
      <c r="AI524" s="79">
        <f>+AG524+AH524</f>
        <v>0</v>
      </c>
      <c r="AJ524" s="79"/>
      <c r="AK524" s="79"/>
    </row>
    <row r="525" spans="1:47" ht="19.5" hidden="1" customHeight="1" outlineLevel="1" x14ac:dyDescent="0.2">
      <c r="A525" s="253"/>
      <c r="B525" s="101"/>
      <c r="C525" s="21"/>
      <c r="D525" s="21"/>
      <c r="E525" s="102"/>
      <c r="F525" s="102">
        <v>0</v>
      </c>
      <c r="G525" s="5">
        <f t="shared" si="1280"/>
        <v>0</v>
      </c>
      <c r="H525" s="102">
        <v>0</v>
      </c>
      <c r="I525" s="5">
        <f t="shared" si="1281"/>
        <v>0</v>
      </c>
      <c r="J525" s="102">
        <v>0</v>
      </c>
      <c r="K525" s="5">
        <f t="shared" si="1282"/>
        <v>0</v>
      </c>
      <c r="L525" s="102">
        <v>0</v>
      </c>
      <c r="M525" s="5">
        <f t="shared" si="1283"/>
        <v>0</v>
      </c>
      <c r="N525" s="102">
        <v>0</v>
      </c>
      <c r="O525" s="5">
        <f t="shared" si="1284"/>
        <v>0</v>
      </c>
      <c r="P525" s="102">
        <v>0</v>
      </c>
      <c r="Q525" s="5">
        <f t="shared" si="1285"/>
        <v>0</v>
      </c>
      <c r="R525" s="5"/>
      <c r="S525" s="215"/>
      <c r="T525" s="29"/>
      <c r="U525" s="138" t="s">
        <v>13</v>
      </c>
      <c r="V525" s="139"/>
      <c r="W525" s="60">
        <f t="shared" ref="W525:X525" si="1286">SUM(W526:W528)</f>
        <v>0</v>
      </c>
      <c r="X525" s="60">
        <f t="shared" si="1286"/>
        <v>0</v>
      </c>
      <c r="Y525" s="60">
        <f t="shared" si="1278"/>
        <v>0</v>
      </c>
      <c r="Z525" s="60">
        <f t="shared" ref="Z525" si="1287">SUM(Z526:Z528)</f>
        <v>0</v>
      </c>
      <c r="AA525" s="60">
        <f t="shared" si="1279"/>
        <v>0</v>
      </c>
      <c r="AB525" s="60">
        <f t="shared" ref="AB525:AD525" si="1288">SUM(AB526:AB528)</f>
        <v>0</v>
      </c>
      <c r="AC525" s="72">
        <f>SUM(AC526:AC528)</f>
        <v>0</v>
      </c>
      <c r="AD525" s="60">
        <f t="shared" si="1288"/>
        <v>0</v>
      </c>
      <c r="AE525" s="72">
        <f>SUM(AE526:AE528)</f>
        <v>0</v>
      </c>
      <c r="AF525" s="60">
        <f t="shared" ref="AF525:AH525" si="1289">SUM(AF526:AF528)</f>
        <v>0</v>
      </c>
      <c r="AG525" s="72">
        <f>SUM(AG526:AG528)</f>
        <v>0</v>
      </c>
      <c r="AH525" s="60">
        <f t="shared" si="1289"/>
        <v>0</v>
      </c>
      <c r="AI525" s="72">
        <f>SUM(AI526:AI528)</f>
        <v>0</v>
      </c>
      <c r="AJ525" s="72"/>
      <c r="AK525" s="72"/>
    </row>
    <row r="526" spans="1:47" ht="19.5" hidden="1" customHeight="1" outlineLevel="1" x14ac:dyDescent="0.2">
      <c r="A526" s="253"/>
      <c r="B526" s="134"/>
      <c r="C526" s="135" t="s">
        <v>10</v>
      </c>
      <c r="D526" s="8"/>
      <c r="E526" s="9">
        <f>149-149</f>
        <v>0</v>
      </c>
      <c r="F526" s="9">
        <v>0</v>
      </c>
      <c r="G526" s="9">
        <f t="shared" si="1280"/>
        <v>0</v>
      </c>
      <c r="H526" s="9">
        <v>0</v>
      </c>
      <c r="I526" s="9">
        <f t="shared" si="1281"/>
        <v>0</v>
      </c>
      <c r="J526" s="9">
        <v>0</v>
      </c>
      <c r="K526" s="9">
        <f t="shared" si="1282"/>
        <v>0</v>
      </c>
      <c r="L526" s="9">
        <v>0</v>
      </c>
      <c r="M526" s="9">
        <f t="shared" si="1283"/>
        <v>0</v>
      </c>
      <c r="N526" s="9">
        <v>0</v>
      </c>
      <c r="O526" s="9">
        <f t="shared" si="1284"/>
        <v>0</v>
      </c>
      <c r="P526" s="9">
        <v>0</v>
      </c>
      <c r="Q526" s="9">
        <f t="shared" si="1285"/>
        <v>0</v>
      </c>
      <c r="R526" s="9"/>
      <c r="S526" s="216"/>
      <c r="T526" s="44"/>
      <c r="U526" s="143"/>
      <c r="V526" s="144" t="s">
        <v>15</v>
      </c>
      <c r="W526" s="145">
        <v>0</v>
      </c>
      <c r="X526" s="145">
        <v>0</v>
      </c>
      <c r="Y526" s="145">
        <f t="shared" si="1278"/>
        <v>0</v>
      </c>
      <c r="Z526" s="145">
        <v>0</v>
      </c>
      <c r="AA526" s="145">
        <f t="shared" si="1279"/>
        <v>0</v>
      </c>
      <c r="AB526" s="145">
        <v>0</v>
      </c>
      <c r="AC526" s="145">
        <f t="shared" ref="AC526:AC531" si="1290">+AA526+AB526</f>
        <v>0</v>
      </c>
      <c r="AD526" s="145">
        <v>0</v>
      </c>
      <c r="AE526" s="145">
        <f t="shared" ref="AE526:AE531" si="1291">+AC526+AD526</f>
        <v>0</v>
      </c>
      <c r="AF526" s="145">
        <v>0</v>
      </c>
      <c r="AG526" s="145">
        <f t="shared" ref="AG526:AG531" si="1292">+AE526+AF526</f>
        <v>0</v>
      </c>
      <c r="AH526" s="145">
        <v>0</v>
      </c>
      <c r="AI526" s="145">
        <f t="shared" ref="AI526:AI531" si="1293">+AG526+AH526</f>
        <v>0</v>
      </c>
      <c r="AJ526" s="145"/>
      <c r="AK526" s="145"/>
    </row>
    <row r="527" spans="1:47" ht="19.5" hidden="1" customHeight="1" outlineLevel="1" x14ac:dyDescent="0.2">
      <c r="A527" s="253"/>
      <c r="B527" s="134"/>
      <c r="C527" s="135" t="s">
        <v>23</v>
      </c>
      <c r="D527" s="8"/>
      <c r="E527" s="11">
        <v>0</v>
      </c>
      <c r="F527" s="11">
        <v>0</v>
      </c>
      <c r="G527" s="11">
        <f t="shared" si="1280"/>
        <v>0</v>
      </c>
      <c r="H527" s="11">
        <v>0</v>
      </c>
      <c r="I527" s="11">
        <f t="shared" si="1281"/>
        <v>0</v>
      </c>
      <c r="J527" s="11">
        <v>0</v>
      </c>
      <c r="K527" s="11">
        <f t="shared" si="1282"/>
        <v>0</v>
      </c>
      <c r="L527" s="11">
        <v>0</v>
      </c>
      <c r="M527" s="11">
        <f t="shared" si="1283"/>
        <v>0</v>
      </c>
      <c r="N527" s="11">
        <v>0</v>
      </c>
      <c r="O527" s="11">
        <f t="shared" si="1284"/>
        <v>0</v>
      </c>
      <c r="P527" s="11">
        <v>0</v>
      </c>
      <c r="Q527" s="11">
        <f t="shared" si="1285"/>
        <v>0</v>
      </c>
      <c r="R527" s="11"/>
      <c r="S527" s="217"/>
      <c r="T527" s="45"/>
      <c r="U527" s="53"/>
      <c r="V527" s="20" t="s">
        <v>16</v>
      </c>
      <c r="W527" s="78">
        <v>0</v>
      </c>
      <c r="X527" s="78">
        <v>0</v>
      </c>
      <c r="Y527" s="78">
        <f t="shared" si="1278"/>
        <v>0</v>
      </c>
      <c r="Z527" s="78">
        <v>0</v>
      </c>
      <c r="AA527" s="78">
        <f t="shared" si="1279"/>
        <v>0</v>
      </c>
      <c r="AB527" s="78">
        <v>0</v>
      </c>
      <c r="AC527" s="78">
        <f t="shared" si="1290"/>
        <v>0</v>
      </c>
      <c r="AD527" s="78">
        <v>0</v>
      </c>
      <c r="AE527" s="78">
        <f t="shared" si="1291"/>
        <v>0</v>
      </c>
      <c r="AF527" s="78">
        <v>0</v>
      </c>
      <c r="AG527" s="78">
        <f t="shared" si="1292"/>
        <v>0</v>
      </c>
      <c r="AH527" s="78">
        <v>0</v>
      </c>
      <c r="AI527" s="78">
        <f t="shared" si="1293"/>
        <v>0</v>
      </c>
      <c r="AJ527" s="78"/>
      <c r="AK527" s="78"/>
    </row>
    <row r="528" spans="1:47" ht="19.5" hidden="1" customHeight="1" outlineLevel="1" x14ac:dyDescent="0.2">
      <c r="A528" s="253"/>
      <c r="B528" s="134"/>
      <c r="C528" s="135" t="s">
        <v>22</v>
      </c>
      <c r="D528" s="8"/>
      <c r="E528" s="58">
        <v>0</v>
      </c>
      <c r="F528" s="58">
        <v>0</v>
      </c>
      <c r="G528" s="58">
        <f t="shared" si="1280"/>
        <v>0</v>
      </c>
      <c r="H528" s="58">
        <v>0</v>
      </c>
      <c r="I528" s="58">
        <f t="shared" si="1281"/>
        <v>0</v>
      </c>
      <c r="J528" s="58">
        <v>0</v>
      </c>
      <c r="K528" s="58">
        <f t="shared" si="1282"/>
        <v>0</v>
      </c>
      <c r="L528" s="58">
        <v>0</v>
      </c>
      <c r="M528" s="58">
        <f t="shared" si="1283"/>
        <v>0</v>
      </c>
      <c r="N528" s="58">
        <v>0</v>
      </c>
      <c r="O528" s="58">
        <f t="shared" si="1284"/>
        <v>0</v>
      </c>
      <c r="P528" s="58">
        <v>0</v>
      </c>
      <c r="Q528" s="58">
        <f t="shared" si="1285"/>
        <v>0</v>
      </c>
      <c r="R528" s="58"/>
      <c r="S528" s="218"/>
      <c r="U528" s="103"/>
      <c r="V528" s="104" t="s">
        <v>17</v>
      </c>
      <c r="W528" s="80">
        <v>0</v>
      </c>
      <c r="X528" s="80">
        <v>0</v>
      </c>
      <c r="Y528" s="80">
        <f t="shared" si="1278"/>
        <v>0</v>
      </c>
      <c r="Z528" s="80">
        <v>0</v>
      </c>
      <c r="AA528" s="80">
        <f t="shared" si="1279"/>
        <v>0</v>
      </c>
      <c r="AB528" s="80">
        <v>0</v>
      </c>
      <c r="AC528" s="80">
        <f t="shared" si="1290"/>
        <v>0</v>
      </c>
      <c r="AD528" s="80">
        <v>0</v>
      </c>
      <c r="AE528" s="80">
        <f t="shared" si="1291"/>
        <v>0</v>
      </c>
      <c r="AF528" s="80">
        <v>0</v>
      </c>
      <c r="AG528" s="80">
        <f t="shared" si="1292"/>
        <v>0</v>
      </c>
      <c r="AH528" s="80">
        <v>0</v>
      </c>
      <c r="AI528" s="80">
        <f t="shared" si="1293"/>
        <v>0</v>
      </c>
      <c r="AJ528" s="80"/>
      <c r="AK528" s="80"/>
    </row>
    <row r="529" spans="1:47" ht="19.5" hidden="1" customHeight="1" outlineLevel="1" x14ac:dyDescent="0.2">
      <c r="A529" s="253"/>
      <c r="B529" s="134"/>
      <c r="C529" s="135" t="s">
        <v>46</v>
      </c>
      <c r="D529" s="8"/>
      <c r="E529" s="11">
        <v>0</v>
      </c>
      <c r="F529" s="11">
        <v>0</v>
      </c>
      <c r="G529" s="11">
        <f t="shared" si="1280"/>
        <v>0</v>
      </c>
      <c r="H529" s="11">
        <v>0</v>
      </c>
      <c r="I529" s="11">
        <f t="shared" si="1281"/>
        <v>0</v>
      </c>
      <c r="J529" s="11">
        <v>0</v>
      </c>
      <c r="K529" s="11">
        <f t="shared" si="1282"/>
        <v>0</v>
      </c>
      <c r="L529" s="11">
        <v>0</v>
      </c>
      <c r="M529" s="11">
        <f t="shared" si="1283"/>
        <v>0</v>
      </c>
      <c r="N529" s="11">
        <v>0</v>
      </c>
      <c r="O529" s="11">
        <f t="shared" si="1284"/>
        <v>0</v>
      </c>
      <c r="P529" s="11">
        <v>0</v>
      </c>
      <c r="Q529" s="11">
        <f t="shared" si="1285"/>
        <v>0</v>
      </c>
      <c r="R529" s="11"/>
      <c r="S529" s="217"/>
      <c r="T529" s="45"/>
      <c r="U529" s="147" t="s">
        <v>43</v>
      </c>
      <c r="V529" s="10"/>
      <c r="W529" s="60">
        <v>0</v>
      </c>
      <c r="X529" s="60">
        <v>0</v>
      </c>
      <c r="Y529" s="60">
        <f t="shared" si="1278"/>
        <v>0</v>
      </c>
      <c r="Z529" s="60">
        <v>0</v>
      </c>
      <c r="AA529" s="60">
        <f t="shared" si="1279"/>
        <v>0</v>
      </c>
      <c r="AB529" s="60">
        <v>0</v>
      </c>
      <c r="AC529" s="60">
        <f t="shared" si="1290"/>
        <v>0</v>
      </c>
      <c r="AD529" s="60">
        <v>0</v>
      </c>
      <c r="AE529" s="60">
        <f t="shared" si="1291"/>
        <v>0</v>
      </c>
      <c r="AF529" s="60">
        <v>0</v>
      </c>
      <c r="AG529" s="60">
        <f t="shared" si="1292"/>
        <v>0</v>
      </c>
      <c r="AH529" s="60">
        <v>0</v>
      </c>
      <c r="AI529" s="60">
        <f t="shared" si="1293"/>
        <v>0</v>
      </c>
      <c r="AJ529" s="60"/>
      <c r="AK529" s="60"/>
    </row>
    <row r="530" spans="1:47" ht="19.5" hidden="1" customHeight="1" outlineLevel="1" x14ac:dyDescent="0.2">
      <c r="B530" s="134"/>
      <c r="C530" s="135" t="s">
        <v>51</v>
      </c>
      <c r="D530" s="8"/>
      <c r="E530" s="58">
        <v>0</v>
      </c>
      <c r="F530" s="58">
        <v>0</v>
      </c>
      <c r="G530" s="58">
        <f t="shared" si="1280"/>
        <v>0</v>
      </c>
      <c r="H530" s="58">
        <v>0</v>
      </c>
      <c r="I530" s="58">
        <f t="shared" si="1281"/>
        <v>0</v>
      </c>
      <c r="J530" s="58">
        <v>0</v>
      </c>
      <c r="K530" s="58">
        <f t="shared" si="1282"/>
        <v>0</v>
      </c>
      <c r="L530" s="58">
        <v>0</v>
      </c>
      <c r="M530" s="58">
        <f t="shared" si="1283"/>
        <v>0</v>
      </c>
      <c r="N530" s="58">
        <v>0</v>
      </c>
      <c r="O530" s="58">
        <f t="shared" si="1284"/>
        <v>0</v>
      </c>
      <c r="P530" s="58">
        <v>0</v>
      </c>
      <c r="Q530" s="58">
        <f t="shared" si="1285"/>
        <v>0</v>
      </c>
      <c r="R530" s="58"/>
      <c r="S530" s="218"/>
      <c r="T530" s="29"/>
      <c r="U530" s="55" t="s">
        <v>38</v>
      </c>
      <c r="V530" s="28"/>
      <c r="W530" s="60">
        <v>0</v>
      </c>
      <c r="X530" s="60">
        <v>0</v>
      </c>
      <c r="Y530" s="60">
        <f t="shared" si="1278"/>
        <v>0</v>
      </c>
      <c r="Z530" s="60">
        <v>0</v>
      </c>
      <c r="AA530" s="60">
        <f t="shared" si="1279"/>
        <v>0</v>
      </c>
      <c r="AB530" s="60">
        <v>0</v>
      </c>
      <c r="AC530" s="60">
        <f t="shared" si="1290"/>
        <v>0</v>
      </c>
      <c r="AD530" s="60">
        <v>0</v>
      </c>
      <c r="AE530" s="60">
        <f t="shared" si="1291"/>
        <v>0</v>
      </c>
      <c r="AF530" s="60">
        <v>0</v>
      </c>
      <c r="AG530" s="60">
        <f t="shared" si="1292"/>
        <v>0</v>
      </c>
      <c r="AH530" s="60">
        <v>0</v>
      </c>
      <c r="AI530" s="60">
        <f t="shared" si="1293"/>
        <v>0</v>
      </c>
      <c r="AJ530" s="60"/>
      <c r="AK530" s="60"/>
    </row>
    <row r="531" spans="1:47" ht="19.5" hidden="1" customHeight="1" outlineLevel="1" thickBot="1" x14ac:dyDescent="0.25">
      <c r="B531" s="105"/>
      <c r="C531" s="35" t="s">
        <v>127</v>
      </c>
      <c r="D531" s="35"/>
      <c r="E531" s="59">
        <v>0</v>
      </c>
      <c r="F531" s="59">
        <v>0</v>
      </c>
      <c r="G531" s="59">
        <f t="shared" si="1280"/>
        <v>0</v>
      </c>
      <c r="H531" s="59">
        <v>0</v>
      </c>
      <c r="I531" s="59">
        <f t="shared" si="1281"/>
        <v>0</v>
      </c>
      <c r="J531" s="59">
        <v>0</v>
      </c>
      <c r="K531" s="59">
        <f t="shared" si="1282"/>
        <v>0</v>
      </c>
      <c r="L531" s="59">
        <v>0</v>
      </c>
      <c r="M531" s="59">
        <f t="shared" si="1283"/>
        <v>0</v>
      </c>
      <c r="N531" s="59">
        <v>0</v>
      </c>
      <c r="O531" s="59">
        <f t="shared" si="1284"/>
        <v>0</v>
      </c>
      <c r="P531" s="59">
        <v>0</v>
      </c>
      <c r="Q531" s="59">
        <f t="shared" si="1285"/>
        <v>0</v>
      </c>
      <c r="R531" s="59"/>
      <c r="S531" s="219"/>
      <c r="T531" s="29"/>
      <c r="U531" s="148" t="s">
        <v>127</v>
      </c>
      <c r="V531" s="132"/>
      <c r="W531" s="89">
        <v>0</v>
      </c>
      <c r="X531" s="89">
        <v>0</v>
      </c>
      <c r="Y531" s="89">
        <f t="shared" si="1278"/>
        <v>0</v>
      </c>
      <c r="Z531" s="89">
        <v>0</v>
      </c>
      <c r="AA531" s="89">
        <f t="shared" si="1279"/>
        <v>0</v>
      </c>
      <c r="AB531" s="89">
        <v>0</v>
      </c>
      <c r="AC531" s="89">
        <f t="shared" si="1290"/>
        <v>0</v>
      </c>
      <c r="AD531" s="89">
        <v>0</v>
      </c>
      <c r="AE531" s="89">
        <f t="shared" si="1291"/>
        <v>0</v>
      </c>
      <c r="AF531" s="89">
        <v>0</v>
      </c>
      <c r="AG531" s="89">
        <f t="shared" si="1292"/>
        <v>0</v>
      </c>
      <c r="AH531" s="89">
        <v>0</v>
      </c>
      <c r="AI531" s="89">
        <f t="shared" si="1293"/>
        <v>0</v>
      </c>
      <c r="AJ531" s="89"/>
      <c r="AK531" s="89"/>
    </row>
    <row r="532" spans="1:47" s="3" customFormat="1" ht="19.5" hidden="1" customHeight="1" outlineLevel="1" thickBot="1" x14ac:dyDescent="0.25">
      <c r="B532" s="149" t="s">
        <v>14</v>
      </c>
      <c r="C532" s="135"/>
      <c r="D532" s="8"/>
      <c r="E532" s="11">
        <f t="shared" ref="E532:F532" si="1294">SUM(E526:E531)+E519</f>
        <v>0</v>
      </c>
      <c r="F532" s="11">
        <f t="shared" si="1294"/>
        <v>0</v>
      </c>
      <c r="G532" s="11">
        <f t="shared" si="1280"/>
        <v>0</v>
      </c>
      <c r="H532" s="11">
        <f t="shared" ref="H532:J532" si="1295">SUM(H526:H531)+H519</f>
        <v>0</v>
      </c>
      <c r="I532" s="11">
        <f t="shared" si="1281"/>
        <v>0</v>
      </c>
      <c r="J532" s="11">
        <f t="shared" si="1295"/>
        <v>0</v>
      </c>
      <c r="K532" s="11">
        <f t="shared" si="1282"/>
        <v>0</v>
      </c>
      <c r="L532" s="11">
        <f t="shared" ref="L532:N532" si="1296">SUM(L526:L531)+L519</f>
        <v>0</v>
      </c>
      <c r="M532" s="11">
        <f t="shared" si="1283"/>
        <v>0</v>
      </c>
      <c r="N532" s="11">
        <f t="shared" si="1296"/>
        <v>0</v>
      </c>
      <c r="O532" s="11">
        <f t="shared" si="1284"/>
        <v>0</v>
      </c>
      <c r="P532" s="11">
        <f t="shared" ref="P532" si="1297">SUM(P526:P531)+P519</f>
        <v>0</v>
      </c>
      <c r="Q532" s="11">
        <f t="shared" si="1285"/>
        <v>0</v>
      </c>
      <c r="R532" s="11"/>
      <c r="S532" s="217"/>
      <c r="T532" s="65"/>
      <c r="U532" s="150" t="s">
        <v>18</v>
      </c>
      <c r="V532" s="151"/>
      <c r="W532" s="60">
        <f t="shared" ref="W532:X532" si="1298">+W530+W525+W519+W529+W531</f>
        <v>0</v>
      </c>
      <c r="X532" s="60">
        <f t="shared" si="1298"/>
        <v>0</v>
      </c>
      <c r="Y532" s="60">
        <f t="shared" si="1278"/>
        <v>0</v>
      </c>
      <c r="Z532" s="60">
        <f t="shared" ref="Z532" si="1299">+Z530+Z525+Z519+Z529+Z531</f>
        <v>0</v>
      </c>
      <c r="AA532" s="60">
        <f t="shared" si="1279"/>
        <v>0</v>
      </c>
      <c r="AB532" s="60">
        <f t="shared" ref="AB532:AD532" si="1300">+AB530+AB525+AB519+AB529+AB531</f>
        <v>0</v>
      </c>
      <c r="AC532" s="60">
        <f>+AC531+AC530+AC529+AC525+AC519</f>
        <v>0</v>
      </c>
      <c r="AD532" s="60">
        <f t="shared" si="1300"/>
        <v>0</v>
      </c>
      <c r="AE532" s="60">
        <f>+AE531+AE530+AE529+AE525+AE519</f>
        <v>0</v>
      </c>
      <c r="AF532" s="60">
        <f t="shared" ref="AF532:AH532" si="1301">+AF530+AF525+AF519+AF529+AF531</f>
        <v>0</v>
      </c>
      <c r="AG532" s="60">
        <f>+AG531+AG530+AG529+AG525+AG519</f>
        <v>0</v>
      </c>
      <c r="AH532" s="60">
        <f t="shared" si="1301"/>
        <v>0</v>
      </c>
      <c r="AI532" s="60">
        <f>+AI531+AI530+AI529+AI525+AI519</f>
        <v>0</v>
      </c>
      <c r="AJ532" s="60"/>
      <c r="AK532" s="60"/>
      <c r="AL532" s="14"/>
      <c r="AM532" s="14"/>
      <c r="AN532" s="14"/>
      <c r="AO532" s="14"/>
      <c r="AP532" s="14"/>
      <c r="AQ532" s="14"/>
      <c r="AR532" s="14"/>
      <c r="AS532" s="14"/>
      <c r="AT532" s="14"/>
      <c r="AU532" s="14"/>
    </row>
    <row r="533" spans="1:47" s="3" customFormat="1" ht="25.5" hidden="1" customHeight="1" outlineLevel="1" x14ac:dyDescent="0.2">
      <c r="B533" s="152" t="s">
        <v>90</v>
      </c>
      <c r="C533" s="122" t="s">
        <v>25</v>
      </c>
      <c r="D533" s="123"/>
      <c r="E533" s="122"/>
      <c r="F533" s="122"/>
      <c r="G533" s="122"/>
      <c r="H533" s="122"/>
      <c r="I533" s="122"/>
      <c r="J533" s="122"/>
      <c r="K533" s="122"/>
      <c r="L533" s="122"/>
      <c r="M533" s="122"/>
      <c r="N533" s="122"/>
      <c r="O533" s="122"/>
      <c r="P533" s="122"/>
      <c r="Q533" s="122"/>
      <c r="R533" s="122"/>
      <c r="S533" s="220"/>
      <c r="T533" s="122"/>
      <c r="U533" s="123"/>
      <c r="V533" s="167"/>
      <c r="W533" s="167"/>
      <c r="X533" s="167"/>
      <c r="Y533" s="167"/>
      <c r="Z533" s="167"/>
      <c r="AA533" s="167"/>
      <c r="AB533" s="167"/>
      <c r="AC533" s="167"/>
      <c r="AD533" s="167"/>
      <c r="AE533" s="167"/>
      <c r="AF533" s="167"/>
      <c r="AG533" s="167"/>
      <c r="AH533" s="167"/>
      <c r="AI533" s="167"/>
      <c r="AJ533" s="167"/>
      <c r="AK533" s="167"/>
    </row>
    <row r="534" spans="1:47" ht="40.5" hidden="1" customHeight="1" outlineLevel="1" x14ac:dyDescent="0.2">
      <c r="B534" s="96" t="s">
        <v>0</v>
      </c>
      <c r="C534" s="26"/>
      <c r="D534" s="97"/>
      <c r="E534" s="34" t="str">
        <f t="shared" ref="E534:Q534" si="1302">+E$6</f>
        <v>Eredeti előirányzat
2024. év</v>
      </c>
      <c r="F534" s="34" t="str">
        <f t="shared" si="1302"/>
        <v>1 Módosítás</v>
      </c>
      <c r="G534" s="34" t="str">
        <f t="shared" si="1302"/>
        <v>Módosított előirányzat 1
2024. év</v>
      </c>
      <c r="H534" s="34" t="str">
        <f t="shared" si="1302"/>
        <v>2 Módosítás</v>
      </c>
      <c r="I534" s="34" t="str">
        <f t="shared" si="1302"/>
        <v>Módosított előirányzat</v>
      </c>
      <c r="J534" s="34" t="str">
        <f t="shared" si="1302"/>
        <v>3 Módosítás</v>
      </c>
      <c r="K534" s="34" t="str">
        <f t="shared" si="1302"/>
        <v>Módosított előirányzat</v>
      </c>
      <c r="L534" s="34" t="str">
        <f t="shared" si="1302"/>
        <v>4 Módosítás</v>
      </c>
      <c r="M534" s="34" t="str">
        <f t="shared" si="1302"/>
        <v>4. Módosított előirányzat</v>
      </c>
      <c r="N534" s="34" t="str">
        <f t="shared" si="1302"/>
        <v>5 Módosítás</v>
      </c>
      <c r="O534" s="34" t="str">
        <f t="shared" si="1302"/>
        <v>Módosított előirányzat 5.</v>
      </c>
      <c r="P534" s="34" t="str">
        <f t="shared" si="1302"/>
        <v>6 Módosítás</v>
      </c>
      <c r="Q534" s="34" t="str">
        <f t="shared" si="1302"/>
        <v>Módosított előirányzat
2024. év</v>
      </c>
      <c r="R534" s="34"/>
      <c r="S534" s="212"/>
      <c r="T534" s="49"/>
      <c r="U534" s="55" t="s">
        <v>1</v>
      </c>
      <c r="V534" s="98"/>
      <c r="W534" s="34" t="str">
        <f t="shared" ref="W534:AI534" si="1303">+W$6</f>
        <v>Eredeti előirányzat
2024. év</v>
      </c>
      <c r="X534" s="34" t="str">
        <f t="shared" si="1303"/>
        <v>1 Módosítás</v>
      </c>
      <c r="Y534" s="34" t="str">
        <f t="shared" si="1303"/>
        <v>Módosított előirányzat 1
2024. év</v>
      </c>
      <c r="Z534" s="34" t="str">
        <f t="shared" si="1303"/>
        <v>2 Módosítás</v>
      </c>
      <c r="AA534" s="34" t="str">
        <f t="shared" si="1303"/>
        <v>Módosított előirányzat</v>
      </c>
      <c r="AB534" s="34" t="str">
        <f t="shared" si="1303"/>
        <v>3 Módosítás</v>
      </c>
      <c r="AC534" s="34" t="str">
        <f t="shared" si="1303"/>
        <v>Módosított előirányzat</v>
      </c>
      <c r="AD534" s="34" t="str">
        <f t="shared" si="1303"/>
        <v>4 Módosítás</v>
      </c>
      <c r="AE534" s="34" t="str">
        <f t="shared" si="1303"/>
        <v>4. Módosított előirányzat</v>
      </c>
      <c r="AF534" s="34" t="str">
        <f t="shared" si="1303"/>
        <v>5 Módosítás</v>
      </c>
      <c r="AG534" s="34" t="str">
        <f t="shared" si="1303"/>
        <v>Módosított előirányzat 5</v>
      </c>
      <c r="AH534" s="34" t="str">
        <f t="shared" si="1303"/>
        <v>6 Módosítás</v>
      </c>
      <c r="AI534" s="34" t="str">
        <f t="shared" si="1303"/>
        <v>Módosított 
előirányzat</v>
      </c>
      <c r="AJ534" s="34"/>
      <c r="AK534" s="34"/>
    </row>
    <row r="535" spans="1:47" ht="19.5" hidden="1" customHeight="1" outlineLevel="1" x14ac:dyDescent="0.2">
      <c r="B535" s="134"/>
      <c r="C535" s="135" t="s">
        <v>2</v>
      </c>
      <c r="D535" s="136"/>
      <c r="E535" s="137">
        <f t="shared" ref="E535:I535" si="1304">+E536+E537+E538+E539</f>
        <v>0</v>
      </c>
      <c r="F535" s="137">
        <f t="shared" si="1304"/>
        <v>0</v>
      </c>
      <c r="G535" s="137">
        <f t="shared" si="1304"/>
        <v>0</v>
      </c>
      <c r="H535" s="137">
        <f t="shared" si="1304"/>
        <v>0</v>
      </c>
      <c r="I535" s="137">
        <f t="shared" si="1304"/>
        <v>0</v>
      </c>
      <c r="J535" s="137">
        <f t="shared" ref="J535:K535" si="1305">+J536+J537+J538+J539</f>
        <v>0</v>
      </c>
      <c r="K535" s="137">
        <f t="shared" si="1305"/>
        <v>0</v>
      </c>
      <c r="L535" s="137">
        <f t="shared" ref="L535:M535" si="1306">+L536+L537+L538+L539</f>
        <v>0</v>
      </c>
      <c r="M535" s="137">
        <f t="shared" si="1306"/>
        <v>0</v>
      </c>
      <c r="N535" s="137">
        <f t="shared" ref="N535:O535" si="1307">+N536+N537+N538+N539</f>
        <v>0</v>
      </c>
      <c r="O535" s="137">
        <f t="shared" si="1307"/>
        <v>0</v>
      </c>
      <c r="P535" s="137">
        <f t="shared" ref="P535:Q535" si="1308">+P536+P537+P538+P539</f>
        <v>0</v>
      </c>
      <c r="Q535" s="137">
        <f t="shared" si="1308"/>
        <v>0</v>
      </c>
      <c r="R535" s="137"/>
      <c r="S535" s="213"/>
      <c r="T535" s="44"/>
      <c r="U535" s="138" t="s">
        <v>3</v>
      </c>
      <c r="V535" s="139"/>
      <c r="W535" s="72">
        <f t="shared" ref="W535:AA535" si="1309">SUM(W536:W540)</f>
        <v>0</v>
      </c>
      <c r="X535" s="72">
        <f t="shared" si="1309"/>
        <v>0</v>
      </c>
      <c r="Y535" s="72">
        <f t="shared" si="1309"/>
        <v>0</v>
      </c>
      <c r="Z535" s="72">
        <f t="shared" si="1309"/>
        <v>0</v>
      </c>
      <c r="AA535" s="72">
        <f t="shared" si="1309"/>
        <v>0</v>
      </c>
      <c r="AB535" s="72">
        <f t="shared" ref="AB535:AC535" si="1310">SUM(AB536:AB540)</f>
        <v>0</v>
      </c>
      <c r="AC535" s="72">
        <f t="shared" si="1310"/>
        <v>0</v>
      </c>
      <c r="AD535" s="72">
        <f t="shared" ref="AD535:AE535" si="1311">SUM(AD536:AD540)</f>
        <v>0</v>
      </c>
      <c r="AE535" s="72">
        <f t="shared" si="1311"/>
        <v>0</v>
      </c>
      <c r="AF535" s="72">
        <f t="shared" ref="AF535:AG535" si="1312">SUM(AF536:AF540)</f>
        <v>0</v>
      </c>
      <c r="AG535" s="72">
        <f t="shared" si="1312"/>
        <v>0</v>
      </c>
      <c r="AH535" s="72">
        <f t="shared" ref="AH535:AI535" si="1313">SUM(AH536:AH540)</f>
        <v>0</v>
      </c>
      <c r="AI535" s="72">
        <f t="shared" si="1313"/>
        <v>0</v>
      </c>
      <c r="AJ535" s="72"/>
      <c r="AK535" s="72"/>
    </row>
    <row r="536" spans="1:47" ht="19.5" hidden="1" customHeight="1" outlineLevel="1" x14ac:dyDescent="0.2">
      <c r="B536" s="140"/>
      <c r="C536" s="141" t="s">
        <v>4</v>
      </c>
      <c r="D536" s="141"/>
      <c r="E536" s="142"/>
      <c r="F536" s="142"/>
      <c r="G536" s="142"/>
      <c r="H536" s="142"/>
      <c r="I536" s="142"/>
      <c r="J536" s="142"/>
      <c r="K536" s="142"/>
      <c r="L536" s="142"/>
      <c r="M536" s="142"/>
      <c r="N536" s="142"/>
      <c r="O536" s="142"/>
      <c r="P536" s="142"/>
      <c r="Q536" s="142"/>
      <c r="R536" s="142"/>
      <c r="S536" s="214"/>
      <c r="T536" s="46"/>
      <c r="U536" s="143"/>
      <c r="V536" s="144" t="s">
        <v>6</v>
      </c>
      <c r="W536" s="145">
        <v>0</v>
      </c>
      <c r="X536" s="145">
        <v>0</v>
      </c>
      <c r="Y536" s="145">
        <v>0</v>
      </c>
      <c r="Z536" s="145">
        <v>0</v>
      </c>
      <c r="AA536" s="145">
        <v>0</v>
      </c>
      <c r="AB536" s="145">
        <v>0</v>
      </c>
      <c r="AC536" s="145">
        <v>0</v>
      </c>
      <c r="AD536" s="145">
        <v>0</v>
      </c>
      <c r="AE536" s="145">
        <v>0</v>
      </c>
      <c r="AF536" s="145">
        <v>0</v>
      </c>
      <c r="AG536" s="145">
        <v>0</v>
      </c>
      <c r="AH536" s="145">
        <v>0</v>
      </c>
      <c r="AI536" s="145">
        <v>0</v>
      </c>
      <c r="AJ536" s="145"/>
      <c r="AK536" s="145"/>
    </row>
    <row r="537" spans="1:47" ht="23.25" hidden="1" customHeight="1" outlineLevel="1" x14ac:dyDescent="0.2">
      <c r="A537" s="253"/>
      <c r="B537" s="100"/>
      <c r="C537" s="17" t="s">
        <v>5</v>
      </c>
      <c r="D537" s="18"/>
      <c r="E537" s="5">
        <v>0</v>
      </c>
      <c r="F537" s="5">
        <v>0</v>
      </c>
      <c r="G537" s="5">
        <v>0</v>
      </c>
      <c r="H537" s="5">
        <v>0</v>
      </c>
      <c r="I537" s="5">
        <v>0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/>
      <c r="S537" s="215"/>
      <c r="T537" s="46"/>
      <c r="U537" s="53"/>
      <c r="V537" s="19" t="s">
        <v>8</v>
      </c>
      <c r="W537" s="78">
        <v>0</v>
      </c>
      <c r="X537" s="78">
        <v>0</v>
      </c>
      <c r="Y537" s="78">
        <v>0</v>
      </c>
      <c r="Z537" s="78">
        <v>0</v>
      </c>
      <c r="AA537" s="78">
        <v>0</v>
      </c>
      <c r="AB537" s="78">
        <v>0</v>
      </c>
      <c r="AC537" s="78">
        <v>0</v>
      </c>
      <c r="AD537" s="78">
        <v>0</v>
      </c>
      <c r="AE537" s="78">
        <v>0</v>
      </c>
      <c r="AF537" s="78">
        <v>0</v>
      </c>
      <c r="AG537" s="78">
        <v>0</v>
      </c>
      <c r="AH537" s="78">
        <v>0</v>
      </c>
      <c r="AI537" s="78">
        <v>0</v>
      </c>
      <c r="AJ537" s="78"/>
      <c r="AK537" s="78"/>
    </row>
    <row r="538" spans="1:47" ht="19.5" hidden="1" customHeight="1" outlineLevel="1" x14ac:dyDescent="0.2">
      <c r="A538" s="253"/>
      <c r="B538" s="100"/>
      <c r="C538" s="17" t="s">
        <v>7</v>
      </c>
      <c r="D538" s="18"/>
      <c r="E538" s="5"/>
      <c r="F538" s="5">
        <v>0</v>
      </c>
      <c r="G538" s="5">
        <v>0</v>
      </c>
      <c r="H538" s="5">
        <v>0</v>
      </c>
      <c r="I538" s="5">
        <v>0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/>
      <c r="S538" s="215"/>
      <c r="T538" s="46"/>
      <c r="U538" s="53"/>
      <c r="V538" s="20" t="s">
        <v>9</v>
      </c>
      <c r="W538" s="78">
        <v>0</v>
      </c>
      <c r="X538" s="78">
        <v>0</v>
      </c>
      <c r="Y538" s="78">
        <v>0</v>
      </c>
      <c r="Z538" s="78">
        <v>0</v>
      </c>
      <c r="AA538" s="78">
        <v>0</v>
      </c>
      <c r="AB538" s="78">
        <v>0</v>
      </c>
      <c r="AC538" s="78">
        <v>0</v>
      </c>
      <c r="AD538" s="78">
        <v>0</v>
      </c>
      <c r="AE538" s="78">
        <v>0</v>
      </c>
      <c r="AF538" s="78">
        <v>0</v>
      </c>
      <c r="AG538" s="78">
        <v>0</v>
      </c>
      <c r="AH538" s="78">
        <v>0</v>
      </c>
      <c r="AI538" s="78">
        <v>0</v>
      </c>
      <c r="AJ538" s="78"/>
      <c r="AK538" s="78"/>
    </row>
    <row r="539" spans="1:47" ht="19.5" hidden="1" customHeight="1" outlineLevel="1" x14ac:dyDescent="0.2">
      <c r="A539" s="253"/>
      <c r="B539" s="100"/>
      <c r="C539" s="17" t="s">
        <v>21</v>
      </c>
      <c r="D539" s="18"/>
      <c r="E539" s="5"/>
      <c r="F539" s="5">
        <v>0</v>
      </c>
      <c r="G539" s="5">
        <v>0</v>
      </c>
      <c r="H539" s="5">
        <v>0</v>
      </c>
      <c r="I539" s="5">
        <v>0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/>
      <c r="S539" s="215"/>
      <c r="T539" s="46"/>
      <c r="U539" s="53"/>
      <c r="V539" s="20" t="s">
        <v>11</v>
      </c>
      <c r="W539" s="78"/>
      <c r="X539" s="78">
        <v>0</v>
      </c>
      <c r="Y539" s="78">
        <v>0</v>
      </c>
      <c r="Z539" s="78">
        <v>0</v>
      </c>
      <c r="AA539" s="78">
        <v>0</v>
      </c>
      <c r="AB539" s="78">
        <v>0</v>
      </c>
      <c r="AC539" s="78">
        <v>0</v>
      </c>
      <c r="AD539" s="78">
        <v>0</v>
      </c>
      <c r="AE539" s="78">
        <v>0</v>
      </c>
      <c r="AF539" s="78">
        <v>0</v>
      </c>
      <c r="AG539" s="78">
        <v>0</v>
      </c>
      <c r="AH539" s="78">
        <v>0</v>
      </c>
      <c r="AI539" s="78">
        <v>0</v>
      </c>
      <c r="AJ539" s="78"/>
      <c r="AK539" s="78"/>
    </row>
    <row r="540" spans="1:47" ht="19.5" hidden="1" customHeight="1" outlineLevel="1" x14ac:dyDescent="0.2">
      <c r="A540" s="253"/>
      <c r="B540" s="101"/>
      <c r="C540" s="21"/>
      <c r="D540" s="21"/>
      <c r="E540" s="102"/>
      <c r="F540" s="102">
        <v>0</v>
      </c>
      <c r="G540" s="102">
        <v>0</v>
      </c>
      <c r="H540" s="102">
        <v>0</v>
      </c>
      <c r="I540" s="102">
        <v>0</v>
      </c>
      <c r="J540" s="102">
        <v>0</v>
      </c>
      <c r="K540" s="102">
        <v>0</v>
      </c>
      <c r="L540" s="102">
        <v>0</v>
      </c>
      <c r="M540" s="102">
        <v>0</v>
      </c>
      <c r="N540" s="102">
        <v>0</v>
      </c>
      <c r="O540" s="102">
        <v>0</v>
      </c>
      <c r="P540" s="102">
        <v>0</v>
      </c>
      <c r="Q540" s="102">
        <v>0</v>
      </c>
      <c r="R540" s="102"/>
      <c r="S540" s="221"/>
      <c r="T540" s="50"/>
      <c r="U540" s="54"/>
      <c r="V540" s="23" t="s">
        <v>12</v>
      </c>
      <c r="W540" s="79"/>
      <c r="X540" s="79">
        <v>0</v>
      </c>
      <c r="Y540" s="79">
        <v>0</v>
      </c>
      <c r="Z540" s="79">
        <v>0</v>
      </c>
      <c r="AA540" s="79">
        <v>0</v>
      </c>
      <c r="AB540" s="79">
        <v>0</v>
      </c>
      <c r="AC540" s="79">
        <v>0</v>
      </c>
      <c r="AD540" s="79">
        <v>0</v>
      </c>
      <c r="AE540" s="79">
        <v>0</v>
      </c>
      <c r="AF540" s="79">
        <v>0</v>
      </c>
      <c r="AG540" s="79">
        <v>0</v>
      </c>
      <c r="AH540" s="79">
        <v>0</v>
      </c>
      <c r="AI540" s="79">
        <v>0</v>
      </c>
      <c r="AJ540" s="79"/>
      <c r="AK540" s="79"/>
    </row>
    <row r="541" spans="1:47" ht="19.5" hidden="1" customHeight="1" outlineLevel="1" x14ac:dyDescent="0.2">
      <c r="A541" s="253"/>
      <c r="B541" s="101"/>
      <c r="C541" s="21"/>
      <c r="D541" s="21"/>
      <c r="E541" s="102"/>
      <c r="F541" s="102">
        <v>0</v>
      </c>
      <c r="G541" s="102">
        <v>0</v>
      </c>
      <c r="H541" s="102">
        <v>0</v>
      </c>
      <c r="I541" s="102">
        <v>0</v>
      </c>
      <c r="J541" s="102">
        <v>0</v>
      </c>
      <c r="K541" s="102">
        <v>0</v>
      </c>
      <c r="L541" s="102">
        <v>0</v>
      </c>
      <c r="M541" s="102">
        <v>0</v>
      </c>
      <c r="N541" s="102">
        <v>0</v>
      </c>
      <c r="O541" s="102">
        <v>0</v>
      </c>
      <c r="P541" s="102">
        <v>0</v>
      </c>
      <c r="Q541" s="102">
        <v>0</v>
      </c>
      <c r="R541" s="102"/>
      <c r="S541" s="221"/>
      <c r="T541" s="29"/>
      <c r="U541" s="138" t="s">
        <v>13</v>
      </c>
      <c r="V541" s="139"/>
      <c r="W541" s="60">
        <f t="shared" ref="W541:AA541" si="1314">SUM(W542:W544)</f>
        <v>0</v>
      </c>
      <c r="X541" s="60">
        <f t="shared" si="1314"/>
        <v>0</v>
      </c>
      <c r="Y541" s="60">
        <f t="shared" si="1314"/>
        <v>0</v>
      </c>
      <c r="Z541" s="60">
        <f t="shared" si="1314"/>
        <v>0</v>
      </c>
      <c r="AA541" s="60">
        <f t="shared" si="1314"/>
        <v>0</v>
      </c>
      <c r="AB541" s="60">
        <f t="shared" ref="AB541:AC541" si="1315">SUM(AB542:AB544)</f>
        <v>0</v>
      </c>
      <c r="AC541" s="60">
        <f t="shared" si="1315"/>
        <v>0</v>
      </c>
      <c r="AD541" s="60">
        <f t="shared" ref="AD541:AE541" si="1316">SUM(AD542:AD544)</f>
        <v>0</v>
      </c>
      <c r="AE541" s="60">
        <f t="shared" si="1316"/>
        <v>0</v>
      </c>
      <c r="AF541" s="60">
        <f t="shared" ref="AF541:AG541" si="1317">SUM(AF542:AF544)</f>
        <v>0</v>
      </c>
      <c r="AG541" s="60">
        <f t="shared" si="1317"/>
        <v>0</v>
      </c>
      <c r="AH541" s="60">
        <f t="shared" ref="AH541:AI541" si="1318">SUM(AH542:AH544)</f>
        <v>0</v>
      </c>
      <c r="AI541" s="60">
        <f t="shared" si="1318"/>
        <v>0</v>
      </c>
      <c r="AJ541" s="60"/>
      <c r="AK541" s="60"/>
    </row>
    <row r="542" spans="1:47" ht="19.5" hidden="1" customHeight="1" outlineLevel="1" x14ac:dyDescent="0.2">
      <c r="A542" s="253"/>
      <c r="B542" s="134"/>
      <c r="C542" s="135" t="s">
        <v>10</v>
      </c>
      <c r="D542" s="8"/>
      <c r="E542" s="9">
        <f>149-149</f>
        <v>0</v>
      </c>
      <c r="F542" s="9">
        <v>0</v>
      </c>
      <c r="G542" s="9">
        <v>0</v>
      </c>
      <c r="H542" s="9">
        <v>0</v>
      </c>
      <c r="I542" s="9">
        <v>0</v>
      </c>
      <c r="J542" s="9">
        <v>0</v>
      </c>
      <c r="K542" s="9">
        <v>0</v>
      </c>
      <c r="L542" s="9">
        <v>0</v>
      </c>
      <c r="M542" s="9">
        <v>0</v>
      </c>
      <c r="N542" s="9">
        <v>0</v>
      </c>
      <c r="O542" s="9">
        <v>0</v>
      </c>
      <c r="P542" s="9">
        <v>0</v>
      </c>
      <c r="Q542" s="9">
        <v>0</v>
      </c>
      <c r="R542" s="9"/>
      <c r="S542" s="216"/>
      <c r="T542" s="44"/>
      <c r="U542" s="143"/>
      <c r="V542" s="144" t="s">
        <v>15</v>
      </c>
      <c r="W542" s="145"/>
      <c r="X542" s="145"/>
      <c r="Y542" s="145">
        <v>0</v>
      </c>
      <c r="Z542" s="145">
        <v>0</v>
      </c>
      <c r="AA542" s="145">
        <v>0</v>
      </c>
      <c r="AB542" s="145">
        <v>0</v>
      </c>
      <c r="AC542" s="145">
        <v>0</v>
      </c>
      <c r="AD542" s="145">
        <v>0</v>
      </c>
      <c r="AE542" s="145">
        <v>0</v>
      </c>
      <c r="AF542" s="145">
        <v>0</v>
      </c>
      <c r="AG542" s="145">
        <v>0</v>
      </c>
      <c r="AH542" s="145">
        <v>0</v>
      </c>
      <c r="AI542" s="145">
        <v>0</v>
      </c>
      <c r="AJ542" s="145"/>
      <c r="AK542" s="145"/>
    </row>
    <row r="543" spans="1:47" ht="19.5" hidden="1" customHeight="1" outlineLevel="1" x14ac:dyDescent="0.2">
      <c r="A543" s="253"/>
      <c r="B543" s="134"/>
      <c r="C543" s="135" t="s">
        <v>23</v>
      </c>
      <c r="D543" s="8"/>
      <c r="E543" s="11">
        <v>0</v>
      </c>
      <c r="F543" s="11">
        <v>0</v>
      </c>
      <c r="G543" s="11">
        <v>0</v>
      </c>
      <c r="H543" s="11">
        <v>0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11">
        <v>0</v>
      </c>
      <c r="O543" s="11">
        <v>0</v>
      </c>
      <c r="P543" s="11">
        <v>0</v>
      </c>
      <c r="Q543" s="11">
        <v>0</v>
      </c>
      <c r="R543" s="11"/>
      <c r="S543" s="217"/>
      <c r="T543" s="45"/>
      <c r="U543" s="53"/>
      <c r="V543" s="20" t="s">
        <v>16</v>
      </c>
      <c r="W543" s="78"/>
      <c r="X543" s="78"/>
      <c r="Y543" s="78">
        <v>0</v>
      </c>
      <c r="Z543" s="78">
        <v>0</v>
      </c>
      <c r="AA543" s="78">
        <v>0</v>
      </c>
      <c r="AB543" s="78">
        <v>0</v>
      </c>
      <c r="AC543" s="78">
        <v>0</v>
      </c>
      <c r="AD543" s="78">
        <v>0</v>
      </c>
      <c r="AE543" s="78">
        <v>0</v>
      </c>
      <c r="AF543" s="78">
        <v>0</v>
      </c>
      <c r="AG543" s="78">
        <v>0</v>
      </c>
      <c r="AH543" s="78">
        <v>0</v>
      </c>
      <c r="AI543" s="78">
        <v>0</v>
      </c>
      <c r="AJ543" s="78"/>
      <c r="AK543" s="78"/>
    </row>
    <row r="544" spans="1:47" ht="19.5" hidden="1" customHeight="1" outlineLevel="1" x14ac:dyDescent="0.2">
      <c r="A544" s="253"/>
      <c r="B544" s="134"/>
      <c r="C544" s="135" t="s">
        <v>22</v>
      </c>
      <c r="D544" s="8"/>
      <c r="E544" s="58"/>
      <c r="F544" s="58">
        <v>0</v>
      </c>
      <c r="G544" s="58">
        <v>0</v>
      </c>
      <c r="H544" s="58">
        <v>0</v>
      </c>
      <c r="I544" s="58">
        <v>0</v>
      </c>
      <c r="J544" s="58">
        <v>0</v>
      </c>
      <c r="K544" s="58">
        <v>0</v>
      </c>
      <c r="L544" s="58">
        <v>0</v>
      </c>
      <c r="M544" s="58">
        <v>0</v>
      </c>
      <c r="N544" s="58">
        <v>0</v>
      </c>
      <c r="O544" s="58">
        <v>0</v>
      </c>
      <c r="P544" s="58">
        <v>0</v>
      </c>
      <c r="Q544" s="58">
        <v>0</v>
      </c>
      <c r="R544" s="58"/>
      <c r="S544" s="218"/>
      <c r="U544" s="103"/>
      <c r="V544" s="104" t="s">
        <v>17</v>
      </c>
      <c r="W544" s="80"/>
      <c r="X544" s="80"/>
      <c r="Y544" s="80">
        <v>0</v>
      </c>
      <c r="Z544" s="80">
        <v>0</v>
      </c>
      <c r="AA544" s="80">
        <v>0</v>
      </c>
      <c r="AB544" s="80">
        <v>0</v>
      </c>
      <c r="AC544" s="80">
        <v>0</v>
      </c>
      <c r="AD544" s="80">
        <v>0</v>
      </c>
      <c r="AE544" s="80">
        <v>0</v>
      </c>
      <c r="AF544" s="80">
        <v>0</v>
      </c>
      <c r="AG544" s="80">
        <v>0</v>
      </c>
      <c r="AH544" s="80">
        <v>0</v>
      </c>
      <c r="AI544" s="80">
        <v>0</v>
      </c>
      <c r="AJ544" s="80"/>
      <c r="AK544" s="80"/>
    </row>
    <row r="545" spans="1:47" ht="19.5" hidden="1" customHeight="1" outlineLevel="1" x14ac:dyDescent="0.2">
      <c r="A545" s="253"/>
      <c r="B545" s="134"/>
      <c r="C545" s="135" t="s">
        <v>46</v>
      </c>
      <c r="D545" s="8"/>
      <c r="E545" s="11"/>
      <c r="F545" s="11"/>
      <c r="G545" s="11">
        <v>0</v>
      </c>
      <c r="H545" s="11">
        <v>0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11">
        <v>0</v>
      </c>
      <c r="P545" s="11">
        <v>0</v>
      </c>
      <c r="Q545" s="11">
        <v>0</v>
      </c>
      <c r="R545" s="11"/>
      <c r="S545" s="217"/>
      <c r="T545" s="45"/>
      <c r="U545" s="147" t="s">
        <v>43</v>
      </c>
      <c r="V545" s="10"/>
      <c r="W545" s="60"/>
      <c r="X545" s="60"/>
      <c r="Y545" s="60">
        <v>0</v>
      </c>
      <c r="Z545" s="60">
        <v>0</v>
      </c>
      <c r="AA545" s="60">
        <v>0</v>
      </c>
      <c r="AB545" s="60">
        <v>0</v>
      </c>
      <c r="AC545" s="60">
        <v>0</v>
      </c>
      <c r="AD545" s="60">
        <v>0</v>
      </c>
      <c r="AE545" s="60">
        <v>0</v>
      </c>
      <c r="AF545" s="60">
        <v>0</v>
      </c>
      <c r="AG545" s="60">
        <v>0</v>
      </c>
      <c r="AH545" s="60">
        <v>0</v>
      </c>
      <c r="AI545" s="60">
        <v>0</v>
      </c>
      <c r="AJ545" s="60"/>
      <c r="AK545" s="60"/>
    </row>
    <row r="546" spans="1:47" ht="19.5" hidden="1" customHeight="1" outlineLevel="1" x14ac:dyDescent="0.2">
      <c r="B546" s="134"/>
      <c r="C546" s="135" t="s">
        <v>51</v>
      </c>
      <c r="D546" s="8"/>
      <c r="E546" s="58"/>
      <c r="F546" s="58">
        <v>0</v>
      </c>
      <c r="G546" s="58">
        <v>0</v>
      </c>
      <c r="H546" s="58">
        <v>0</v>
      </c>
      <c r="I546" s="58">
        <v>0</v>
      </c>
      <c r="J546" s="58">
        <v>0</v>
      </c>
      <c r="K546" s="58">
        <v>0</v>
      </c>
      <c r="L546" s="58">
        <v>0</v>
      </c>
      <c r="M546" s="58">
        <v>0</v>
      </c>
      <c r="N546" s="58">
        <v>0</v>
      </c>
      <c r="O546" s="58">
        <v>0</v>
      </c>
      <c r="P546" s="58">
        <v>0</v>
      </c>
      <c r="Q546" s="58">
        <v>0</v>
      </c>
      <c r="R546" s="58"/>
      <c r="S546" s="218"/>
      <c r="T546" s="29"/>
      <c r="U546" s="55" t="s">
        <v>38</v>
      </c>
      <c r="V546" s="28"/>
      <c r="W546" s="60"/>
      <c r="X546" s="60"/>
      <c r="Y546" s="60">
        <v>0</v>
      </c>
      <c r="Z546" s="60">
        <v>0</v>
      </c>
      <c r="AA546" s="60">
        <v>0</v>
      </c>
      <c r="AB546" s="60">
        <v>0</v>
      </c>
      <c r="AC546" s="60">
        <v>0</v>
      </c>
      <c r="AD546" s="60">
        <v>0</v>
      </c>
      <c r="AE546" s="60">
        <v>0</v>
      </c>
      <c r="AF546" s="60">
        <v>0</v>
      </c>
      <c r="AG546" s="60">
        <v>0</v>
      </c>
      <c r="AH546" s="60">
        <v>0</v>
      </c>
      <c r="AI546" s="60">
        <v>0</v>
      </c>
      <c r="AJ546" s="60"/>
      <c r="AK546" s="60"/>
    </row>
    <row r="547" spans="1:47" ht="19.5" hidden="1" customHeight="1" outlineLevel="1" thickBot="1" x14ac:dyDescent="0.25">
      <c r="B547" s="105"/>
      <c r="C547" s="35" t="s">
        <v>127</v>
      </c>
      <c r="D547" s="35"/>
      <c r="E547" s="59"/>
      <c r="F547" s="59"/>
      <c r="G547" s="59">
        <v>0</v>
      </c>
      <c r="H547" s="59">
        <v>0</v>
      </c>
      <c r="I547" s="59">
        <v>0</v>
      </c>
      <c r="J547" s="59">
        <v>0</v>
      </c>
      <c r="K547" s="59">
        <v>0</v>
      </c>
      <c r="L547" s="59">
        <v>0</v>
      </c>
      <c r="M547" s="59">
        <v>0</v>
      </c>
      <c r="N547" s="59">
        <v>0</v>
      </c>
      <c r="O547" s="59">
        <v>0</v>
      </c>
      <c r="P547" s="59">
        <v>0</v>
      </c>
      <c r="Q547" s="59">
        <v>0</v>
      </c>
      <c r="R547" s="59"/>
      <c r="S547" s="219"/>
      <c r="T547" s="29"/>
      <c r="U547" s="148" t="s">
        <v>127</v>
      </c>
      <c r="V547" s="132"/>
      <c r="W547" s="89"/>
      <c r="X547" s="89"/>
      <c r="Y547" s="89">
        <v>0</v>
      </c>
      <c r="Z547" s="89">
        <v>0</v>
      </c>
      <c r="AA547" s="89">
        <v>0</v>
      </c>
      <c r="AB547" s="89">
        <v>0</v>
      </c>
      <c r="AC547" s="89">
        <v>0</v>
      </c>
      <c r="AD547" s="89">
        <v>0</v>
      </c>
      <c r="AE547" s="89">
        <v>0</v>
      </c>
      <c r="AF547" s="89">
        <v>0</v>
      </c>
      <c r="AG547" s="89">
        <v>0</v>
      </c>
      <c r="AH547" s="89">
        <v>0</v>
      </c>
      <c r="AI547" s="89">
        <v>0</v>
      </c>
      <c r="AJ547" s="89"/>
      <c r="AK547" s="89"/>
    </row>
    <row r="548" spans="1:47" s="3" customFormat="1" ht="19.5" hidden="1" customHeight="1" outlineLevel="1" thickBot="1" x14ac:dyDescent="0.25">
      <c r="B548" s="149" t="s">
        <v>14</v>
      </c>
      <c r="C548" s="135"/>
      <c r="D548" s="8"/>
      <c r="E548" s="11">
        <f t="shared" ref="E548" si="1319">SUM(E542:E547)+E535</f>
        <v>0</v>
      </c>
      <c r="F548" s="11">
        <f t="shared" ref="F548" si="1320">SUM(F542:F547)+F535</f>
        <v>0</v>
      </c>
      <c r="G548" s="11">
        <f t="shared" ref="G548:I548" si="1321">SUM(G542:G547)+G535</f>
        <v>0</v>
      </c>
      <c r="H548" s="11">
        <f t="shared" si="1321"/>
        <v>0</v>
      </c>
      <c r="I548" s="11">
        <f t="shared" si="1321"/>
        <v>0</v>
      </c>
      <c r="J548" s="11">
        <f t="shared" ref="J548:K548" si="1322">SUM(J542:J547)+J535</f>
        <v>0</v>
      </c>
      <c r="K548" s="11">
        <f t="shared" si="1322"/>
        <v>0</v>
      </c>
      <c r="L548" s="11">
        <f t="shared" ref="L548:M548" si="1323">SUM(L542:L547)+L535</f>
        <v>0</v>
      </c>
      <c r="M548" s="11">
        <f t="shared" si="1323"/>
        <v>0</v>
      </c>
      <c r="N548" s="11">
        <f t="shared" ref="N548:O548" si="1324">SUM(N542:N547)+N535</f>
        <v>0</v>
      </c>
      <c r="O548" s="11">
        <f t="shared" si="1324"/>
        <v>0</v>
      </c>
      <c r="P548" s="11">
        <f t="shared" ref="P548:Q548" si="1325">SUM(P542:P547)+P535</f>
        <v>0</v>
      </c>
      <c r="Q548" s="11">
        <f t="shared" si="1325"/>
        <v>0</v>
      </c>
      <c r="R548" s="11"/>
      <c r="S548" s="217"/>
      <c r="T548" s="65"/>
      <c r="U548" s="150" t="s">
        <v>18</v>
      </c>
      <c r="V548" s="151"/>
      <c r="W548" s="60">
        <f t="shared" ref="W548:X548" si="1326">+W546+W541+W535+W545+W547</f>
        <v>0</v>
      </c>
      <c r="X548" s="60">
        <f t="shared" si="1326"/>
        <v>0</v>
      </c>
      <c r="Y548" s="60">
        <f>+Y546+Y541+Y535+Y545+Y547</f>
        <v>0</v>
      </c>
      <c r="Z548" s="60">
        <f t="shared" ref="Z548:AA548" si="1327">+Z546+Z541+Z535+Z545+Z547</f>
        <v>0</v>
      </c>
      <c r="AA548" s="60">
        <f t="shared" si="1327"/>
        <v>0</v>
      </c>
      <c r="AB548" s="60">
        <f t="shared" ref="AB548:AC548" si="1328">+AB546+AB541+AB535+AB545+AB547</f>
        <v>0</v>
      </c>
      <c r="AC548" s="60">
        <f t="shared" si="1328"/>
        <v>0</v>
      </c>
      <c r="AD548" s="60">
        <f t="shared" ref="AD548:AE548" si="1329">+AD546+AD541+AD535+AD545+AD547</f>
        <v>0</v>
      </c>
      <c r="AE548" s="60">
        <f t="shared" si="1329"/>
        <v>0</v>
      </c>
      <c r="AF548" s="60">
        <f t="shared" ref="AF548:AG548" si="1330">+AF546+AF541+AF535+AF545+AF547</f>
        <v>0</v>
      </c>
      <c r="AG548" s="60">
        <f t="shared" si="1330"/>
        <v>0</v>
      </c>
      <c r="AH548" s="60">
        <f t="shared" ref="AH548:AI548" si="1331">+AH546+AH541+AH535+AH545+AH547</f>
        <v>0</v>
      </c>
      <c r="AI548" s="60">
        <f t="shared" si="1331"/>
        <v>0</v>
      </c>
      <c r="AJ548" s="60"/>
      <c r="AK548" s="60"/>
      <c r="AL548" s="14"/>
      <c r="AM548" s="14"/>
      <c r="AN548" s="14"/>
      <c r="AO548" s="14"/>
      <c r="AP548" s="14"/>
      <c r="AQ548" s="14"/>
      <c r="AR548" s="14"/>
      <c r="AS548" s="14"/>
      <c r="AT548" s="14"/>
      <c r="AU548" s="14"/>
    </row>
    <row r="549" spans="1:47" s="3" customFormat="1" ht="32.25" customHeight="1" collapsed="1" x14ac:dyDescent="0.2">
      <c r="B549" s="152" t="s">
        <v>92</v>
      </c>
      <c r="C549" s="122" t="s">
        <v>58</v>
      </c>
      <c r="D549" s="123"/>
      <c r="E549" s="122"/>
      <c r="F549" s="122"/>
      <c r="G549" s="122"/>
      <c r="H549" s="122"/>
      <c r="I549" s="122"/>
      <c r="J549" s="122"/>
      <c r="K549" s="122"/>
      <c r="L549" s="122"/>
      <c r="M549" s="122"/>
      <c r="N549" s="122"/>
      <c r="O549" s="122"/>
      <c r="P549" s="122"/>
      <c r="Q549" s="122"/>
      <c r="R549" s="122"/>
      <c r="S549" s="220"/>
      <c r="T549" s="122"/>
      <c r="U549" s="123"/>
      <c r="V549" s="167"/>
      <c r="W549" s="167"/>
      <c r="X549" s="167"/>
      <c r="Y549" s="167"/>
      <c r="Z549" s="167"/>
      <c r="AA549" s="167"/>
      <c r="AB549" s="167"/>
      <c r="AC549" s="167"/>
      <c r="AD549" s="167"/>
      <c r="AE549" s="167"/>
      <c r="AF549" s="167"/>
      <c r="AG549" s="167"/>
      <c r="AH549" s="167"/>
      <c r="AI549" s="167"/>
      <c r="AJ549" s="167"/>
      <c r="AK549" s="199"/>
    </row>
    <row r="550" spans="1:47" ht="40.5" customHeight="1" x14ac:dyDescent="0.2">
      <c r="B550" s="96" t="s">
        <v>0</v>
      </c>
      <c r="C550" s="26"/>
      <c r="D550" s="97"/>
      <c r="E550" s="34" t="str">
        <f t="shared" ref="E550:S550" si="1332">+E$6</f>
        <v>Eredeti előirányzat
2024. év</v>
      </c>
      <c r="F550" s="34" t="str">
        <f t="shared" si="1332"/>
        <v>1 Módosítás</v>
      </c>
      <c r="G550" s="34" t="str">
        <f t="shared" si="1332"/>
        <v>Módosított előirányzat 1
2024. év</v>
      </c>
      <c r="H550" s="34" t="str">
        <f t="shared" si="1332"/>
        <v>2 Módosítás</v>
      </c>
      <c r="I550" s="34" t="str">
        <f t="shared" si="1332"/>
        <v>Módosított előirányzat</v>
      </c>
      <c r="J550" s="34" t="str">
        <f t="shared" si="1332"/>
        <v>3 Módosítás</v>
      </c>
      <c r="K550" s="34" t="str">
        <f t="shared" si="1332"/>
        <v>Módosított előirányzat</v>
      </c>
      <c r="L550" s="34" t="str">
        <f t="shared" si="1332"/>
        <v>4 Módosítás</v>
      </c>
      <c r="M550" s="34" t="str">
        <f t="shared" si="1332"/>
        <v>4. Módosított előirányzat</v>
      </c>
      <c r="N550" s="34" t="str">
        <f t="shared" si="1332"/>
        <v>5 Módosítás</v>
      </c>
      <c r="O550" s="34" t="str">
        <f t="shared" si="1332"/>
        <v>Módosított előirányzat 5.</v>
      </c>
      <c r="P550" s="34" t="str">
        <f t="shared" si="1332"/>
        <v>6 Módosítás</v>
      </c>
      <c r="Q550" s="34" t="str">
        <f t="shared" si="1332"/>
        <v>Módosított előirányzat
2024. év</v>
      </c>
      <c r="R550" s="34" t="str">
        <f t="shared" si="1332"/>
        <v>Teljesítés
2024. év</v>
      </c>
      <c r="S550" s="34" t="str">
        <f t="shared" si="1332"/>
        <v>%
Teljesítés
 Mód.előir.</v>
      </c>
      <c r="T550" s="49"/>
      <c r="U550" s="55" t="s">
        <v>1</v>
      </c>
      <c r="V550" s="98"/>
      <c r="W550" s="34" t="str">
        <f t="shared" ref="W550:AK550" si="1333">+W$6</f>
        <v>Eredeti előirányzat
2024. év</v>
      </c>
      <c r="X550" s="34" t="str">
        <f t="shared" si="1333"/>
        <v>1 Módosítás</v>
      </c>
      <c r="Y550" s="34" t="str">
        <f t="shared" si="1333"/>
        <v>Módosított előirányzat 1
2024. év</v>
      </c>
      <c r="Z550" s="34" t="str">
        <f t="shared" si="1333"/>
        <v>2 Módosítás</v>
      </c>
      <c r="AA550" s="34" t="str">
        <f t="shared" si="1333"/>
        <v>Módosított előirányzat</v>
      </c>
      <c r="AB550" s="34" t="str">
        <f t="shared" si="1333"/>
        <v>3 Módosítás</v>
      </c>
      <c r="AC550" s="34" t="str">
        <f t="shared" si="1333"/>
        <v>Módosított előirányzat</v>
      </c>
      <c r="AD550" s="34" t="str">
        <f t="shared" si="1333"/>
        <v>4 Módosítás</v>
      </c>
      <c r="AE550" s="34" t="str">
        <f t="shared" si="1333"/>
        <v>4. Módosított előirányzat</v>
      </c>
      <c r="AF550" s="34" t="str">
        <f t="shared" si="1333"/>
        <v>5 Módosítás</v>
      </c>
      <c r="AG550" s="34" t="str">
        <f t="shared" si="1333"/>
        <v>Módosított előirányzat 5</v>
      </c>
      <c r="AH550" s="34" t="str">
        <f t="shared" si="1333"/>
        <v>6 Módosítás</v>
      </c>
      <c r="AI550" s="34" t="str">
        <f t="shared" si="1333"/>
        <v>Módosított 
előirányzat</v>
      </c>
      <c r="AJ550" s="34" t="str">
        <f t="shared" si="1333"/>
        <v>Teljesítés
2024. év</v>
      </c>
      <c r="AK550" s="34" t="str">
        <f t="shared" si="1333"/>
        <v>%
Teljesítés
 Mód.előir.</v>
      </c>
    </row>
    <row r="551" spans="1:47" ht="19.5" customHeight="1" x14ac:dyDescent="0.2">
      <c r="B551" s="134"/>
      <c r="C551" s="135" t="s">
        <v>2</v>
      </c>
      <c r="D551" s="136"/>
      <c r="E551" s="137">
        <f t="shared" ref="E551:I551" si="1334">+E552+E553+E554+E555</f>
        <v>0</v>
      </c>
      <c r="F551" s="137">
        <f t="shared" si="1334"/>
        <v>0</v>
      </c>
      <c r="G551" s="137">
        <f t="shared" si="1334"/>
        <v>0</v>
      </c>
      <c r="H551" s="137">
        <f t="shared" si="1334"/>
        <v>0</v>
      </c>
      <c r="I551" s="137">
        <f t="shared" si="1334"/>
        <v>0</v>
      </c>
      <c r="J551" s="137">
        <f t="shared" ref="J551:K551" si="1335">+J552+J553+J554+J555</f>
        <v>0</v>
      </c>
      <c r="K551" s="137">
        <f t="shared" si="1335"/>
        <v>0</v>
      </c>
      <c r="L551" s="137">
        <f t="shared" ref="L551:M551" si="1336">+L552+L553+L554+L555</f>
        <v>0</v>
      </c>
      <c r="M551" s="137">
        <f t="shared" si="1336"/>
        <v>0</v>
      </c>
      <c r="N551" s="137">
        <f t="shared" ref="N551:O551" si="1337">+N552+N553+N554+N555</f>
        <v>0</v>
      </c>
      <c r="O551" s="137">
        <f t="shared" si="1337"/>
        <v>0</v>
      </c>
      <c r="P551" s="137">
        <f t="shared" ref="P551:Q551" si="1338">+P552+P553+P554+P555</f>
        <v>0</v>
      </c>
      <c r="Q551" s="137">
        <f t="shared" si="1338"/>
        <v>0</v>
      </c>
      <c r="R551" s="137">
        <f>+R552+R553+R554+R555</f>
        <v>0</v>
      </c>
      <c r="S551" s="213">
        <f>IF(Q551=0,0,R551/Q551*100)</f>
        <v>0</v>
      </c>
      <c r="T551" s="44"/>
      <c r="U551" s="138" t="s">
        <v>3</v>
      </c>
      <c r="V551" s="139"/>
      <c r="W551" s="72">
        <f t="shared" ref="W551:X551" si="1339">SUM(W552:W556)</f>
        <v>0</v>
      </c>
      <c r="X551" s="72">
        <f t="shared" si="1339"/>
        <v>0</v>
      </c>
      <c r="Y551" s="72">
        <f>+W551+X551</f>
        <v>0</v>
      </c>
      <c r="Z551" s="72">
        <f t="shared" ref="Z551" si="1340">SUM(Z552:Z556)</f>
        <v>0</v>
      </c>
      <c r="AA551" s="72">
        <f>+Y551+Z551</f>
        <v>0</v>
      </c>
      <c r="AB551" s="72">
        <f t="shared" ref="AB551:AD551" si="1341">SUM(AB552:AB556)</f>
        <v>0</v>
      </c>
      <c r="AC551" s="72">
        <f>SUM(AC552:AC556)</f>
        <v>0</v>
      </c>
      <c r="AD551" s="72">
        <f t="shared" si="1341"/>
        <v>0</v>
      </c>
      <c r="AE551" s="72">
        <f>SUM(AE552:AE556)</f>
        <v>0</v>
      </c>
      <c r="AF551" s="72">
        <f t="shared" ref="AF551:AH551" si="1342">SUM(AF552:AF556)</f>
        <v>0</v>
      </c>
      <c r="AG551" s="72">
        <f>SUM(AG552:AG556)</f>
        <v>0</v>
      </c>
      <c r="AH551" s="72">
        <f t="shared" si="1342"/>
        <v>0</v>
      </c>
      <c r="AI551" s="72">
        <f>SUM(AI552:AI556)</f>
        <v>0</v>
      </c>
      <c r="AJ551" s="72">
        <f>SUM(AJ552:AJ556)</f>
        <v>0</v>
      </c>
      <c r="AK551" s="243">
        <f t="shared" ref="AK551:AK564" si="1343">IF(AI551=0,0,AJ551/AI551*100)</f>
        <v>0</v>
      </c>
    </row>
    <row r="552" spans="1:47" ht="19.5" customHeight="1" x14ac:dyDescent="0.2">
      <c r="B552" s="140"/>
      <c r="C552" s="141" t="s">
        <v>4</v>
      </c>
      <c r="D552" s="141"/>
      <c r="E552" s="142"/>
      <c r="F552" s="142">
        <v>0</v>
      </c>
      <c r="G552" s="142"/>
      <c r="H552" s="142"/>
      <c r="I552" s="142"/>
      <c r="J552" s="142"/>
      <c r="K552" s="142"/>
      <c r="L552" s="142"/>
      <c r="M552" s="142"/>
      <c r="N552" s="142"/>
      <c r="O552" s="142"/>
      <c r="P552" s="142"/>
      <c r="Q552" s="142"/>
      <c r="R552" s="142"/>
      <c r="S552" s="214">
        <f t="shared" ref="S552:S564" si="1344">IF(Q552=0,0,R552/Q552*100)</f>
        <v>0</v>
      </c>
      <c r="T552" s="46"/>
      <c r="U552" s="143"/>
      <c r="V552" s="144" t="s">
        <v>6</v>
      </c>
      <c r="W552" s="145">
        <v>0</v>
      </c>
      <c r="X552" s="145">
        <v>0</v>
      </c>
      <c r="Y552" s="145">
        <f t="shared" ref="Y552:Y563" si="1345">+W552+X552</f>
        <v>0</v>
      </c>
      <c r="Z552" s="145">
        <v>0</v>
      </c>
      <c r="AA552" s="145">
        <f t="shared" ref="AA552:AA563" si="1346">+Y552+Z552</f>
        <v>0</v>
      </c>
      <c r="AB552" s="145">
        <v>0</v>
      </c>
      <c r="AC552" s="145">
        <f>+AA552+AB552</f>
        <v>0</v>
      </c>
      <c r="AD552" s="145">
        <v>0</v>
      </c>
      <c r="AE552" s="145">
        <f>+AC552+AD552</f>
        <v>0</v>
      </c>
      <c r="AF552" s="145">
        <v>0</v>
      </c>
      <c r="AG552" s="145">
        <f>+AE552+AF552</f>
        <v>0</v>
      </c>
      <c r="AH552" s="145">
        <v>0</v>
      </c>
      <c r="AI552" s="145">
        <f>+AG552+AH552</f>
        <v>0</v>
      </c>
      <c r="AJ552" s="145"/>
      <c r="AK552" s="244">
        <f t="shared" si="1343"/>
        <v>0</v>
      </c>
    </row>
    <row r="553" spans="1:47" ht="23.25" customHeight="1" x14ac:dyDescent="0.2">
      <c r="A553" s="253"/>
      <c r="B553" s="100"/>
      <c r="C553" s="17" t="s">
        <v>5</v>
      </c>
      <c r="D553" s="18"/>
      <c r="E553" s="5">
        <v>0</v>
      </c>
      <c r="F553" s="5">
        <v>0</v>
      </c>
      <c r="G553" s="5">
        <f>+E553+F553</f>
        <v>0</v>
      </c>
      <c r="H553" s="5">
        <v>0</v>
      </c>
      <c r="I553" s="5">
        <f>+G553+H553</f>
        <v>0</v>
      </c>
      <c r="J553" s="5">
        <v>0</v>
      </c>
      <c r="K553" s="5">
        <f>+I553+J553</f>
        <v>0</v>
      </c>
      <c r="L553" s="5">
        <v>0</v>
      </c>
      <c r="M553" s="5">
        <f>+K553+L553</f>
        <v>0</v>
      </c>
      <c r="N553" s="5">
        <v>0</v>
      </c>
      <c r="O553" s="5">
        <f>+M553+N553</f>
        <v>0</v>
      </c>
      <c r="P553" s="5">
        <v>0</v>
      </c>
      <c r="Q553" s="5">
        <f>+O553+P553</f>
        <v>0</v>
      </c>
      <c r="R553" s="5"/>
      <c r="S553" s="215">
        <f t="shared" si="1344"/>
        <v>0</v>
      </c>
      <c r="T553" s="46"/>
      <c r="U553" s="53"/>
      <c r="V553" s="19" t="s">
        <v>8</v>
      </c>
      <c r="W553" s="78">
        <v>0</v>
      </c>
      <c r="X553" s="78">
        <v>0</v>
      </c>
      <c r="Y553" s="78">
        <f t="shared" si="1345"/>
        <v>0</v>
      </c>
      <c r="Z553" s="78">
        <v>0</v>
      </c>
      <c r="AA553" s="78">
        <f t="shared" si="1346"/>
        <v>0</v>
      </c>
      <c r="AB553" s="78">
        <v>0</v>
      </c>
      <c r="AC553" s="78">
        <f>+AA553+AB553</f>
        <v>0</v>
      </c>
      <c r="AD553" s="78">
        <v>0</v>
      </c>
      <c r="AE553" s="78">
        <f>+AC553+AD553</f>
        <v>0</v>
      </c>
      <c r="AF553" s="78">
        <v>0</v>
      </c>
      <c r="AG553" s="78">
        <f>+AE553+AF553</f>
        <v>0</v>
      </c>
      <c r="AH553" s="78">
        <v>0</v>
      </c>
      <c r="AI553" s="78">
        <f>+AG553+AH553</f>
        <v>0</v>
      </c>
      <c r="AJ553" s="78"/>
      <c r="AK553" s="245">
        <f t="shared" si="1343"/>
        <v>0</v>
      </c>
    </row>
    <row r="554" spans="1:47" ht="19.5" customHeight="1" x14ac:dyDescent="0.2">
      <c r="A554" s="253"/>
      <c r="B554" s="100"/>
      <c r="C554" s="17" t="s">
        <v>7</v>
      </c>
      <c r="D554" s="18"/>
      <c r="E554" s="5"/>
      <c r="F554" s="5">
        <v>0</v>
      </c>
      <c r="G554" s="5">
        <f t="shared" ref="G554:G563" si="1347">+E554+F554</f>
        <v>0</v>
      </c>
      <c r="H554" s="5">
        <v>0</v>
      </c>
      <c r="I554" s="5">
        <f t="shared" ref="I554:I563" si="1348">+G554+H554</f>
        <v>0</v>
      </c>
      <c r="J554" s="5">
        <v>0</v>
      </c>
      <c r="K554" s="5">
        <f t="shared" ref="K554:K563" si="1349">+I554+J554</f>
        <v>0</v>
      </c>
      <c r="L554" s="5">
        <v>0</v>
      </c>
      <c r="M554" s="5">
        <f t="shared" ref="M554:M563" si="1350">+K554+L554</f>
        <v>0</v>
      </c>
      <c r="N554" s="5">
        <v>0</v>
      </c>
      <c r="O554" s="5">
        <f t="shared" ref="O554:O563" si="1351">+M554+N554</f>
        <v>0</v>
      </c>
      <c r="P554" s="5">
        <v>0</v>
      </c>
      <c r="Q554" s="5">
        <f t="shared" ref="Q554:Q563" si="1352">+O554+P554</f>
        <v>0</v>
      </c>
      <c r="R554" s="5"/>
      <c r="S554" s="215">
        <f t="shared" si="1344"/>
        <v>0</v>
      </c>
      <c r="T554" s="46"/>
      <c r="U554" s="53"/>
      <c r="V554" s="20" t="s">
        <v>9</v>
      </c>
      <c r="W554" s="78">
        <v>0</v>
      </c>
      <c r="X554" s="78">
        <v>0</v>
      </c>
      <c r="Y554" s="78">
        <f t="shared" si="1345"/>
        <v>0</v>
      </c>
      <c r="Z554" s="78">
        <v>0</v>
      </c>
      <c r="AA554" s="78">
        <f t="shared" si="1346"/>
        <v>0</v>
      </c>
      <c r="AB554" s="78">
        <v>0</v>
      </c>
      <c r="AC554" s="78">
        <f>+AA554+AB554</f>
        <v>0</v>
      </c>
      <c r="AD554" s="78">
        <v>0</v>
      </c>
      <c r="AE554" s="78">
        <f>+AC554+AD554</f>
        <v>0</v>
      </c>
      <c r="AF554" s="78">
        <v>0</v>
      </c>
      <c r="AG554" s="78">
        <f>+AE554+AF554</f>
        <v>0</v>
      </c>
      <c r="AH554" s="78">
        <v>0</v>
      </c>
      <c r="AI554" s="78">
        <f>+AG554+AH554</f>
        <v>0</v>
      </c>
      <c r="AJ554" s="78"/>
      <c r="AK554" s="245">
        <f t="shared" si="1343"/>
        <v>0</v>
      </c>
    </row>
    <row r="555" spans="1:47" ht="19.5" customHeight="1" x14ac:dyDescent="0.2">
      <c r="A555" s="253"/>
      <c r="B555" s="100"/>
      <c r="C555" s="17" t="s">
        <v>21</v>
      </c>
      <c r="D555" s="18"/>
      <c r="E555" s="5"/>
      <c r="F555" s="5">
        <v>0</v>
      </c>
      <c r="G555" s="5">
        <f t="shared" si="1347"/>
        <v>0</v>
      </c>
      <c r="H555" s="5">
        <v>0</v>
      </c>
      <c r="I555" s="5">
        <f t="shared" si="1348"/>
        <v>0</v>
      </c>
      <c r="J555" s="5">
        <v>0</v>
      </c>
      <c r="K555" s="5">
        <f t="shared" si="1349"/>
        <v>0</v>
      </c>
      <c r="L555" s="5">
        <v>0</v>
      </c>
      <c r="M555" s="5">
        <f t="shared" si="1350"/>
        <v>0</v>
      </c>
      <c r="N555" s="5">
        <v>0</v>
      </c>
      <c r="O555" s="5">
        <f t="shared" si="1351"/>
        <v>0</v>
      </c>
      <c r="P555" s="5">
        <v>0</v>
      </c>
      <c r="Q555" s="5">
        <f t="shared" si="1352"/>
        <v>0</v>
      </c>
      <c r="R555" s="5"/>
      <c r="S555" s="215">
        <f t="shared" si="1344"/>
        <v>0</v>
      </c>
      <c r="T555" s="46"/>
      <c r="U555" s="53"/>
      <c r="V555" s="20" t="s">
        <v>11</v>
      </c>
      <c r="W555" s="78">
        <v>0</v>
      </c>
      <c r="X555" s="78">
        <v>0</v>
      </c>
      <c r="Y555" s="78">
        <f t="shared" si="1345"/>
        <v>0</v>
      </c>
      <c r="Z555" s="78">
        <v>0</v>
      </c>
      <c r="AA555" s="78">
        <f t="shared" si="1346"/>
        <v>0</v>
      </c>
      <c r="AB555" s="78">
        <v>0</v>
      </c>
      <c r="AC555" s="78">
        <f>+AA555+AB555</f>
        <v>0</v>
      </c>
      <c r="AD555" s="78">
        <v>0</v>
      </c>
      <c r="AE555" s="78">
        <f>+AC555+AD555</f>
        <v>0</v>
      </c>
      <c r="AF555" s="78">
        <v>0</v>
      </c>
      <c r="AG555" s="78">
        <f>+AE555+AF555</f>
        <v>0</v>
      </c>
      <c r="AH555" s="78">
        <v>0</v>
      </c>
      <c r="AI555" s="78">
        <f>+AG555+AH555</f>
        <v>0</v>
      </c>
      <c r="AJ555" s="78"/>
      <c r="AK555" s="245">
        <f t="shared" si="1343"/>
        <v>0</v>
      </c>
    </row>
    <row r="556" spans="1:47" ht="19.5" customHeight="1" x14ac:dyDescent="0.2">
      <c r="A556" s="253"/>
      <c r="B556" s="101"/>
      <c r="C556" s="21"/>
      <c r="D556" s="21"/>
      <c r="E556" s="102"/>
      <c r="F556" s="102">
        <v>0</v>
      </c>
      <c r="G556" s="5">
        <f t="shared" si="1347"/>
        <v>0</v>
      </c>
      <c r="H556" s="102">
        <v>0</v>
      </c>
      <c r="I556" s="5">
        <f t="shared" si="1348"/>
        <v>0</v>
      </c>
      <c r="J556" s="102">
        <v>0</v>
      </c>
      <c r="K556" s="5">
        <f t="shared" si="1349"/>
        <v>0</v>
      </c>
      <c r="L556" s="102">
        <v>0</v>
      </c>
      <c r="M556" s="5">
        <f t="shared" si="1350"/>
        <v>0</v>
      </c>
      <c r="N556" s="102">
        <v>0</v>
      </c>
      <c r="O556" s="5">
        <f t="shared" si="1351"/>
        <v>0</v>
      </c>
      <c r="P556" s="102">
        <v>0</v>
      </c>
      <c r="Q556" s="5">
        <f t="shared" si="1352"/>
        <v>0</v>
      </c>
      <c r="R556" s="5"/>
      <c r="S556" s="215">
        <f t="shared" si="1344"/>
        <v>0</v>
      </c>
      <c r="T556" s="50"/>
      <c r="U556" s="54"/>
      <c r="V556" s="23" t="s">
        <v>12</v>
      </c>
      <c r="W556" s="79">
        <v>0</v>
      </c>
      <c r="X556" s="79">
        <v>0</v>
      </c>
      <c r="Y556" s="79">
        <f t="shared" si="1345"/>
        <v>0</v>
      </c>
      <c r="Z556" s="79">
        <v>0</v>
      </c>
      <c r="AA556" s="79">
        <f t="shared" si="1346"/>
        <v>0</v>
      </c>
      <c r="AB556" s="79">
        <v>0</v>
      </c>
      <c r="AC556" s="79">
        <f>+AA556+AB556</f>
        <v>0</v>
      </c>
      <c r="AD556" s="79">
        <v>0</v>
      </c>
      <c r="AE556" s="79">
        <f>+AC556+AD556</f>
        <v>0</v>
      </c>
      <c r="AF556" s="79">
        <v>0</v>
      </c>
      <c r="AG556" s="79">
        <f>+AE556+AF556</f>
        <v>0</v>
      </c>
      <c r="AH556" s="79">
        <v>0</v>
      </c>
      <c r="AI556" s="79">
        <f>+AG556+AH556</f>
        <v>0</v>
      </c>
      <c r="AJ556" s="79"/>
      <c r="AK556" s="246">
        <f t="shared" si="1343"/>
        <v>0</v>
      </c>
    </row>
    <row r="557" spans="1:47" ht="19.5" customHeight="1" x14ac:dyDescent="0.2">
      <c r="A557" s="253"/>
      <c r="B557" s="101"/>
      <c r="C557" s="21"/>
      <c r="D557" s="21"/>
      <c r="E557" s="102"/>
      <c r="F557" s="102">
        <v>0</v>
      </c>
      <c r="G557" s="5">
        <f t="shared" si="1347"/>
        <v>0</v>
      </c>
      <c r="H557" s="102">
        <v>0</v>
      </c>
      <c r="I557" s="5">
        <f t="shared" si="1348"/>
        <v>0</v>
      </c>
      <c r="J557" s="102">
        <v>0</v>
      </c>
      <c r="K557" s="5">
        <f t="shared" si="1349"/>
        <v>0</v>
      </c>
      <c r="L557" s="102">
        <v>0</v>
      </c>
      <c r="M557" s="5">
        <f t="shared" si="1350"/>
        <v>0</v>
      </c>
      <c r="N557" s="102">
        <v>0</v>
      </c>
      <c r="O557" s="5">
        <f t="shared" si="1351"/>
        <v>0</v>
      </c>
      <c r="P557" s="102">
        <v>0</v>
      </c>
      <c r="Q557" s="5">
        <f t="shared" si="1352"/>
        <v>0</v>
      </c>
      <c r="R557" s="5"/>
      <c r="S557" s="215">
        <f t="shared" si="1344"/>
        <v>0</v>
      </c>
      <c r="T557" s="29"/>
      <c r="U557" s="138" t="s">
        <v>13</v>
      </c>
      <c r="V557" s="139"/>
      <c r="W557" s="60">
        <f t="shared" ref="W557:X557" si="1353">SUM(W558:W560)</f>
        <v>1495</v>
      </c>
      <c r="X557" s="60">
        <f t="shared" si="1353"/>
        <v>0</v>
      </c>
      <c r="Y557" s="60">
        <f t="shared" si="1345"/>
        <v>1495</v>
      </c>
      <c r="Z557" s="60">
        <f t="shared" ref="Z557" si="1354">SUM(Z558:Z560)</f>
        <v>0</v>
      </c>
      <c r="AA557" s="60">
        <f t="shared" si="1346"/>
        <v>1495</v>
      </c>
      <c r="AB557" s="60">
        <f t="shared" ref="AB557:AD557" si="1355">SUM(AB558:AB560)</f>
        <v>0</v>
      </c>
      <c r="AC557" s="72">
        <f>SUM(AC558:AC560)</f>
        <v>1495</v>
      </c>
      <c r="AD557" s="60">
        <f t="shared" si="1355"/>
        <v>0</v>
      </c>
      <c r="AE557" s="72">
        <f>SUM(AE558:AE560)</f>
        <v>1495</v>
      </c>
      <c r="AF557" s="60">
        <f t="shared" ref="AF557:AH557" si="1356">SUM(AF558:AF560)</f>
        <v>0</v>
      </c>
      <c r="AG557" s="72">
        <f>SUM(AG558:AG560)</f>
        <v>1495</v>
      </c>
      <c r="AH557" s="60">
        <f t="shared" si="1356"/>
        <v>0</v>
      </c>
      <c r="AI557" s="72">
        <f>SUM(AI558:AI560)</f>
        <v>1495</v>
      </c>
      <c r="AJ557" s="72">
        <f>SUM(AJ558:AJ560)</f>
        <v>0</v>
      </c>
      <c r="AK557" s="243">
        <f t="shared" si="1343"/>
        <v>0</v>
      </c>
    </row>
    <row r="558" spans="1:47" ht="19.5" customHeight="1" x14ac:dyDescent="0.2">
      <c r="A558" s="253"/>
      <c r="B558" s="134"/>
      <c r="C558" s="135" t="s">
        <v>10</v>
      </c>
      <c r="D558" s="8"/>
      <c r="E558" s="9">
        <f>149-149</f>
        <v>0</v>
      </c>
      <c r="F558" s="9">
        <v>0</v>
      </c>
      <c r="G558" s="9">
        <f t="shared" si="1347"/>
        <v>0</v>
      </c>
      <c r="H558" s="9">
        <v>0</v>
      </c>
      <c r="I558" s="9">
        <f t="shared" si="1348"/>
        <v>0</v>
      </c>
      <c r="J558" s="9">
        <v>0</v>
      </c>
      <c r="K558" s="9">
        <f t="shared" si="1349"/>
        <v>0</v>
      </c>
      <c r="L558" s="9">
        <v>0</v>
      </c>
      <c r="M558" s="9">
        <f t="shared" si="1350"/>
        <v>0</v>
      </c>
      <c r="N558" s="9">
        <v>0</v>
      </c>
      <c r="O558" s="9">
        <f t="shared" si="1351"/>
        <v>0</v>
      </c>
      <c r="P558" s="9">
        <v>0</v>
      </c>
      <c r="Q558" s="9">
        <f t="shared" si="1352"/>
        <v>0</v>
      </c>
      <c r="R558" s="9"/>
      <c r="S558" s="216">
        <f t="shared" si="1344"/>
        <v>0</v>
      </c>
      <c r="T558" s="44"/>
      <c r="U558" s="143"/>
      <c r="V558" s="144" t="s">
        <v>15</v>
      </c>
      <c r="W558" s="145">
        <v>0</v>
      </c>
      <c r="X558" s="145">
        <v>0</v>
      </c>
      <c r="Y558" s="145">
        <f t="shared" si="1345"/>
        <v>0</v>
      </c>
      <c r="Z558" s="145">
        <v>0</v>
      </c>
      <c r="AA558" s="145">
        <f t="shared" si="1346"/>
        <v>0</v>
      </c>
      <c r="AB558" s="145">
        <v>0</v>
      </c>
      <c r="AC558" s="145">
        <f t="shared" ref="AC558:AC563" si="1357">+AA558+AB558</f>
        <v>0</v>
      </c>
      <c r="AD558" s="145">
        <v>0</v>
      </c>
      <c r="AE558" s="145">
        <f t="shared" ref="AE558:AE563" si="1358">+AC558+AD558</f>
        <v>0</v>
      </c>
      <c r="AF558" s="145">
        <v>0</v>
      </c>
      <c r="AG558" s="145">
        <f t="shared" ref="AG558:AG563" si="1359">+AE558+AF558</f>
        <v>0</v>
      </c>
      <c r="AH558" s="145">
        <v>0</v>
      </c>
      <c r="AI558" s="145">
        <f t="shared" ref="AI558:AI563" si="1360">+AG558+AH558</f>
        <v>0</v>
      </c>
      <c r="AJ558" s="145"/>
      <c r="AK558" s="244">
        <f t="shared" si="1343"/>
        <v>0</v>
      </c>
    </row>
    <row r="559" spans="1:47" ht="19.5" customHeight="1" x14ac:dyDescent="0.2">
      <c r="A559" s="253"/>
      <c r="B559" s="134"/>
      <c r="C559" s="135" t="s">
        <v>139</v>
      </c>
      <c r="D559" s="8"/>
      <c r="E559" s="11">
        <v>0</v>
      </c>
      <c r="F559" s="11">
        <v>0</v>
      </c>
      <c r="G559" s="11">
        <f t="shared" si="1347"/>
        <v>0</v>
      </c>
      <c r="H559" s="11">
        <v>0</v>
      </c>
      <c r="I559" s="11">
        <f t="shared" si="1348"/>
        <v>0</v>
      </c>
      <c r="J559" s="11">
        <v>0</v>
      </c>
      <c r="K559" s="11">
        <f t="shared" si="1349"/>
        <v>0</v>
      </c>
      <c r="L559" s="11">
        <v>0</v>
      </c>
      <c r="M559" s="11">
        <f t="shared" si="1350"/>
        <v>0</v>
      </c>
      <c r="N559" s="11">
        <v>0</v>
      </c>
      <c r="O559" s="11">
        <f t="shared" si="1351"/>
        <v>0</v>
      </c>
      <c r="P559" s="11">
        <v>0</v>
      </c>
      <c r="Q559" s="11">
        <f t="shared" si="1352"/>
        <v>0</v>
      </c>
      <c r="R559" s="11"/>
      <c r="S559" s="217">
        <f t="shared" si="1344"/>
        <v>0</v>
      </c>
      <c r="T559" s="45"/>
      <c r="U559" s="53"/>
      <c r="V559" s="20" t="s">
        <v>16</v>
      </c>
      <c r="W559" s="78">
        <v>0</v>
      </c>
      <c r="X559" s="78">
        <v>0</v>
      </c>
      <c r="Y559" s="78">
        <f t="shared" si="1345"/>
        <v>0</v>
      </c>
      <c r="Z559" s="78">
        <v>0</v>
      </c>
      <c r="AA559" s="78">
        <f t="shared" si="1346"/>
        <v>0</v>
      </c>
      <c r="AB559" s="78">
        <v>0</v>
      </c>
      <c r="AC559" s="78">
        <f t="shared" si="1357"/>
        <v>0</v>
      </c>
      <c r="AD559" s="78">
        <v>0</v>
      </c>
      <c r="AE559" s="78">
        <f t="shared" si="1358"/>
        <v>0</v>
      </c>
      <c r="AF559" s="78">
        <v>0</v>
      </c>
      <c r="AG559" s="78">
        <f t="shared" si="1359"/>
        <v>0</v>
      </c>
      <c r="AH559" s="78">
        <v>0</v>
      </c>
      <c r="AI559" s="78">
        <f t="shared" si="1360"/>
        <v>0</v>
      </c>
      <c r="AJ559" s="78"/>
      <c r="AK559" s="245">
        <f t="shared" si="1343"/>
        <v>0</v>
      </c>
    </row>
    <row r="560" spans="1:47" ht="19.5" customHeight="1" x14ac:dyDescent="0.2">
      <c r="A560" s="253"/>
      <c r="B560" s="134"/>
      <c r="C560" s="135" t="s">
        <v>22</v>
      </c>
      <c r="D560" s="8"/>
      <c r="E560" s="58">
        <v>1495</v>
      </c>
      <c r="F560" s="58">
        <v>0</v>
      </c>
      <c r="G560" s="58">
        <f t="shared" si="1347"/>
        <v>1495</v>
      </c>
      <c r="H560" s="58">
        <v>0</v>
      </c>
      <c r="I560" s="58">
        <f t="shared" si="1348"/>
        <v>1495</v>
      </c>
      <c r="J560" s="58">
        <v>0</v>
      </c>
      <c r="K560" s="58">
        <f t="shared" si="1349"/>
        <v>1495</v>
      </c>
      <c r="L560" s="58">
        <v>0</v>
      </c>
      <c r="M560" s="58">
        <f t="shared" si="1350"/>
        <v>1495</v>
      </c>
      <c r="N560" s="58">
        <v>0</v>
      </c>
      <c r="O560" s="58">
        <f t="shared" si="1351"/>
        <v>1495</v>
      </c>
      <c r="P560" s="58">
        <v>0</v>
      </c>
      <c r="Q560" s="58">
        <f t="shared" si="1352"/>
        <v>1495</v>
      </c>
      <c r="R560" s="58"/>
      <c r="S560" s="218">
        <f t="shared" si="1344"/>
        <v>0</v>
      </c>
      <c r="U560" s="103"/>
      <c r="V560" s="104" t="s">
        <v>17</v>
      </c>
      <c r="W560" s="80">
        <v>1495</v>
      </c>
      <c r="X560" s="80">
        <v>0</v>
      </c>
      <c r="Y560" s="80">
        <f t="shared" si="1345"/>
        <v>1495</v>
      </c>
      <c r="Z560" s="80">
        <v>0</v>
      </c>
      <c r="AA560" s="80">
        <f t="shared" si="1346"/>
        <v>1495</v>
      </c>
      <c r="AB560" s="80">
        <v>0</v>
      </c>
      <c r="AC560" s="80">
        <f t="shared" si="1357"/>
        <v>1495</v>
      </c>
      <c r="AD560" s="80">
        <v>0</v>
      </c>
      <c r="AE560" s="80">
        <f t="shared" si="1358"/>
        <v>1495</v>
      </c>
      <c r="AF560" s="80">
        <v>0</v>
      </c>
      <c r="AG560" s="80">
        <f t="shared" si="1359"/>
        <v>1495</v>
      </c>
      <c r="AH560" s="80">
        <v>0</v>
      </c>
      <c r="AI560" s="80">
        <f t="shared" si="1360"/>
        <v>1495</v>
      </c>
      <c r="AJ560" s="80"/>
      <c r="AK560" s="247">
        <f t="shared" si="1343"/>
        <v>0</v>
      </c>
    </row>
    <row r="561" spans="1:47" ht="19.5" customHeight="1" x14ac:dyDescent="0.2">
      <c r="A561" s="253"/>
      <c r="B561" s="134"/>
      <c r="C561" s="135" t="s">
        <v>46</v>
      </c>
      <c r="D561" s="8"/>
      <c r="E561" s="11">
        <v>0</v>
      </c>
      <c r="F561" s="11">
        <v>0</v>
      </c>
      <c r="G561" s="11">
        <f t="shared" si="1347"/>
        <v>0</v>
      </c>
      <c r="H561" s="11">
        <v>0</v>
      </c>
      <c r="I561" s="11">
        <f t="shared" si="1348"/>
        <v>0</v>
      </c>
      <c r="J561" s="11">
        <v>0</v>
      </c>
      <c r="K561" s="11">
        <f t="shared" si="1349"/>
        <v>0</v>
      </c>
      <c r="L561" s="11">
        <v>0</v>
      </c>
      <c r="M561" s="11">
        <f t="shared" si="1350"/>
        <v>0</v>
      </c>
      <c r="N561" s="11">
        <v>0</v>
      </c>
      <c r="O561" s="11">
        <f t="shared" si="1351"/>
        <v>0</v>
      </c>
      <c r="P561" s="11">
        <v>0</v>
      </c>
      <c r="Q561" s="11">
        <f t="shared" si="1352"/>
        <v>0</v>
      </c>
      <c r="R561" s="11"/>
      <c r="S561" s="217">
        <f t="shared" si="1344"/>
        <v>0</v>
      </c>
      <c r="T561" s="45"/>
      <c r="U561" s="147" t="s">
        <v>43</v>
      </c>
      <c r="V561" s="10"/>
      <c r="W561" s="60">
        <v>0</v>
      </c>
      <c r="X561" s="60">
        <v>0</v>
      </c>
      <c r="Y561" s="60">
        <f t="shared" si="1345"/>
        <v>0</v>
      </c>
      <c r="Z561" s="60">
        <v>0</v>
      </c>
      <c r="AA561" s="60">
        <f t="shared" si="1346"/>
        <v>0</v>
      </c>
      <c r="AB561" s="60">
        <v>0</v>
      </c>
      <c r="AC561" s="60">
        <f t="shared" si="1357"/>
        <v>0</v>
      </c>
      <c r="AD561" s="60">
        <v>0</v>
      </c>
      <c r="AE561" s="60">
        <f t="shared" si="1358"/>
        <v>0</v>
      </c>
      <c r="AF561" s="60">
        <v>0</v>
      </c>
      <c r="AG561" s="60">
        <f t="shared" si="1359"/>
        <v>0</v>
      </c>
      <c r="AH561" s="60">
        <v>0</v>
      </c>
      <c r="AI561" s="60">
        <f t="shared" si="1360"/>
        <v>0</v>
      </c>
      <c r="AJ561" s="60"/>
      <c r="AK561" s="230">
        <f t="shared" si="1343"/>
        <v>0</v>
      </c>
    </row>
    <row r="562" spans="1:47" ht="19.5" customHeight="1" x14ac:dyDescent="0.2">
      <c r="B562" s="134"/>
      <c r="C562" s="135" t="s">
        <v>51</v>
      </c>
      <c r="D562" s="8"/>
      <c r="E562" s="58">
        <v>0</v>
      </c>
      <c r="F562" s="58">
        <v>0</v>
      </c>
      <c r="G562" s="58">
        <f t="shared" si="1347"/>
        <v>0</v>
      </c>
      <c r="H562" s="58">
        <v>0</v>
      </c>
      <c r="I562" s="58">
        <f t="shared" si="1348"/>
        <v>0</v>
      </c>
      <c r="J562" s="58">
        <v>0</v>
      </c>
      <c r="K562" s="58">
        <f t="shared" si="1349"/>
        <v>0</v>
      </c>
      <c r="L562" s="58">
        <v>0</v>
      </c>
      <c r="M562" s="58">
        <f t="shared" si="1350"/>
        <v>0</v>
      </c>
      <c r="N562" s="58">
        <v>0</v>
      </c>
      <c r="O562" s="58">
        <f t="shared" si="1351"/>
        <v>0</v>
      </c>
      <c r="P562" s="58">
        <v>0</v>
      </c>
      <c r="Q562" s="58">
        <f t="shared" si="1352"/>
        <v>0</v>
      </c>
      <c r="R562" s="58"/>
      <c r="S562" s="218">
        <f t="shared" si="1344"/>
        <v>0</v>
      </c>
      <c r="T562" s="29"/>
      <c r="U562" s="55" t="s">
        <v>38</v>
      </c>
      <c r="V562" s="28"/>
      <c r="W562" s="60">
        <v>0</v>
      </c>
      <c r="X562" s="60">
        <v>0</v>
      </c>
      <c r="Y562" s="60">
        <f t="shared" si="1345"/>
        <v>0</v>
      </c>
      <c r="Z562" s="60">
        <v>0</v>
      </c>
      <c r="AA562" s="60">
        <f t="shared" si="1346"/>
        <v>0</v>
      </c>
      <c r="AB562" s="60">
        <v>0</v>
      </c>
      <c r="AC562" s="60">
        <f t="shared" si="1357"/>
        <v>0</v>
      </c>
      <c r="AD562" s="60">
        <v>0</v>
      </c>
      <c r="AE562" s="60">
        <f t="shared" si="1358"/>
        <v>0</v>
      </c>
      <c r="AF562" s="60">
        <v>0</v>
      </c>
      <c r="AG562" s="60">
        <f t="shared" si="1359"/>
        <v>0</v>
      </c>
      <c r="AH562" s="60">
        <v>0</v>
      </c>
      <c r="AI562" s="60">
        <f t="shared" si="1360"/>
        <v>0</v>
      </c>
      <c r="AJ562" s="60"/>
      <c r="AK562" s="230">
        <f t="shared" si="1343"/>
        <v>0</v>
      </c>
    </row>
    <row r="563" spans="1:47" ht="19.5" customHeight="1" x14ac:dyDescent="0.2">
      <c r="B563" s="105"/>
      <c r="C563" s="35" t="s">
        <v>127</v>
      </c>
      <c r="D563" s="35"/>
      <c r="E563" s="59">
        <v>0</v>
      </c>
      <c r="F563" s="59">
        <v>0</v>
      </c>
      <c r="G563" s="59">
        <f t="shared" si="1347"/>
        <v>0</v>
      </c>
      <c r="H563" s="59">
        <v>0</v>
      </c>
      <c r="I563" s="59">
        <f t="shared" si="1348"/>
        <v>0</v>
      </c>
      <c r="J563" s="59">
        <v>0</v>
      </c>
      <c r="K563" s="59">
        <f t="shared" si="1349"/>
        <v>0</v>
      </c>
      <c r="L563" s="59">
        <v>0</v>
      </c>
      <c r="M563" s="59">
        <f t="shared" si="1350"/>
        <v>0</v>
      </c>
      <c r="N563" s="59">
        <v>0</v>
      </c>
      <c r="O563" s="59">
        <f t="shared" si="1351"/>
        <v>0</v>
      </c>
      <c r="P563" s="59">
        <v>0</v>
      </c>
      <c r="Q563" s="59">
        <f t="shared" si="1352"/>
        <v>0</v>
      </c>
      <c r="R563" s="59"/>
      <c r="S563" s="219">
        <f t="shared" si="1344"/>
        <v>0</v>
      </c>
      <c r="T563" s="29"/>
      <c r="U563" s="148" t="s">
        <v>127</v>
      </c>
      <c r="V563" s="132"/>
      <c r="W563" s="89">
        <v>0</v>
      </c>
      <c r="X563" s="89">
        <v>0</v>
      </c>
      <c r="Y563" s="89">
        <f t="shared" si="1345"/>
        <v>0</v>
      </c>
      <c r="Z563" s="89">
        <v>0</v>
      </c>
      <c r="AA563" s="89">
        <f t="shared" si="1346"/>
        <v>0</v>
      </c>
      <c r="AB563" s="89">
        <v>0</v>
      </c>
      <c r="AC563" s="89">
        <f t="shared" si="1357"/>
        <v>0</v>
      </c>
      <c r="AD563" s="89">
        <v>0</v>
      </c>
      <c r="AE563" s="89">
        <f t="shared" si="1358"/>
        <v>0</v>
      </c>
      <c r="AF563" s="89">
        <v>0</v>
      </c>
      <c r="AG563" s="89">
        <f t="shared" si="1359"/>
        <v>0</v>
      </c>
      <c r="AH563" s="89">
        <v>0</v>
      </c>
      <c r="AI563" s="89">
        <f t="shared" si="1360"/>
        <v>0</v>
      </c>
      <c r="AJ563" s="89"/>
      <c r="AK563" s="248">
        <f t="shared" si="1343"/>
        <v>0</v>
      </c>
    </row>
    <row r="564" spans="1:47" s="3" customFormat="1" ht="19.5" customHeight="1" x14ac:dyDescent="0.2">
      <c r="B564" s="149" t="s">
        <v>14</v>
      </c>
      <c r="C564" s="135"/>
      <c r="D564" s="8"/>
      <c r="E564" s="11">
        <f>SUM(E558:E563)+E551</f>
        <v>1495</v>
      </c>
      <c r="F564" s="11">
        <f t="shared" ref="F564" si="1361">SUM(F558:F563)+F551</f>
        <v>0</v>
      </c>
      <c r="G564" s="11">
        <f t="shared" ref="G564" si="1362">SUM(G558:G563)+G551</f>
        <v>1495</v>
      </c>
      <c r="H564" s="11">
        <f t="shared" ref="H564" si="1363">SUM(H558:H563)+H551</f>
        <v>0</v>
      </c>
      <c r="I564" s="11">
        <f t="shared" ref="I564" si="1364">SUM(I558:I563)+I551</f>
        <v>1495</v>
      </c>
      <c r="J564" s="11">
        <f t="shared" ref="J564" si="1365">SUM(J558:J563)+J551</f>
        <v>0</v>
      </c>
      <c r="K564" s="11">
        <f t="shared" ref="K564" si="1366">SUM(K558:K563)+K551</f>
        <v>1495</v>
      </c>
      <c r="L564" s="11">
        <f t="shared" ref="L564" si="1367">SUM(L558:L563)+L551</f>
        <v>0</v>
      </c>
      <c r="M564" s="11">
        <f t="shared" ref="M564" si="1368">SUM(M558:M563)+M551</f>
        <v>1495</v>
      </c>
      <c r="N564" s="11">
        <f t="shared" ref="N564" si="1369">SUM(N558:N563)+N551</f>
        <v>0</v>
      </c>
      <c r="O564" s="11">
        <f t="shared" ref="O564" si="1370">SUM(O558:O563)+O551</f>
        <v>1495</v>
      </c>
      <c r="P564" s="11">
        <f t="shared" ref="P564" si="1371">SUM(P558:P563)+P551</f>
        <v>0</v>
      </c>
      <c r="Q564" s="11">
        <f t="shared" ref="Q564" si="1372">SUM(Q558:Q563)+Q551</f>
        <v>1495</v>
      </c>
      <c r="R564" s="11">
        <f t="shared" ref="R564" si="1373">SUM(R558:R563)+R551</f>
        <v>0</v>
      </c>
      <c r="S564" s="217">
        <f t="shared" si="1344"/>
        <v>0</v>
      </c>
      <c r="T564" s="65"/>
      <c r="U564" s="150" t="s">
        <v>18</v>
      </c>
      <c r="V564" s="151"/>
      <c r="W564" s="60">
        <f t="shared" ref="W564:AJ564" si="1374">+W562+W557+W551+W561+W563</f>
        <v>1495</v>
      </c>
      <c r="X564" s="60">
        <f t="shared" si="1374"/>
        <v>0</v>
      </c>
      <c r="Y564" s="60">
        <f t="shared" si="1374"/>
        <v>1495</v>
      </c>
      <c r="Z564" s="60">
        <f t="shared" si="1374"/>
        <v>0</v>
      </c>
      <c r="AA564" s="60">
        <f t="shared" si="1374"/>
        <v>1495</v>
      </c>
      <c r="AB564" s="60">
        <f t="shared" si="1374"/>
        <v>0</v>
      </c>
      <c r="AC564" s="60">
        <f t="shared" si="1374"/>
        <v>1495</v>
      </c>
      <c r="AD564" s="60">
        <f t="shared" si="1374"/>
        <v>0</v>
      </c>
      <c r="AE564" s="60">
        <f t="shared" si="1374"/>
        <v>1495</v>
      </c>
      <c r="AF564" s="60">
        <f t="shared" si="1374"/>
        <v>0</v>
      </c>
      <c r="AG564" s="60">
        <f t="shared" si="1374"/>
        <v>1495</v>
      </c>
      <c r="AH564" s="60">
        <f t="shared" si="1374"/>
        <v>0</v>
      </c>
      <c r="AI564" s="60">
        <f t="shared" si="1374"/>
        <v>1495</v>
      </c>
      <c r="AJ564" s="60">
        <f t="shared" si="1374"/>
        <v>0</v>
      </c>
      <c r="AK564" s="230">
        <f t="shared" si="1343"/>
        <v>0</v>
      </c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</row>
    <row r="565" spans="1:47" s="3" customFormat="1" ht="33" hidden="1" customHeight="1" outlineLevel="1" x14ac:dyDescent="0.2">
      <c r="B565" s="190" t="s">
        <v>103</v>
      </c>
      <c r="C565" s="189" t="s">
        <v>59</v>
      </c>
      <c r="D565" s="207"/>
      <c r="E565" s="207"/>
      <c r="F565" s="207"/>
      <c r="G565" s="207"/>
      <c r="H565" s="207"/>
      <c r="I565" s="207"/>
      <c r="J565" s="207"/>
      <c r="K565" s="207"/>
      <c r="L565" s="207"/>
      <c r="M565" s="207"/>
      <c r="N565" s="207"/>
      <c r="O565" s="207"/>
      <c r="P565" s="207"/>
      <c r="Q565" s="207"/>
      <c r="R565" s="207"/>
      <c r="S565" s="211"/>
      <c r="T565" s="207"/>
      <c r="U565" s="207"/>
      <c r="V565" s="207"/>
      <c r="W565" s="207"/>
      <c r="X565" s="207"/>
      <c r="Y565" s="207"/>
      <c r="Z565" s="207"/>
      <c r="AA565" s="207"/>
      <c r="AB565" s="207"/>
      <c r="AC565" s="207"/>
      <c r="AD565" s="207"/>
      <c r="AE565" s="207"/>
      <c r="AF565" s="207"/>
      <c r="AG565" s="207"/>
      <c r="AH565" s="207"/>
      <c r="AI565" s="207"/>
      <c r="AJ565" s="207"/>
      <c r="AK565" s="207"/>
    </row>
    <row r="566" spans="1:47" ht="40.5" hidden="1" customHeight="1" outlineLevel="1" x14ac:dyDescent="0.2">
      <c r="B566" s="96" t="s">
        <v>0</v>
      </c>
      <c r="C566" s="26"/>
      <c r="D566" s="97"/>
      <c r="E566" s="34" t="str">
        <f t="shared" ref="E566:Q566" si="1375">+E$6</f>
        <v>Eredeti előirányzat
2024. év</v>
      </c>
      <c r="F566" s="34" t="str">
        <f t="shared" si="1375"/>
        <v>1 Módosítás</v>
      </c>
      <c r="G566" s="34" t="str">
        <f t="shared" si="1375"/>
        <v>Módosított előirányzat 1
2024. év</v>
      </c>
      <c r="H566" s="34" t="str">
        <f t="shared" si="1375"/>
        <v>2 Módosítás</v>
      </c>
      <c r="I566" s="34" t="str">
        <f t="shared" si="1375"/>
        <v>Módosított előirányzat</v>
      </c>
      <c r="J566" s="34" t="str">
        <f t="shared" si="1375"/>
        <v>3 Módosítás</v>
      </c>
      <c r="K566" s="34" t="str">
        <f t="shared" si="1375"/>
        <v>Módosított előirányzat</v>
      </c>
      <c r="L566" s="34" t="str">
        <f t="shared" si="1375"/>
        <v>4 Módosítás</v>
      </c>
      <c r="M566" s="34" t="str">
        <f t="shared" si="1375"/>
        <v>4. Módosított előirányzat</v>
      </c>
      <c r="N566" s="34" t="str">
        <f t="shared" si="1375"/>
        <v>5 Módosítás</v>
      </c>
      <c r="O566" s="34" t="str">
        <f t="shared" si="1375"/>
        <v>Módosított előirányzat 5.</v>
      </c>
      <c r="P566" s="34" t="str">
        <f t="shared" si="1375"/>
        <v>6 Módosítás</v>
      </c>
      <c r="Q566" s="34" t="str">
        <f t="shared" si="1375"/>
        <v>Módosított előirányzat
2024. év</v>
      </c>
      <c r="R566" s="34"/>
      <c r="S566" s="212"/>
      <c r="T566" s="49"/>
      <c r="U566" s="55" t="s">
        <v>1</v>
      </c>
      <c r="V566" s="98"/>
      <c r="W566" s="34" t="str">
        <f t="shared" ref="W566:AI566" si="1376">+W$6</f>
        <v>Eredeti előirányzat
2024. év</v>
      </c>
      <c r="X566" s="34" t="str">
        <f t="shared" si="1376"/>
        <v>1 Módosítás</v>
      </c>
      <c r="Y566" s="34" t="str">
        <f t="shared" si="1376"/>
        <v>Módosított előirányzat 1
2024. év</v>
      </c>
      <c r="Z566" s="34" t="str">
        <f t="shared" si="1376"/>
        <v>2 Módosítás</v>
      </c>
      <c r="AA566" s="34" t="str">
        <f t="shared" si="1376"/>
        <v>Módosított előirányzat</v>
      </c>
      <c r="AB566" s="34" t="str">
        <f t="shared" si="1376"/>
        <v>3 Módosítás</v>
      </c>
      <c r="AC566" s="34" t="str">
        <f t="shared" si="1376"/>
        <v>Módosított előirányzat</v>
      </c>
      <c r="AD566" s="34" t="str">
        <f t="shared" si="1376"/>
        <v>4 Módosítás</v>
      </c>
      <c r="AE566" s="34" t="str">
        <f t="shared" si="1376"/>
        <v>4. Módosított előirányzat</v>
      </c>
      <c r="AF566" s="34" t="str">
        <f t="shared" si="1376"/>
        <v>5 Módosítás</v>
      </c>
      <c r="AG566" s="34" t="str">
        <f t="shared" si="1376"/>
        <v>Módosított előirányzat 5</v>
      </c>
      <c r="AH566" s="34" t="str">
        <f t="shared" si="1376"/>
        <v>6 Módosítás</v>
      </c>
      <c r="AI566" s="34" t="str">
        <f t="shared" si="1376"/>
        <v>Módosított 
előirányzat</v>
      </c>
      <c r="AJ566" s="34"/>
      <c r="AK566" s="34"/>
    </row>
    <row r="567" spans="1:47" ht="19.5" hidden="1" customHeight="1" outlineLevel="1" x14ac:dyDescent="0.2">
      <c r="B567" s="134"/>
      <c r="C567" s="135" t="s">
        <v>2</v>
      </c>
      <c r="D567" s="136"/>
      <c r="E567" s="137">
        <f t="shared" ref="E567:I567" si="1377">+E568+E569+E570+E571</f>
        <v>0</v>
      </c>
      <c r="F567" s="137">
        <f t="shared" si="1377"/>
        <v>0</v>
      </c>
      <c r="G567" s="137">
        <f t="shared" si="1377"/>
        <v>0</v>
      </c>
      <c r="H567" s="137">
        <f t="shared" si="1377"/>
        <v>0</v>
      </c>
      <c r="I567" s="137">
        <f t="shared" si="1377"/>
        <v>0</v>
      </c>
      <c r="J567" s="137">
        <f t="shared" ref="J567:K567" si="1378">+J568+J569+J570+J571</f>
        <v>0</v>
      </c>
      <c r="K567" s="137">
        <f t="shared" si="1378"/>
        <v>0</v>
      </c>
      <c r="L567" s="137">
        <f t="shared" ref="L567:M567" si="1379">+L568+L569+L570+L571</f>
        <v>0</v>
      </c>
      <c r="M567" s="137">
        <f t="shared" si="1379"/>
        <v>0</v>
      </c>
      <c r="N567" s="137">
        <f t="shared" ref="N567:O567" si="1380">+N568+N569+N570+N571</f>
        <v>0</v>
      </c>
      <c r="O567" s="137">
        <f t="shared" si="1380"/>
        <v>0</v>
      </c>
      <c r="P567" s="137">
        <f t="shared" ref="P567:Q567" si="1381">+P568+P569+P570+P571</f>
        <v>0</v>
      </c>
      <c r="Q567" s="137">
        <f t="shared" si="1381"/>
        <v>0</v>
      </c>
      <c r="R567" s="137"/>
      <c r="S567" s="213"/>
      <c r="T567" s="44"/>
      <c r="U567" s="138" t="s">
        <v>3</v>
      </c>
      <c r="V567" s="139"/>
      <c r="W567" s="72">
        <f t="shared" ref="W567:X567" si="1382">SUM(W568:W572)</f>
        <v>0</v>
      </c>
      <c r="X567" s="72">
        <f t="shared" si="1382"/>
        <v>0</v>
      </c>
      <c r="Y567" s="72">
        <f>+W567+X567</f>
        <v>0</v>
      </c>
      <c r="Z567" s="72">
        <f t="shared" ref="Z567" si="1383">SUM(Z568:Z572)</f>
        <v>0</v>
      </c>
      <c r="AA567" s="72">
        <f>+Y567+Z567</f>
        <v>0</v>
      </c>
      <c r="AB567" s="72">
        <f t="shared" ref="AB567:AD567" si="1384">SUM(AB568:AB572)</f>
        <v>0</v>
      </c>
      <c r="AC567" s="72">
        <f>SUM(AC568:AC572)</f>
        <v>0</v>
      </c>
      <c r="AD567" s="72">
        <f t="shared" si="1384"/>
        <v>0</v>
      </c>
      <c r="AE567" s="72">
        <f>SUM(AE568:AE572)</f>
        <v>0</v>
      </c>
      <c r="AF567" s="72">
        <f t="shared" ref="AF567:AH567" si="1385">SUM(AF568:AF572)</f>
        <v>0</v>
      </c>
      <c r="AG567" s="72">
        <f>SUM(AG568:AG572)</f>
        <v>0</v>
      </c>
      <c r="AH567" s="72">
        <f t="shared" si="1385"/>
        <v>0</v>
      </c>
      <c r="AI567" s="72">
        <f>SUM(AI568:AI572)</f>
        <v>0</v>
      </c>
      <c r="AJ567" s="72"/>
      <c r="AK567" s="72"/>
    </row>
    <row r="568" spans="1:47" ht="19.5" hidden="1" customHeight="1" outlineLevel="1" x14ac:dyDescent="0.2">
      <c r="B568" s="140"/>
      <c r="C568" s="141" t="s">
        <v>4</v>
      </c>
      <c r="D568" s="141"/>
      <c r="E568" s="142"/>
      <c r="F568" s="142">
        <v>0</v>
      </c>
      <c r="G568" s="142"/>
      <c r="H568" s="142"/>
      <c r="I568" s="142"/>
      <c r="J568" s="142"/>
      <c r="K568" s="142"/>
      <c r="L568" s="142"/>
      <c r="M568" s="142"/>
      <c r="N568" s="142"/>
      <c r="O568" s="142"/>
      <c r="P568" s="142"/>
      <c r="Q568" s="142"/>
      <c r="R568" s="142"/>
      <c r="S568" s="214"/>
      <c r="T568" s="46"/>
      <c r="U568" s="143"/>
      <c r="V568" s="144" t="s">
        <v>6</v>
      </c>
      <c r="W568" s="145">
        <v>0</v>
      </c>
      <c r="X568" s="145">
        <v>0</v>
      </c>
      <c r="Y568" s="145">
        <f t="shared" ref="Y568:Y580" si="1386">+W568+X568</f>
        <v>0</v>
      </c>
      <c r="Z568" s="145">
        <v>0</v>
      </c>
      <c r="AA568" s="145">
        <f t="shared" ref="AA568:AA580" si="1387">+Y568+Z568</f>
        <v>0</v>
      </c>
      <c r="AB568" s="145">
        <v>0</v>
      </c>
      <c r="AC568" s="145">
        <f>+AA568+AB568</f>
        <v>0</v>
      </c>
      <c r="AD568" s="145">
        <v>0</v>
      </c>
      <c r="AE568" s="145">
        <f>+AC568+AD568</f>
        <v>0</v>
      </c>
      <c r="AF568" s="145">
        <v>0</v>
      </c>
      <c r="AG568" s="145">
        <f>+AE568+AF568</f>
        <v>0</v>
      </c>
      <c r="AH568" s="145">
        <v>0</v>
      </c>
      <c r="AI568" s="145">
        <f>+AG568+AH568</f>
        <v>0</v>
      </c>
      <c r="AJ568" s="145"/>
      <c r="AK568" s="145"/>
    </row>
    <row r="569" spans="1:47" ht="23.25" hidden="1" customHeight="1" outlineLevel="1" x14ac:dyDescent="0.2">
      <c r="A569" s="253"/>
      <c r="B569" s="100"/>
      <c r="C569" s="17" t="s">
        <v>5</v>
      </c>
      <c r="D569" s="18"/>
      <c r="E569" s="5">
        <v>0</v>
      </c>
      <c r="F569" s="5">
        <v>0</v>
      </c>
      <c r="G569" s="5">
        <f>+E569+F569</f>
        <v>0</v>
      </c>
      <c r="H569" s="5">
        <v>0</v>
      </c>
      <c r="I569" s="5">
        <f>+G569+H569</f>
        <v>0</v>
      </c>
      <c r="J569" s="5">
        <v>0</v>
      </c>
      <c r="K569" s="5">
        <f>+I569+J569</f>
        <v>0</v>
      </c>
      <c r="L569" s="5">
        <v>0</v>
      </c>
      <c r="M569" s="5">
        <f>+K569+L569</f>
        <v>0</v>
      </c>
      <c r="N569" s="5">
        <v>0</v>
      </c>
      <c r="O569" s="5">
        <f>+M569+N569</f>
        <v>0</v>
      </c>
      <c r="P569" s="5">
        <v>0</v>
      </c>
      <c r="Q569" s="5">
        <f>+O569+P569</f>
        <v>0</v>
      </c>
      <c r="R569" s="5"/>
      <c r="S569" s="215"/>
      <c r="T569" s="46"/>
      <c r="U569" s="53"/>
      <c r="V569" s="19" t="s">
        <v>8</v>
      </c>
      <c r="W569" s="78">
        <v>0</v>
      </c>
      <c r="X569" s="78">
        <v>0</v>
      </c>
      <c r="Y569" s="78">
        <f t="shared" si="1386"/>
        <v>0</v>
      </c>
      <c r="Z569" s="78">
        <v>0</v>
      </c>
      <c r="AA569" s="78">
        <f t="shared" si="1387"/>
        <v>0</v>
      </c>
      <c r="AB569" s="78">
        <v>0</v>
      </c>
      <c r="AC569" s="78">
        <f>+AA569+AB569</f>
        <v>0</v>
      </c>
      <c r="AD569" s="78">
        <v>0</v>
      </c>
      <c r="AE569" s="78">
        <f>+AC569+AD569</f>
        <v>0</v>
      </c>
      <c r="AF569" s="78">
        <v>0</v>
      </c>
      <c r="AG569" s="78">
        <f>+AE569+AF569</f>
        <v>0</v>
      </c>
      <c r="AH569" s="78">
        <v>0</v>
      </c>
      <c r="AI569" s="78">
        <f>+AG569+AH569</f>
        <v>0</v>
      </c>
      <c r="AJ569" s="78"/>
      <c r="AK569" s="78"/>
    </row>
    <row r="570" spans="1:47" ht="19.5" hidden="1" customHeight="1" outlineLevel="1" x14ac:dyDescent="0.2">
      <c r="A570" s="253"/>
      <c r="B570" s="100"/>
      <c r="C570" s="17" t="s">
        <v>7</v>
      </c>
      <c r="D570" s="18"/>
      <c r="E570" s="5"/>
      <c r="F570" s="5">
        <v>0</v>
      </c>
      <c r="G570" s="5">
        <f t="shared" ref="G570:G580" si="1388">+E570+F570</f>
        <v>0</v>
      </c>
      <c r="H570" s="5">
        <v>0</v>
      </c>
      <c r="I570" s="5">
        <f t="shared" ref="I570:I580" si="1389">+G570+H570</f>
        <v>0</v>
      </c>
      <c r="J570" s="5">
        <v>0</v>
      </c>
      <c r="K570" s="5">
        <f t="shared" ref="K570:K580" si="1390">+I570+J570</f>
        <v>0</v>
      </c>
      <c r="L570" s="5">
        <v>0</v>
      </c>
      <c r="M570" s="5">
        <f t="shared" ref="M570:M580" si="1391">+K570+L570</f>
        <v>0</v>
      </c>
      <c r="N570" s="5">
        <v>0</v>
      </c>
      <c r="O570" s="5">
        <f t="shared" ref="O570:O580" si="1392">+M570+N570</f>
        <v>0</v>
      </c>
      <c r="P570" s="5">
        <v>0</v>
      </c>
      <c r="Q570" s="5">
        <f t="shared" ref="Q570:Q580" si="1393">+O570+P570</f>
        <v>0</v>
      </c>
      <c r="R570" s="5"/>
      <c r="S570" s="215"/>
      <c r="T570" s="46"/>
      <c r="U570" s="53"/>
      <c r="V570" s="20" t="s">
        <v>9</v>
      </c>
      <c r="W570" s="78">
        <v>0</v>
      </c>
      <c r="X570" s="78">
        <v>0</v>
      </c>
      <c r="Y570" s="78">
        <f t="shared" si="1386"/>
        <v>0</v>
      </c>
      <c r="Z570" s="78">
        <v>0</v>
      </c>
      <c r="AA570" s="78">
        <f t="shared" si="1387"/>
        <v>0</v>
      </c>
      <c r="AB570" s="78">
        <v>0</v>
      </c>
      <c r="AC570" s="78">
        <f>+AA570+AB570</f>
        <v>0</v>
      </c>
      <c r="AD570" s="78">
        <v>0</v>
      </c>
      <c r="AE570" s="78">
        <f>+AC570+AD570</f>
        <v>0</v>
      </c>
      <c r="AF570" s="78">
        <v>0</v>
      </c>
      <c r="AG570" s="78">
        <f>+AE570+AF570</f>
        <v>0</v>
      </c>
      <c r="AH570" s="78">
        <v>0</v>
      </c>
      <c r="AI570" s="78">
        <f>+AG570+AH570</f>
        <v>0</v>
      </c>
      <c r="AJ570" s="78"/>
      <c r="AK570" s="78"/>
    </row>
    <row r="571" spans="1:47" ht="19.5" hidden="1" customHeight="1" outlineLevel="1" x14ac:dyDescent="0.2">
      <c r="A571" s="253"/>
      <c r="B571" s="100"/>
      <c r="C571" s="17" t="s">
        <v>21</v>
      </c>
      <c r="D571" s="18"/>
      <c r="E571" s="5"/>
      <c r="F571" s="5">
        <v>0</v>
      </c>
      <c r="G571" s="5">
        <f t="shared" si="1388"/>
        <v>0</v>
      </c>
      <c r="H571" s="5">
        <v>0</v>
      </c>
      <c r="I571" s="5">
        <f t="shared" si="1389"/>
        <v>0</v>
      </c>
      <c r="J571" s="5">
        <v>0</v>
      </c>
      <c r="K571" s="5">
        <f t="shared" si="1390"/>
        <v>0</v>
      </c>
      <c r="L571" s="5">
        <v>0</v>
      </c>
      <c r="M571" s="5">
        <f t="shared" si="1391"/>
        <v>0</v>
      </c>
      <c r="N571" s="5">
        <v>0</v>
      </c>
      <c r="O571" s="5">
        <f t="shared" si="1392"/>
        <v>0</v>
      </c>
      <c r="P571" s="5">
        <v>0</v>
      </c>
      <c r="Q571" s="5">
        <f t="shared" si="1393"/>
        <v>0</v>
      </c>
      <c r="R571" s="5"/>
      <c r="S571" s="215"/>
      <c r="T571" s="46"/>
      <c r="U571" s="53"/>
      <c r="V571" s="20" t="s">
        <v>11</v>
      </c>
      <c r="W571" s="78">
        <v>0</v>
      </c>
      <c r="X571" s="78">
        <v>0</v>
      </c>
      <c r="Y571" s="78">
        <f t="shared" si="1386"/>
        <v>0</v>
      </c>
      <c r="Z571" s="78">
        <v>0</v>
      </c>
      <c r="AA571" s="78">
        <f t="shared" si="1387"/>
        <v>0</v>
      </c>
      <c r="AB571" s="78">
        <v>0</v>
      </c>
      <c r="AC571" s="78">
        <f>+AA571+AB571</f>
        <v>0</v>
      </c>
      <c r="AD571" s="78">
        <v>0</v>
      </c>
      <c r="AE571" s="78">
        <f>+AC571+AD571</f>
        <v>0</v>
      </c>
      <c r="AF571" s="78">
        <v>0</v>
      </c>
      <c r="AG571" s="78">
        <f>+AE571+AF571</f>
        <v>0</v>
      </c>
      <c r="AH571" s="78">
        <v>0</v>
      </c>
      <c r="AI571" s="78">
        <f>+AG571+AH571</f>
        <v>0</v>
      </c>
      <c r="AJ571" s="78"/>
      <c r="AK571" s="78"/>
    </row>
    <row r="572" spans="1:47" ht="19.5" hidden="1" customHeight="1" outlineLevel="1" x14ac:dyDescent="0.2">
      <c r="A572" s="253"/>
      <c r="B572" s="101"/>
      <c r="C572" s="21"/>
      <c r="D572" s="21"/>
      <c r="E572" s="102"/>
      <c r="F572" s="102">
        <v>0</v>
      </c>
      <c r="G572" s="5">
        <f t="shared" si="1388"/>
        <v>0</v>
      </c>
      <c r="H572" s="102">
        <v>0</v>
      </c>
      <c r="I572" s="5">
        <f t="shared" si="1389"/>
        <v>0</v>
      </c>
      <c r="J572" s="102">
        <v>0</v>
      </c>
      <c r="K572" s="5">
        <f t="shared" si="1390"/>
        <v>0</v>
      </c>
      <c r="L572" s="102">
        <v>0</v>
      </c>
      <c r="M572" s="5">
        <f t="shared" si="1391"/>
        <v>0</v>
      </c>
      <c r="N572" s="102">
        <v>0</v>
      </c>
      <c r="O572" s="5">
        <f t="shared" si="1392"/>
        <v>0</v>
      </c>
      <c r="P572" s="102">
        <v>0</v>
      </c>
      <c r="Q572" s="5">
        <f t="shared" si="1393"/>
        <v>0</v>
      </c>
      <c r="R572" s="5"/>
      <c r="S572" s="215"/>
      <c r="T572" s="50"/>
      <c r="U572" s="54"/>
      <c r="V572" s="23" t="s">
        <v>12</v>
      </c>
      <c r="W572" s="79">
        <v>0</v>
      </c>
      <c r="X572" s="79">
        <v>0</v>
      </c>
      <c r="Y572" s="79">
        <f t="shared" si="1386"/>
        <v>0</v>
      </c>
      <c r="Z572" s="79">
        <v>0</v>
      </c>
      <c r="AA572" s="79">
        <f t="shared" si="1387"/>
        <v>0</v>
      </c>
      <c r="AB572" s="79">
        <v>0</v>
      </c>
      <c r="AC572" s="79">
        <f>+AA572+AB572</f>
        <v>0</v>
      </c>
      <c r="AD572" s="79">
        <v>0</v>
      </c>
      <c r="AE572" s="79">
        <f>+AC572+AD572</f>
        <v>0</v>
      </c>
      <c r="AF572" s="79">
        <v>0</v>
      </c>
      <c r="AG572" s="79">
        <f>+AE572+AF572</f>
        <v>0</v>
      </c>
      <c r="AH572" s="79">
        <v>0</v>
      </c>
      <c r="AI572" s="79">
        <f>+AG572+AH572</f>
        <v>0</v>
      </c>
      <c r="AJ572" s="79"/>
      <c r="AK572" s="79"/>
    </row>
    <row r="573" spans="1:47" ht="19.5" hidden="1" customHeight="1" outlineLevel="1" x14ac:dyDescent="0.2">
      <c r="A573" s="253"/>
      <c r="B573" s="101"/>
      <c r="C573" s="21"/>
      <c r="D573" s="21"/>
      <c r="E573" s="102"/>
      <c r="F573" s="102">
        <v>0</v>
      </c>
      <c r="G573" s="5">
        <f t="shared" si="1388"/>
        <v>0</v>
      </c>
      <c r="H573" s="102">
        <v>0</v>
      </c>
      <c r="I573" s="5">
        <f t="shared" si="1389"/>
        <v>0</v>
      </c>
      <c r="J573" s="102">
        <v>0</v>
      </c>
      <c r="K573" s="5">
        <f t="shared" si="1390"/>
        <v>0</v>
      </c>
      <c r="L573" s="102">
        <v>0</v>
      </c>
      <c r="M573" s="5">
        <f t="shared" si="1391"/>
        <v>0</v>
      </c>
      <c r="N573" s="102">
        <v>0</v>
      </c>
      <c r="O573" s="5">
        <f t="shared" si="1392"/>
        <v>0</v>
      </c>
      <c r="P573" s="102">
        <v>0</v>
      </c>
      <c r="Q573" s="5">
        <f t="shared" si="1393"/>
        <v>0</v>
      </c>
      <c r="R573" s="5"/>
      <c r="S573" s="215"/>
      <c r="T573" s="29"/>
      <c r="U573" s="138" t="s">
        <v>13</v>
      </c>
      <c r="V573" s="139"/>
      <c r="W573" s="60">
        <f t="shared" ref="W573:X573" si="1394">SUM(W574:W576)</f>
        <v>0</v>
      </c>
      <c r="X573" s="60">
        <f t="shared" si="1394"/>
        <v>0</v>
      </c>
      <c r="Y573" s="60">
        <f t="shared" si="1386"/>
        <v>0</v>
      </c>
      <c r="Z573" s="60">
        <f t="shared" ref="Z573" si="1395">SUM(Z574:Z576)</f>
        <v>0</v>
      </c>
      <c r="AA573" s="60">
        <f t="shared" si="1387"/>
        <v>0</v>
      </c>
      <c r="AB573" s="60">
        <f t="shared" ref="AB573:AD573" si="1396">SUM(AB574:AB576)</f>
        <v>0</v>
      </c>
      <c r="AC573" s="72">
        <f>SUM(AC574:AC576)</f>
        <v>0</v>
      </c>
      <c r="AD573" s="60">
        <f t="shared" si="1396"/>
        <v>0</v>
      </c>
      <c r="AE573" s="72">
        <f>SUM(AE574:AE576)</f>
        <v>0</v>
      </c>
      <c r="AF573" s="60">
        <f t="shared" ref="AF573:AH573" si="1397">SUM(AF574:AF576)</f>
        <v>0</v>
      </c>
      <c r="AG573" s="72">
        <f>SUM(AG574:AG576)</f>
        <v>0</v>
      </c>
      <c r="AH573" s="60">
        <f t="shared" si="1397"/>
        <v>0</v>
      </c>
      <c r="AI573" s="72">
        <f>SUM(AI574:AI576)</f>
        <v>0</v>
      </c>
      <c r="AJ573" s="72"/>
      <c r="AK573" s="72"/>
    </row>
    <row r="574" spans="1:47" ht="19.5" hidden="1" customHeight="1" outlineLevel="1" x14ac:dyDescent="0.2">
      <c r="A574" s="253"/>
      <c r="B574" s="134"/>
      <c r="C574" s="135" t="s">
        <v>10</v>
      </c>
      <c r="D574" s="8"/>
      <c r="E574" s="9">
        <f>149-149</f>
        <v>0</v>
      </c>
      <c r="F574" s="9">
        <v>0</v>
      </c>
      <c r="G574" s="9">
        <f t="shared" si="1388"/>
        <v>0</v>
      </c>
      <c r="H574" s="9">
        <v>0</v>
      </c>
      <c r="I574" s="9">
        <f t="shared" si="1389"/>
        <v>0</v>
      </c>
      <c r="J574" s="9">
        <v>0</v>
      </c>
      <c r="K574" s="9">
        <f t="shared" si="1390"/>
        <v>0</v>
      </c>
      <c r="L574" s="9">
        <v>0</v>
      </c>
      <c r="M574" s="9">
        <f t="shared" si="1391"/>
        <v>0</v>
      </c>
      <c r="N574" s="9">
        <v>0</v>
      </c>
      <c r="O574" s="9">
        <f t="shared" si="1392"/>
        <v>0</v>
      </c>
      <c r="P574" s="9">
        <v>0</v>
      </c>
      <c r="Q574" s="9">
        <f t="shared" si="1393"/>
        <v>0</v>
      </c>
      <c r="R574" s="9"/>
      <c r="S574" s="216"/>
      <c r="T574" s="44"/>
      <c r="U574" s="143"/>
      <c r="V574" s="144" t="s">
        <v>15</v>
      </c>
      <c r="W574" s="145">
        <v>0</v>
      </c>
      <c r="X574" s="145">
        <v>0</v>
      </c>
      <c r="Y574" s="145">
        <f t="shared" si="1386"/>
        <v>0</v>
      </c>
      <c r="Z574" s="145">
        <v>0</v>
      </c>
      <c r="AA574" s="145">
        <f t="shared" si="1387"/>
        <v>0</v>
      </c>
      <c r="AB574" s="145">
        <v>0</v>
      </c>
      <c r="AC574" s="145">
        <f t="shared" ref="AC574:AC579" si="1398">+AA574+AB574</f>
        <v>0</v>
      </c>
      <c r="AD574" s="145">
        <v>0</v>
      </c>
      <c r="AE574" s="145">
        <f t="shared" ref="AE574:AE579" si="1399">+AC574+AD574</f>
        <v>0</v>
      </c>
      <c r="AF574" s="145">
        <v>0</v>
      </c>
      <c r="AG574" s="145">
        <f t="shared" ref="AG574:AG579" si="1400">+AE574+AF574</f>
        <v>0</v>
      </c>
      <c r="AH574" s="145">
        <v>0</v>
      </c>
      <c r="AI574" s="145">
        <f t="shared" ref="AI574:AI579" si="1401">+AG574+AH574</f>
        <v>0</v>
      </c>
      <c r="AJ574" s="145"/>
      <c r="AK574" s="145"/>
    </row>
    <row r="575" spans="1:47" ht="19.5" hidden="1" customHeight="1" outlineLevel="1" x14ac:dyDescent="0.2">
      <c r="A575" s="253"/>
      <c r="B575" s="134"/>
      <c r="C575" s="135" t="s">
        <v>23</v>
      </c>
      <c r="D575" s="8"/>
      <c r="E575" s="11">
        <v>0</v>
      </c>
      <c r="F575" s="11">
        <v>0</v>
      </c>
      <c r="G575" s="11">
        <f t="shared" si="1388"/>
        <v>0</v>
      </c>
      <c r="H575" s="11">
        <v>0</v>
      </c>
      <c r="I575" s="11">
        <f t="shared" si="1389"/>
        <v>0</v>
      </c>
      <c r="J575" s="11">
        <v>0</v>
      </c>
      <c r="K575" s="11">
        <f t="shared" si="1390"/>
        <v>0</v>
      </c>
      <c r="L575" s="11">
        <v>0</v>
      </c>
      <c r="M575" s="11">
        <f t="shared" si="1391"/>
        <v>0</v>
      </c>
      <c r="N575" s="11">
        <v>0</v>
      </c>
      <c r="O575" s="11">
        <f t="shared" si="1392"/>
        <v>0</v>
      </c>
      <c r="P575" s="11">
        <v>0</v>
      </c>
      <c r="Q575" s="11">
        <f t="shared" si="1393"/>
        <v>0</v>
      </c>
      <c r="R575" s="11"/>
      <c r="S575" s="217"/>
      <c r="T575" s="45"/>
      <c r="U575" s="53"/>
      <c r="V575" s="20" t="s">
        <v>16</v>
      </c>
      <c r="W575" s="78">
        <v>0</v>
      </c>
      <c r="X575" s="78">
        <v>0</v>
      </c>
      <c r="Y575" s="78">
        <f t="shared" si="1386"/>
        <v>0</v>
      </c>
      <c r="Z575" s="78">
        <v>0</v>
      </c>
      <c r="AA575" s="78">
        <f t="shared" si="1387"/>
        <v>0</v>
      </c>
      <c r="AB575" s="78">
        <v>0</v>
      </c>
      <c r="AC575" s="78">
        <f t="shared" si="1398"/>
        <v>0</v>
      </c>
      <c r="AD575" s="78">
        <v>0</v>
      </c>
      <c r="AE575" s="78">
        <f t="shared" si="1399"/>
        <v>0</v>
      </c>
      <c r="AF575" s="78">
        <v>0</v>
      </c>
      <c r="AG575" s="78">
        <f t="shared" si="1400"/>
        <v>0</v>
      </c>
      <c r="AH575" s="78">
        <v>0</v>
      </c>
      <c r="AI575" s="78">
        <f t="shared" si="1401"/>
        <v>0</v>
      </c>
      <c r="AJ575" s="78"/>
      <c r="AK575" s="78"/>
    </row>
    <row r="576" spans="1:47" ht="19.5" hidden="1" customHeight="1" outlineLevel="1" x14ac:dyDescent="0.2">
      <c r="A576" s="253"/>
      <c r="B576" s="134"/>
      <c r="C576" s="135" t="s">
        <v>22</v>
      </c>
      <c r="D576" s="8"/>
      <c r="E576" s="58">
        <v>0</v>
      </c>
      <c r="F576" s="58">
        <v>0</v>
      </c>
      <c r="G576" s="58">
        <f t="shared" si="1388"/>
        <v>0</v>
      </c>
      <c r="H576" s="58">
        <v>0</v>
      </c>
      <c r="I576" s="58">
        <f t="shared" si="1389"/>
        <v>0</v>
      </c>
      <c r="J576" s="58">
        <v>0</v>
      </c>
      <c r="K576" s="58">
        <f t="shared" si="1390"/>
        <v>0</v>
      </c>
      <c r="L576" s="58">
        <v>0</v>
      </c>
      <c r="M576" s="58">
        <f t="shared" si="1391"/>
        <v>0</v>
      </c>
      <c r="N576" s="58">
        <v>0</v>
      </c>
      <c r="O576" s="58">
        <f t="shared" si="1392"/>
        <v>0</v>
      </c>
      <c r="P576" s="58">
        <v>0</v>
      </c>
      <c r="Q576" s="58">
        <f t="shared" si="1393"/>
        <v>0</v>
      </c>
      <c r="R576" s="58"/>
      <c r="S576" s="218"/>
      <c r="U576" s="103"/>
      <c r="V576" s="104" t="s">
        <v>17</v>
      </c>
      <c r="W576" s="80">
        <v>0</v>
      </c>
      <c r="X576" s="80">
        <v>0</v>
      </c>
      <c r="Y576" s="80">
        <f t="shared" si="1386"/>
        <v>0</v>
      </c>
      <c r="Z576" s="80">
        <v>0</v>
      </c>
      <c r="AA576" s="80">
        <f t="shared" si="1387"/>
        <v>0</v>
      </c>
      <c r="AB576" s="80">
        <v>0</v>
      </c>
      <c r="AC576" s="80">
        <f t="shared" si="1398"/>
        <v>0</v>
      </c>
      <c r="AD576" s="80">
        <v>0</v>
      </c>
      <c r="AE576" s="80">
        <f t="shared" si="1399"/>
        <v>0</v>
      </c>
      <c r="AF576" s="80">
        <v>0</v>
      </c>
      <c r="AG576" s="80">
        <f t="shared" si="1400"/>
        <v>0</v>
      </c>
      <c r="AH576" s="80">
        <v>0</v>
      </c>
      <c r="AI576" s="80">
        <f t="shared" si="1401"/>
        <v>0</v>
      </c>
      <c r="AJ576" s="80"/>
      <c r="AK576" s="80"/>
    </row>
    <row r="577" spans="1:47" ht="19.5" hidden="1" customHeight="1" outlineLevel="1" x14ac:dyDescent="0.2">
      <c r="A577" s="253"/>
      <c r="B577" s="134"/>
      <c r="C577" s="135" t="s">
        <v>46</v>
      </c>
      <c r="D577" s="8"/>
      <c r="E577" s="11">
        <v>0</v>
      </c>
      <c r="F577" s="11">
        <v>0</v>
      </c>
      <c r="G577" s="11">
        <f t="shared" si="1388"/>
        <v>0</v>
      </c>
      <c r="H577" s="11">
        <v>0</v>
      </c>
      <c r="I577" s="11">
        <f t="shared" si="1389"/>
        <v>0</v>
      </c>
      <c r="J577" s="11">
        <v>0</v>
      </c>
      <c r="K577" s="11">
        <f t="shared" si="1390"/>
        <v>0</v>
      </c>
      <c r="L577" s="11">
        <v>0</v>
      </c>
      <c r="M577" s="11">
        <f t="shared" si="1391"/>
        <v>0</v>
      </c>
      <c r="N577" s="11">
        <v>0</v>
      </c>
      <c r="O577" s="11">
        <f t="shared" si="1392"/>
        <v>0</v>
      </c>
      <c r="P577" s="11">
        <v>0</v>
      </c>
      <c r="Q577" s="11">
        <f t="shared" si="1393"/>
        <v>0</v>
      </c>
      <c r="R577" s="11"/>
      <c r="S577" s="217"/>
      <c r="T577" s="45"/>
      <c r="U577" s="147" t="s">
        <v>43</v>
      </c>
      <c r="V577" s="10"/>
      <c r="W577" s="60">
        <v>0</v>
      </c>
      <c r="X577" s="60">
        <v>0</v>
      </c>
      <c r="Y577" s="60">
        <f t="shared" si="1386"/>
        <v>0</v>
      </c>
      <c r="Z577" s="60">
        <v>0</v>
      </c>
      <c r="AA577" s="60">
        <f t="shared" si="1387"/>
        <v>0</v>
      </c>
      <c r="AB577" s="60">
        <v>0</v>
      </c>
      <c r="AC577" s="60">
        <f t="shared" si="1398"/>
        <v>0</v>
      </c>
      <c r="AD577" s="60">
        <v>0</v>
      </c>
      <c r="AE577" s="60">
        <f t="shared" si="1399"/>
        <v>0</v>
      </c>
      <c r="AF577" s="60">
        <v>0</v>
      </c>
      <c r="AG577" s="60">
        <f t="shared" si="1400"/>
        <v>0</v>
      </c>
      <c r="AH577" s="60">
        <v>0</v>
      </c>
      <c r="AI577" s="60">
        <f t="shared" si="1401"/>
        <v>0</v>
      </c>
      <c r="AJ577" s="60"/>
      <c r="AK577" s="60"/>
    </row>
    <row r="578" spans="1:47" ht="19.5" hidden="1" customHeight="1" outlineLevel="1" x14ac:dyDescent="0.2">
      <c r="B578" s="134"/>
      <c r="C578" s="135" t="s">
        <v>51</v>
      </c>
      <c r="D578" s="8"/>
      <c r="E578" s="58">
        <v>0</v>
      </c>
      <c r="F578" s="58">
        <v>0</v>
      </c>
      <c r="G578" s="58">
        <f t="shared" si="1388"/>
        <v>0</v>
      </c>
      <c r="H578" s="58">
        <v>0</v>
      </c>
      <c r="I578" s="58">
        <f t="shared" si="1389"/>
        <v>0</v>
      </c>
      <c r="J578" s="58">
        <v>0</v>
      </c>
      <c r="K578" s="58">
        <f t="shared" si="1390"/>
        <v>0</v>
      </c>
      <c r="L578" s="58">
        <v>0</v>
      </c>
      <c r="M578" s="58">
        <f t="shared" si="1391"/>
        <v>0</v>
      </c>
      <c r="N578" s="58">
        <v>0</v>
      </c>
      <c r="O578" s="58">
        <f t="shared" si="1392"/>
        <v>0</v>
      </c>
      <c r="P578" s="58">
        <v>0</v>
      </c>
      <c r="Q578" s="58">
        <f t="shared" si="1393"/>
        <v>0</v>
      </c>
      <c r="R578" s="58"/>
      <c r="S578" s="218"/>
      <c r="T578" s="29"/>
      <c r="U578" s="55" t="s">
        <v>38</v>
      </c>
      <c r="V578" s="28"/>
      <c r="W578" s="60">
        <v>0</v>
      </c>
      <c r="X578" s="60">
        <v>0</v>
      </c>
      <c r="Y578" s="60">
        <f t="shared" si="1386"/>
        <v>0</v>
      </c>
      <c r="Z578" s="60">
        <v>0</v>
      </c>
      <c r="AA578" s="60">
        <f t="shared" si="1387"/>
        <v>0</v>
      </c>
      <c r="AB578" s="60">
        <v>0</v>
      </c>
      <c r="AC578" s="60">
        <f t="shared" si="1398"/>
        <v>0</v>
      </c>
      <c r="AD578" s="60">
        <v>0</v>
      </c>
      <c r="AE578" s="60">
        <f t="shared" si="1399"/>
        <v>0</v>
      </c>
      <c r="AF578" s="60">
        <v>0</v>
      </c>
      <c r="AG578" s="60">
        <f t="shared" si="1400"/>
        <v>0</v>
      </c>
      <c r="AH578" s="60">
        <v>0</v>
      </c>
      <c r="AI578" s="60">
        <f t="shared" si="1401"/>
        <v>0</v>
      </c>
      <c r="AJ578" s="60"/>
      <c r="AK578" s="60"/>
    </row>
    <row r="579" spans="1:47" ht="19.5" hidden="1" customHeight="1" outlineLevel="1" thickBot="1" x14ac:dyDescent="0.25">
      <c r="B579" s="105"/>
      <c r="C579" s="35" t="s">
        <v>127</v>
      </c>
      <c r="D579" s="35"/>
      <c r="E579" s="59">
        <v>0</v>
      </c>
      <c r="F579" s="59">
        <v>0</v>
      </c>
      <c r="G579" s="59">
        <f t="shared" si="1388"/>
        <v>0</v>
      </c>
      <c r="H579" s="59">
        <v>0</v>
      </c>
      <c r="I579" s="59">
        <f t="shared" si="1389"/>
        <v>0</v>
      </c>
      <c r="J579" s="59">
        <v>0</v>
      </c>
      <c r="K579" s="59">
        <f t="shared" si="1390"/>
        <v>0</v>
      </c>
      <c r="L579" s="59">
        <v>0</v>
      </c>
      <c r="M579" s="59">
        <f t="shared" si="1391"/>
        <v>0</v>
      </c>
      <c r="N579" s="59">
        <v>0</v>
      </c>
      <c r="O579" s="59">
        <f t="shared" si="1392"/>
        <v>0</v>
      </c>
      <c r="P579" s="59">
        <v>0</v>
      </c>
      <c r="Q579" s="59">
        <f t="shared" si="1393"/>
        <v>0</v>
      </c>
      <c r="R579" s="59"/>
      <c r="S579" s="219"/>
      <c r="T579" s="29"/>
      <c r="U579" s="148" t="s">
        <v>127</v>
      </c>
      <c r="V579" s="132"/>
      <c r="W579" s="89">
        <v>0</v>
      </c>
      <c r="X579" s="89">
        <v>0</v>
      </c>
      <c r="Y579" s="89">
        <f t="shared" si="1386"/>
        <v>0</v>
      </c>
      <c r="Z579" s="89">
        <v>0</v>
      </c>
      <c r="AA579" s="89">
        <f t="shared" si="1387"/>
        <v>0</v>
      </c>
      <c r="AB579" s="89">
        <v>0</v>
      </c>
      <c r="AC579" s="89">
        <f t="shared" si="1398"/>
        <v>0</v>
      </c>
      <c r="AD579" s="89">
        <v>0</v>
      </c>
      <c r="AE579" s="89">
        <f t="shared" si="1399"/>
        <v>0</v>
      </c>
      <c r="AF579" s="89">
        <v>0</v>
      </c>
      <c r="AG579" s="89">
        <f t="shared" si="1400"/>
        <v>0</v>
      </c>
      <c r="AH579" s="89">
        <v>0</v>
      </c>
      <c r="AI579" s="89">
        <f t="shared" si="1401"/>
        <v>0</v>
      </c>
      <c r="AJ579" s="89"/>
      <c r="AK579" s="89"/>
    </row>
    <row r="580" spans="1:47" s="3" customFormat="1" ht="19.5" hidden="1" customHeight="1" outlineLevel="1" thickBot="1" x14ac:dyDescent="0.25">
      <c r="B580" s="149" t="s">
        <v>14</v>
      </c>
      <c r="C580" s="135"/>
      <c r="D580" s="8"/>
      <c r="E580" s="11">
        <f t="shared" ref="E580:F580" si="1402">SUM(E574:E579)+E567</f>
        <v>0</v>
      </c>
      <c r="F580" s="11">
        <f t="shared" si="1402"/>
        <v>0</v>
      </c>
      <c r="G580" s="11">
        <f t="shared" si="1388"/>
        <v>0</v>
      </c>
      <c r="H580" s="11">
        <f t="shared" ref="H580:J580" si="1403">SUM(H574:H579)+H567</f>
        <v>0</v>
      </c>
      <c r="I580" s="11">
        <f t="shared" si="1389"/>
        <v>0</v>
      </c>
      <c r="J580" s="11">
        <f t="shared" si="1403"/>
        <v>0</v>
      </c>
      <c r="K580" s="11">
        <f t="shared" si="1390"/>
        <v>0</v>
      </c>
      <c r="L580" s="11">
        <f t="shared" ref="L580:N580" si="1404">SUM(L574:L579)+L567</f>
        <v>0</v>
      </c>
      <c r="M580" s="11">
        <f t="shared" si="1391"/>
        <v>0</v>
      </c>
      <c r="N580" s="11">
        <f t="shared" si="1404"/>
        <v>0</v>
      </c>
      <c r="O580" s="11">
        <f t="shared" si="1392"/>
        <v>0</v>
      </c>
      <c r="P580" s="11">
        <f t="shared" ref="P580" si="1405">SUM(P574:P579)+P567</f>
        <v>0</v>
      </c>
      <c r="Q580" s="11">
        <f t="shared" si="1393"/>
        <v>0</v>
      </c>
      <c r="R580" s="11"/>
      <c r="S580" s="217"/>
      <c r="T580" s="65"/>
      <c r="U580" s="150" t="s">
        <v>18</v>
      </c>
      <c r="V580" s="151"/>
      <c r="W580" s="60">
        <f t="shared" ref="W580:X580" si="1406">+W578+W573+W567+W577+W579</f>
        <v>0</v>
      </c>
      <c r="X580" s="60">
        <f t="shared" si="1406"/>
        <v>0</v>
      </c>
      <c r="Y580" s="60">
        <f t="shared" si="1386"/>
        <v>0</v>
      </c>
      <c r="Z580" s="60">
        <f t="shared" ref="Z580" si="1407">+Z578+Z573+Z567+Z577+Z579</f>
        <v>0</v>
      </c>
      <c r="AA580" s="60">
        <f t="shared" si="1387"/>
        <v>0</v>
      </c>
      <c r="AB580" s="60">
        <f t="shared" ref="AB580:AD580" si="1408">+AB578+AB573+AB567+AB577+AB579</f>
        <v>0</v>
      </c>
      <c r="AC580" s="60">
        <f>+AC579+AC578+AC577+AC573+AC567</f>
        <v>0</v>
      </c>
      <c r="AD580" s="60">
        <f t="shared" si="1408"/>
        <v>0</v>
      </c>
      <c r="AE580" s="60">
        <f>+AE579+AE578+AE577+AE573+AE567</f>
        <v>0</v>
      </c>
      <c r="AF580" s="60">
        <f t="shared" ref="AF580:AH580" si="1409">+AF578+AF573+AF567+AF577+AF579</f>
        <v>0</v>
      </c>
      <c r="AG580" s="60">
        <f>+AG579+AG578+AG577+AG573+AG567</f>
        <v>0</v>
      </c>
      <c r="AH580" s="60">
        <f t="shared" si="1409"/>
        <v>0</v>
      </c>
      <c r="AI580" s="60">
        <f>+AI579+AI578+AI577+AI573+AI567</f>
        <v>0</v>
      </c>
      <c r="AJ580" s="60"/>
      <c r="AK580" s="60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</row>
    <row r="581" spans="1:47" s="3" customFormat="1" ht="25.5" hidden="1" customHeight="1" outlineLevel="1" x14ac:dyDescent="0.2">
      <c r="B581" s="152" t="s">
        <v>31</v>
      </c>
      <c r="C581" s="122" t="s">
        <v>61</v>
      </c>
      <c r="D581" s="123"/>
      <c r="E581" s="122"/>
      <c r="F581" s="122"/>
      <c r="G581" s="122"/>
      <c r="H581" s="122"/>
      <c r="I581" s="122"/>
      <c r="J581" s="122"/>
      <c r="K581" s="122"/>
      <c r="L581" s="122"/>
      <c r="M581" s="122"/>
      <c r="N581" s="122"/>
      <c r="O581" s="122"/>
      <c r="P581" s="122"/>
      <c r="Q581" s="122"/>
      <c r="R581" s="122"/>
      <c r="S581" s="220"/>
      <c r="T581" s="122"/>
      <c r="U581" s="123"/>
      <c r="V581" s="167"/>
      <c r="W581" s="167"/>
      <c r="X581" s="167"/>
      <c r="Y581" s="167"/>
      <c r="Z581" s="167"/>
      <c r="AA581" s="167"/>
      <c r="AB581" s="167"/>
      <c r="AC581" s="167"/>
      <c r="AD581" s="167"/>
      <c r="AE581" s="167"/>
      <c r="AF581" s="167"/>
      <c r="AG581" s="167"/>
      <c r="AH581" s="167"/>
      <c r="AI581" s="167"/>
      <c r="AJ581" s="167"/>
      <c r="AK581" s="167"/>
    </row>
    <row r="582" spans="1:47" ht="40.5" hidden="1" customHeight="1" outlineLevel="1" x14ac:dyDescent="0.2">
      <c r="B582" s="96" t="s">
        <v>0</v>
      </c>
      <c r="C582" s="26"/>
      <c r="D582" s="97"/>
      <c r="E582" s="34" t="str">
        <f t="shared" ref="E582:Q582" si="1410">+E$6</f>
        <v>Eredeti előirányzat
2024. év</v>
      </c>
      <c r="F582" s="34" t="str">
        <f t="shared" si="1410"/>
        <v>1 Módosítás</v>
      </c>
      <c r="G582" s="34" t="str">
        <f t="shared" si="1410"/>
        <v>Módosított előirányzat 1
2024. év</v>
      </c>
      <c r="H582" s="34" t="str">
        <f t="shared" si="1410"/>
        <v>2 Módosítás</v>
      </c>
      <c r="I582" s="34" t="str">
        <f t="shared" si="1410"/>
        <v>Módosított előirányzat</v>
      </c>
      <c r="J582" s="34" t="str">
        <f t="shared" si="1410"/>
        <v>3 Módosítás</v>
      </c>
      <c r="K582" s="34" t="str">
        <f t="shared" si="1410"/>
        <v>Módosított előirányzat</v>
      </c>
      <c r="L582" s="34" t="str">
        <f t="shared" si="1410"/>
        <v>4 Módosítás</v>
      </c>
      <c r="M582" s="34" t="str">
        <f t="shared" si="1410"/>
        <v>4. Módosított előirányzat</v>
      </c>
      <c r="N582" s="34" t="str">
        <f t="shared" si="1410"/>
        <v>5 Módosítás</v>
      </c>
      <c r="O582" s="34" t="str">
        <f t="shared" si="1410"/>
        <v>Módosított előirányzat 5.</v>
      </c>
      <c r="P582" s="34" t="str">
        <f t="shared" si="1410"/>
        <v>6 Módosítás</v>
      </c>
      <c r="Q582" s="34" t="str">
        <f t="shared" si="1410"/>
        <v>Módosított előirányzat
2024. év</v>
      </c>
      <c r="R582" s="34"/>
      <c r="S582" s="212"/>
      <c r="T582" s="49"/>
      <c r="U582" s="55" t="s">
        <v>1</v>
      </c>
      <c r="V582" s="98"/>
      <c r="W582" s="34" t="str">
        <f>+$W$6</f>
        <v>Eredeti előirányzat
2024. év</v>
      </c>
      <c r="X582" s="34" t="str">
        <f t="shared" ref="X582:AI582" si="1411">+$W$6</f>
        <v>Eredeti előirányzat
2024. év</v>
      </c>
      <c r="Y582" s="34" t="str">
        <f t="shared" si="1411"/>
        <v>Eredeti előirányzat
2024. év</v>
      </c>
      <c r="Z582" s="34" t="str">
        <f t="shared" si="1411"/>
        <v>Eredeti előirányzat
2024. év</v>
      </c>
      <c r="AA582" s="34" t="str">
        <f t="shared" si="1411"/>
        <v>Eredeti előirányzat
2024. év</v>
      </c>
      <c r="AB582" s="34" t="str">
        <f t="shared" si="1411"/>
        <v>Eredeti előirányzat
2024. év</v>
      </c>
      <c r="AC582" s="34" t="str">
        <f t="shared" si="1411"/>
        <v>Eredeti előirányzat
2024. év</v>
      </c>
      <c r="AD582" s="34" t="str">
        <f t="shared" si="1411"/>
        <v>Eredeti előirányzat
2024. év</v>
      </c>
      <c r="AE582" s="34" t="str">
        <f t="shared" si="1411"/>
        <v>Eredeti előirányzat
2024. év</v>
      </c>
      <c r="AF582" s="34" t="str">
        <f t="shared" si="1411"/>
        <v>Eredeti előirányzat
2024. év</v>
      </c>
      <c r="AG582" s="34" t="str">
        <f t="shared" si="1411"/>
        <v>Eredeti előirányzat
2024. év</v>
      </c>
      <c r="AH582" s="34" t="str">
        <f t="shared" si="1411"/>
        <v>Eredeti előirányzat
2024. év</v>
      </c>
      <c r="AI582" s="34" t="str">
        <f t="shared" si="1411"/>
        <v>Eredeti előirányzat
2024. év</v>
      </c>
      <c r="AJ582" s="34"/>
      <c r="AK582" s="34"/>
    </row>
    <row r="583" spans="1:47" ht="19.5" hidden="1" customHeight="1" outlineLevel="1" x14ac:dyDescent="0.2">
      <c r="B583" s="134"/>
      <c r="C583" s="135" t="s">
        <v>2</v>
      </c>
      <c r="D583" s="136"/>
      <c r="E583" s="137">
        <f t="shared" ref="E583:I583" si="1412">+E584+E585+E586+E587</f>
        <v>0</v>
      </c>
      <c r="F583" s="137">
        <f t="shared" si="1412"/>
        <v>0</v>
      </c>
      <c r="G583" s="137">
        <f t="shared" si="1412"/>
        <v>0</v>
      </c>
      <c r="H583" s="137">
        <f t="shared" si="1412"/>
        <v>0</v>
      </c>
      <c r="I583" s="137">
        <f t="shared" si="1412"/>
        <v>0</v>
      </c>
      <c r="J583" s="137">
        <f t="shared" ref="J583:K583" si="1413">+J584+J585+J586+J587</f>
        <v>0</v>
      </c>
      <c r="K583" s="137">
        <f t="shared" si="1413"/>
        <v>0</v>
      </c>
      <c r="L583" s="137">
        <f t="shared" ref="L583:M583" si="1414">+L584+L585+L586+L587</f>
        <v>0</v>
      </c>
      <c r="M583" s="137">
        <f t="shared" si="1414"/>
        <v>0</v>
      </c>
      <c r="N583" s="137">
        <f t="shared" ref="N583:O583" si="1415">+N584+N585+N586+N587</f>
        <v>0</v>
      </c>
      <c r="O583" s="137">
        <f t="shared" si="1415"/>
        <v>0</v>
      </c>
      <c r="P583" s="137">
        <f t="shared" ref="P583:Q583" si="1416">+P584+P585+P586+P587</f>
        <v>0</v>
      </c>
      <c r="Q583" s="137">
        <f t="shared" si="1416"/>
        <v>0</v>
      </c>
      <c r="R583" s="137"/>
      <c r="S583" s="213"/>
      <c r="T583" s="44"/>
      <c r="U583" s="138" t="s">
        <v>3</v>
      </c>
      <c r="V583" s="139"/>
      <c r="W583" s="72">
        <f t="shared" ref="W583:X583" si="1417">SUM(W584:W588)</f>
        <v>0</v>
      </c>
      <c r="X583" s="72">
        <f t="shared" si="1417"/>
        <v>0</v>
      </c>
      <c r="Y583" s="72">
        <f>+W583+X583</f>
        <v>0</v>
      </c>
      <c r="Z583" s="72">
        <f t="shared" ref="Z583" si="1418">SUM(Z584:Z588)</f>
        <v>0</v>
      </c>
      <c r="AA583" s="72">
        <f>+Y583+Z583</f>
        <v>0</v>
      </c>
      <c r="AB583" s="72">
        <f t="shared" ref="AB583:AD583" si="1419">SUM(AB584:AB588)</f>
        <v>0</v>
      </c>
      <c r="AC583" s="72">
        <f>SUM(AC584:AC588)</f>
        <v>0</v>
      </c>
      <c r="AD583" s="72">
        <f t="shared" si="1419"/>
        <v>0</v>
      </c>
      <c r="AE583" s="72">
        <f>SUM(AE584:AE588)</f>
        <v>0</v>
      </c>
      <c r="AF583" s="72">
        <f t="shared" ref="AF583:AH583" si="1420">SUM(AF584:AF588)</f>
        <v>0</v>
      </c>
      <c r="AG583" s="72">
        <f>SUM(AG584:AG588)</f>
        <v>0</v>
      </c>
      <c r="AH583" s="72">
        <f t="shared" si="1420"/>
        <v>0</v>
      </c>
      <c r="AI583" s="72">
        <f>SUM(AI584:AI588)</f>
        <v>0</v>
      </c>
      <c r="AJ583" s="72"/>
      <c r="AK583" s="72"/>
    </row>
    <row r="584" spans="1:47" ht="19.5" hidden="1" customHeight="1" outlineLevel="1" x14ac:dyDescent="0.2">
      <c r="B584" s="140"/>
      <c r="C584" s="141" t="s">
        <v>4</v>
      </c>
      <c r="D584" s="141"/>
      <c r="E584" s="142"/>
      <c r="F584" s="142">
        <v>0</v>
      </c>
      <c r="G584" s="142"/>
      <c r="H584" s="142"/>
      <c r="I584" s="142"/>
      <c r="J584" s="142"/>
      <c r="K584" s="142"/>
      <c r="L584" s="142"/>
      <c r="M584" s="142"/>
      <c r="N584" s="142"/>
      <c r="O584" s="142"/>
      <c r="P584" s="142"/>
      <c r="Q584" s="142"/>
      <c r="R584" s="142"/>
      <c r="S584" s="214"/>
      <c r="T584" s="46"/>
      <c r="U584" s="143"/>
      <c r="V584" s="144" t="s">
        <v>6</v>
      </c>
      <c r="W584" s="145">
        <v>0</v>
      </c>
      <c r="X584" s="145">
        <v>0</v>
      </c>
      <c r="Y584" s="145">
        <f t="shared" ref="Y584:Y596" si="1421">+W584+X584</f>
        <v>0</v>
      </c>
      <c r="Z584" s="145">
        <v>0</v>
      </c>
      <c r="AA584" s="145">
        <f t="shared" ref="AA584:AA596" si="1422">+Y584+Z584</f>
        <v>0</v>
      </c>
      <c r="AB584" s="145">
        <v>0</v>
      </c>
      <c r="AC584" s="145">
        <f>+AA584+AB584</f>
        <v>0</v>
      </c>
      <c r="AD584" s="145">
        <v>0</v>
      </c>
      <c r="AE584" s="145">
        <f>+AC584+AD584</f>
        <v>0</v>
      </c>
      <c r="AF584" s="145">
        <v>0</v>
      </c>
      <c r="AG584" s="145">
        <f>+AE584+AF584</f>
        <v>0</v>
      </c>
      <c r="AH584" s="145">
        <v>0</v>
      </c>
      <c r="AI584" s="145">
        <f>+AG584+AH584</f>
        <v>0</v>
      </c>
      <c r="AJ584" s="145"/>
      <c r="AK584" s="145"/>
    </row>
    <row r="585" spans="1:47" ht="23.25" hidden="1" customHeight="1" outlineLevel="1" x14ac:dyDescent="0.2">
      <c r="A585" s="253"/>
      <c r="B585" s="100"/>
      <c r="C585" s="17" t="s">
        <v>5</v>
      </c>
      <c r="D585" s="18"/>
      <c r="E585" s="5">
        <v>0</v>
      </c>
      <c r="F585" s="5">
        <v>0</v>
      </c>
      <c r="G585" s="5">
        <f>+E585+F585</f>
        <v>0</v>
      </c>
      <c r="H585" s="5">
        <v>0</v>
      </c>
      <c r="I585" s="5">
        <f>+G585+H585</f>
        <v>0</v>
      </c>
      <c r="J585" s="5">
        <v>0</v>
      </c>
      <c r="K585" s="5">
        <f>+I585+J585</f>
        <v>0</v>
      </c>
      <c r="L585" s="5">
        <v>0</v>
      </c>
      <c r="M585" s="5">
        <f>+K585+L585</f>
        <v>0</v>
      </c>
      <c r="N585" s="5">
        <v>0</v>
      </c>
      <c r="O585" s="5">
        <f>+M585+N585</f>
        <v>0</v>
      </c>
      <c r="P585" s="5">
        <v>0</v>
      </c>
      <c r="Q585" s="5">
        <f>+O585+P585</f>
        <v>0</v>
      </c>
      <c r="R585" s="5"/>
      <c r="S585" s="215"/>
      <c r="T585" s="46"/>
      <c r="U585" s="53"/>
      <c r="V585" s="19" t="s">
        <v>8</v>
      </c>
      <c r="W585" s="78">
        <v>0</v>
      </c>
      <c r="X585" s="78">
        <v>0</v>
      </c>
      <c r="Y585" s="78">
        <f t="shared" si="1421"/>
        <v>0</v>
      </c>
      <c r="Z585" s="78">
        <v>0</v>
      </c>
      <c r="AA585" s="78">
        <f t="shared" si="1422"/>
        <v>0</v>
      </c>
      <c r="AB585" s="78">
        <v>0</v>
      </c>
      <c r="AC585" s="78">
        <f>+AA585+AB585</f>
        <v>0</v>
      </c>
      <c r="AD585" s="78">
        <v>0</v>
      </c>
      <c r="AE585" s="78">
        <f>+AC585+AD585</f>
        <v>0</v>
      </c>
      <c r="AF585" s="78">
        <v>0</v>
      </c>
      <c r="AG585" s="78">
        <f>+AE585+AF585</f>
        <v>0</v>
      </c>
      <c r="AH585" s="78">
        <v>0</v>
      </c>
      <c r="AI585" s="78">
        <f>+AG585+AH585</f>
        <v>0</v>
      </c>
      <c r="AJ585" s="78"/>
      <c r="AK585" s="78"/>
    </row>
    <row r="586" spans="1:47" ht="19.5" hidden="1" customHeight="1" outlineLevel="1" x14ac:dyDescent="0.2">
      <c r="A586" s="253"/>
      <c r="B586" s="100"/>
      <c r="C586" s="17" t="s">
        <v>7</v>
      </c>
      <c r="D586" s="18"/>
      <c r="E586" s="5"/>
      <c r="F586" s="5">
        <v>0</v>
      </c>
      <c r="G586" s="5">
        <f t="shared" ref="G586:G596" si="1423">+E586+F586</f>
        <v>0</v>
      </c>
      <c r="H586" s="5">
        <v>0</v>
      </c>
      <c r="I586" s="5">
        <f t="shared" ref="I586:I596" si="1424">+G586+H586</f>
        <v>0</v>
      </c>
      <c r="J586" s="5">
        <v>0</v>
      </c>
      <c r="K586" s="5">
        <f t="shared" ref="K586:K596" si="1425">+I586+J586</f>
        <v>0</v>
      </c>
      <c r="L586" s="5">
        <v>0</v>
      </c>
      <c r="M586" s="5">
        <f t="shared" ref="M586:M596" si="1426">+K586+L586</f>
        <v>0</v>
      </c>
      <c r="N586" s="5">
        <v>0</v>
      </c>
      <c r="O586" s="5">
        <f t="shared" ref="O586:O596" si="1427">+M586+N586</f>
        <v>0</v>
      </c>
      <c r="P586" s="5">
        <v>0</v>
      </c>
      <c r="Q586" s="5">
        <f t="shared" ref="Q586:Q596" si="1428">+O586+P586</f>
        <v>0</v>
      </c>
      <c r="R586" s="5"/>
      <c r="S586" s="215"/>
      <c r="T586" s="46"/>
      <c r="U586" s="53"/>
      <c r="V586" s="20" t="s">
        <v>9</v>
      </c>
      <c r="W586" s="78">
        <v>0</v>
      </c>
      <c r="X586" s="78">
        <v>0</v>
      </c>
      <c r="Y586" s="78">
        <f t="shared" si="1421"/>
        <v>0</v>
      </c>
      <c r="Z586" s="78">
        <v>0</v>
      </c>
      <c r="AA586" s="78">
        <f t="shared" si="1422"/>
        <v>0</v>
      </c>
      <c r="AB586" s="78">
        <v>0</v>
      </c>
      <c r="AC586" s="78">
        <f>+AA586+AB586</f>
        <v>0</v>
      </c>
      <c r="AD586" s="78">
        <v>0</v>
      </c>
      <c r="AE586" s="78">
        <f>+AC586+AD586</f>
        <v>0</v>
      </c>
      <c r="AF586" s="78">
        <v>0</v>
      </c>
      <c r="AG586" s="78">
        <f>+AE586+AF586</f>
        <v>0</v>
      </c>
      <c r="AH586" s="78">
        <v>0</v>
      </c>
      <c r="AI586" s="78">
        <f>+AG586+AH586</f>
        <v>0</v>
      </c>
      <c r="AJ586" s="78"/>
      <c r="AK586" s="78"/>
    </row>
    <row r="587" spans="1:47" ht="19.5" hidden="1" customHeight="1" outlineLevel="1" x14ac:dyDescent="0.2">
      <c r="A587" s="253"/>
      <c r="B587" s="100"/>
      <c r="C587" s="17" t="s">
        <v>21</v>
      </c>
      <c r="D587" s="18"/>
      <c r="E587" s="5"/>
      <c r="F587" s="5">
        <v>0</v>
      </c>
      <c r="G587" s="5">
        <f t="shared" si="1423"/>
        <v>0</v>
      </c>
      <c r="H587" s="5">
        <v>0</v>
      </c>
      <c r="I587" s="5">
        <f t="shared" si="1424"/>
        <v>0</v>
      </c>
      <c r="J587" s="5">
        <v>0</v>
      </c>
      <c r="K587" s="5">
        <f t="shared" si="1425"/>
        <v>0</v>
      </c>
      <c r="L587" s="5">
        <v>0</v>
      </c>
      <c r="M587" s="5">
        <f t="shared" si="1426"/>
        <v>0</v>
      </c>
      <c r="N587" s="5">
        <v>0</v>
      </c>
      <c r="O587" s="5">
        <f t="shared" si="1427"/>
        <v>0</v>
      </c>
      <c r="P587" s="5">
        <v>0</v>
      </c>
      <c r="Q587" s="5">
        <f t="shared" si="1428"/>
        <v>0</v>
      </c>
      <c r="R587" s="5"/>
      <c r="S587" s="215"/>
      <c r="T587" s="46"/>
      <c r="U587" s="53"/>
      <c r="V587" s="20" t="s">
        <v>11</v>
      </c>
      <c r="W587" s="78"/>
      <c r="X587" s="78">
        <v>0</v>
      </c>
      <c r="Y587" s="78">
        <f t="shared" si="1421"/>
        <v>0</v>
      </c>
      <c r="Z587" s="78">
        <v>0</v>
      </c>
      <c r="AA587" s="78">
        <f t="shared" si="1422"/>
        <v>0</v>
      </c>
      <c r="AB587" s="78">
        <v>0</v>
      </c>
      <c r="AC587" s="78">
        <f>+AA587+AB587</f>
        <v>0</v>
      </c>
      <c r="AD587" s="78">
        <v>0</v>
      </c>
      <c r="AE587" s="78">
        <f>+AC587+AD587</f>
        <v>0</v>
      </c>
      <c r="AF587" s="78">
        <v>0</v>
      </c>
      <c r="AG587" s="78">
        <f>+AE587+AF587</f>
        <v>0</v>
      </c>
      <c r="AH587" s="78">
        <v>0</v>
      </c>
      <c r="AI587" s="78">
        <f>+AG587+AH587</f>
        <v>0</v>
      </c>
      <c r="AJ587" s="78"/>
      <c r="AK587" s="78"/>
    </row>
    <row r="588" spans="1:47" ht="19.5" hidden="1" customHeight="1" outlineLevel="1" x14ac:dyDescent="0.2">
      <c r="A588" s="253"/>
      <c r="B588" s="101"/>
      <c r="C588" s="21"/>
      <c r="D588" s="21"/>
      <c r="E588" s="102"/>
      <c r="F588" s="102">
        <v>0</v>
      </c>
      <c r="G588" s="5">
        <f t="shared" si="1423"/>
        <v>0</v>
      </c>
      <c r="H588" s="102">
        <v>0</v>
      </c>
      <c r="I588" s="5">
        <f t="shared" si="1424"/>
        <v>0</v>
      </c>
      <c r="J588" s="102">
        <v>0</v>
      </c>
      <c r="K588" s="5">
        <f t="shared" si="1425"/>
        <v>0</v>
      </c>
      <c r="L588" s="102">
        <v>0</v>
      </c>
      <c r="M588" s="5">
        <f t="shared" si="1426"/>
        <v>0</v>
      </c>
      <c r="N588" s="102">
        <v>0</v>
      </c>
      <c r="O588" s="5">
        <f t="shared" si="1427"/>
        <v>0</v>
      </c>
      <c r="P588" s="102">
        <v>0</v>
      </c>
      <c r="Q588" s="5">
        <f t="shared" si="1428"/>
        <v>0</v>
      </c>
      <c r="R588" s="5"/>
      <c r="S588" s="215"/>
      <c r="T588" s="50"/>
      <c r="U588" s="54"/>
      <c r="V588" s="23" t="s">
        <v>12</v>
      </c>
      <c r="W588" s="79"/>
      <c r="X588" s="79">
        <v>0</v>
      </c>
      <c r="Y588" s="79">
        <f t="shared" si="1421"/>
        <v>0</v>
      </c>
      <c r="Z588" s="79">
        <v>0</v>
      </c>
      <c r="AA588" s="79">
        <f t="shared" si="1422"/>
        <v>0</v>
      </c>
      <c r="AB588" s="79">
        <v>0</v>
      </c>
      <c r="AC588" s="79">
        <f>+AA588+AB588</f>
        <v>0</v>
      </c>
      <c r="AD588" s="79">
        <v>0</v>
      </c>
      <c r="AE588" s="79">
        <f>+AC588+AD588</f>
        <v>0</v>
      </c>
      <c r="AF588" s="79">
        <v>0</v>
      </c>
      <c r="AG588" s="79">
        <f>+AE588+AF588</f>
        <v>0</v>
      </c>
      <c r="AH588" s="79">
        <v>0</v>
      </c>
      <c r="AI588" s="79">
        <f>+AG588+AH588</f>
        <v>0</v>
      </c>
      <c r="AJ588" s="79"/>
      <c r="AK588" s="79"/>
    </row>
    <row r="589" spans="1:47" ht="19.5" hidden="1" customHeight="1" outlineLevel="1" x14ac:dyDescent="0.2">
      <c r="A589" s="253"/>
      <c r="B589" s="101"/>
      <c r="C589" s="21"/>
      <c r="D589" s="21"/>
      <c r="E589" s="102"/>
      <c r="F589" s="102">
        <v>0</v>
      </c>
      <c r="G589" s="5">
        <f t="shared" si="1423"/>
        <v>0</v>
      </c>
      <c r="H589" s="102">
        <v>0</v>
      </c>
      <c r="I589" s="5">
        <f t="shared" si="1424"/>
        <v>0</v>
      </c>
      <c r="J589" s="102">
        <v>0</v>
      </c>
      <c r="K589" s="5">
        <f t="shared" si="1425"/>
        <v>0</v>
      </c>
      <c r="L589" s="102">
        <v>0</v>
      </c>
      <c r="M589" s="5">
        <f t="shared" si="1426"/>
        <v>0</v>
      </c>
      <c r="N589" s="102">
        <v>0</v>
      </c>
      <c r="O589" s="5">
        <f t="shared" si="1427"/>
        <v>0</v>
      </c>
      <c r="P589" s="102">
        <v>0</v>
      </c>
      <c r="Q589" s="5">
        <f t="shared" si="1428"/>
        <v>0</v>
      </c>
      <c r="R589" s="5"/>
      <c r="S589" s="215"/>
      <c r="T589" s="29"/>
      <c r="U589" s="138" t="s">
        <v>13</v>
      </c>
      <c r="V589" s="139"/>
      <c r="W589" s="60">
        <f t="shared" ref="W589:X589" si="1429">SUM(W590:W592)</f>
        <v>0</v>
      </c>
      <c r="X589" s="60">
        <f t="shared" si="1429"/>
        <v>0</v>
      </c>
      <c r="Y589" s="60">
        <f t="shared" si="1421"/>
        <v>0</v>
      </c>
      <c r="Z589" s="60">
        <f t="shared" ref="Z589" si="1430">SUM(Z590:Z592)</f>
        <v>0</v>
      </c>
      <c r="AA589" s="60">
        <f t="shared" si="1422"/>
        <v>0</v>
      </c>
      <c r="AB589" s="60">
        <f t="shared" ref="AB589:AD589" si="1431">SUM(AB590:AB592)</f>
        <v>0</v>
      </c>
      <c r="AC589" s="72">
        <f>SUM(AC590:AC592)</f>
        <v>0</v>
      </c>
      <c r="AD589" s="60">
        <f t="shared" si="1431"/>
        <v>0</v>
      </c>
      <c r="AE589" s="72">
        <f>SUM(AE590:AE592)</f>
        <v>0</v>
      </c>
      <c r="AF589" s="60">
        <f t="shared" ref="AF589:AH589" si="1432">SUM(AF590:AF592)</f>
        <v>0</v>
      </c>
      <c r="AG589" s="72">
        <f>SUM(AG590:AG592)</f>
        <v>0</v>
      </c>
      <c r="AH589" s="60">
        <f t="shared" si="1432"/>
        <v>0</v>
      </c>
      <c r="AI589" s="72">
        <f>SUM(AI590:AI592)</f>
        <v>0</v>
      </c>
      <c r="AJ589" s="72"/>
      <c r="AK589" s="72"/>
    </row>
    <row r="590" spans="1:47" ht="19.5" hidden="1" customHeight="1" outlineLevel="1" x14ac:dyDescent="0.2">
      <c r="A590" s="253"/>
      <c r="B590" s="134"/>
      <c r="C590" s="135" t="s">
        <v>10</v>
      </c>
      <c r="D590" s="8"/>
      <c r="E590" s="9">
        <f>149-149</f>
        <v>0</v>
      </c>
      <c r="F590" s="9">
        <v>0</v>
      </c>
      <c r="G590" s="9">
        <f t="shared" si="1423"/>
        <v>0</v>
      </c>
      <c r="H590" s="9">
        <v>0</v>
      </c>
      <c r="I590" s="9">
        <f t="shared" si="1424"/>
        <v>0</v>
      </c>
      <c r="J590" s="9">
        <v>0</v>
      </c>
      <c r="K590" s="9">
        <f t="shared" si="1425"/>
        <v>0</v>
      </c>
      <c r="L590" s="9">
        <v>0</v>
      </c>
      <c r="M590" s="9">
        <f t="shared" si="1426"/>
        <v>0</v>
      </c>
      <c r="N590" s="9">
        <v>0</v>
      </c>
      <c r="O590" s="9">
        <f t="shared" si="1427"/>
        <v>0</v>
      </c>
      <c r="P590" s="9">
        <v>0</v>
      </c>
      <c r="Q590" s="9">
        <f t="shared" si="1428"/>
        <v>0</v>
      </c>
      <c r="R590" s="9"/>
      <c r="S590" s="216"/>
      <c r="T590" s="44"/>
      <c r="U590" s="143"/>
      <c r="V590" s="144" t="s">
        <v>15</v>
      </c>
      <c r="W590" s="145"/>
      <c r="X590" s="145">
        <v>0</v>
      </c>
      <c r="Y590" s="145">
        <f t="shared" si="1421"/>
        <v>0</v>
      </c>
      <c r="Z590" s="145">
        <v>0</v>
      </c>
      <c r="AA590" s="145">
        <f t="shared" si="1422"/>
        <v>0</v>
      </c>
      <c r="AB590" s="145">
        <v>0</v>
      </c>
      <c r="AC590" s="145">
        <f t="shared" ref="AC590:AC595" si="1433">+AA590+AB590</f>
        <v>0</v>
      </c>
      <c r="AD590" s="145">
        <v>0</v>
      </c>
      <c r="AE590" s="145">
        <f t="shared" ref="AE590:AE595" si="1434">+AC590+AD590</f>
        <v>0</v>
      </c>
      <c r="AF590" s="145">
        <v>0</v>
      </c>
      <c r="AG590" s="145">
        <f t="shared" ref="AG590:AG595" si="1435">+AE590+AF590</f>
        <v>0</v>
      </c>
      <c r="AH590" s="145">
        <v>0</v>
      </c>
      <c r="AI590" s="145">
        <f t="shared" ref="AI590:AI595" si="1436">+AG590+AH590</f>
        <v>0</v>
      </c>
      <c r="AJ590" s="145"/>
      <c r="AK590" s="145"/>
    </row>
    <row r="591" spans="1:47" ht="19.5" hidden="1" customHeight="1" outlineLevel="1" x14ac:dyDescent="0.2">
      <c r="A591" s="253"/>
      <c r="B591" s="134"/>
      <c r="C591" s="135" t="s">
        <v>23</v>
      </c>
      <c r="D591" s="8"/>
      <c r="E591" s="11">
        <v>0</v>
      </c>
      <c r="F591" s="11">
        <v>0</v>
      </c>
      <c r="G591" s="11">
        <f t="shared" si="1423"/>
        <v>0</v>
      </c>
      <c r="H591" s="11">
        <v>0</v>
      </c>
      <c r="I591" s="11">
        <f t="shared" si="1424"/>
        <v>0</v>
      </c>
      <c r="J591" s="11">
        <v>0</v>
      </c>
      <c r="K591" s="11">
        <f t="shared" si="1425"/>
        <v>0</v>
      </c>
      <c r="L591" s="11">
        <v>0</v>
      </c>
      <c r="M591" s="11">
        <f t="shared" si="1426"/>
        <v>0</v>
      </c>
      <c r="N591" s="11">
        <v>0</v>
      </c>
      <c r="O591" s="11">
        <f t="shared" si="1427"/>
        <v>0</v>
      </c>
      <c r="P591" s="11">
        <v>0</v>
      </c>
      <c r="Q591" s="11">
        <f t="shared" si="1428"/>
        <v>0</v>
      </c>
      <c r="R591" s="11"/>
      <c r="S591" s="217"/>
      <c r="T591" s="45"/>
      <c r="U591" s="53"/>
      <c r="V591" s="20" t="s">
        <v>16</v>
      </c>
      <c r="W591" s="78"/>
      <c r="X591" s="78">
        <v>0</v>
      </c>
      <c r="Y591" s="78">
        <f t="shared" si="1421"/>
        <v>0</v>
      </c>
      <c r="Z591" s="78">
        <v>0</v>
      </c>
      <c r="AA591" s="78">
        <f t="shared" si="1422"/>
        <v>0</v>
      </c>
      <c r="AB591" s="78">
        <v>0</v>
      </c>
      <c r="AC591" s="78">
        <f t="shared" si="1433"/>
        <v>0</v>
      </c>
      <c r="AD591" s="78">
        <v>0</v>
      </c>
      <c r="AE591" s="78">
        <f t="shared" si="1434"/>
        <v>0</v>
      </c>
      <c r="AF591" s="78">
        <v>0</v>
      </c>
      <c r="AG591" s="78">
        <f t="shared" si="1435"/>
        <v>0</v>
      </c>
      <c r="AH591" s="78">
        <v>0</v>
      </c>
      <c r="AI591" s="78">
        <f t="shared" si="1436"/>
        <v>0</v>
      </c>
      <c r="AJ591" s="78"/>
      <c r="AK591" s="78"/>
    </row>
    <row r="592" spans="1:47" ht="19.5" hidden="1" customHeight="1" outlineLevel="1" x14ac:dyDescent="0.2">
      <c r="A592" s="253"/>
      <c r="B592" s="134"/>
      <c r="C592" s="135" t="s">
        <v>22</v>
      </c>
      <c r="D592" s="8"/>
      <c r="E592" s="58"/>
      <c r="F592" s="58">
        <v>0</v>
      </c>
      <c r="G592" s="58">
        <f t="shared" si="1423"/>
        <v>0</v>
      </c>
      <c r="H592" s="58">
        <v>0</v>
      </c>
      <c r="I592" s="58">
        <f t="shared" si="1424"/>
        <v>0</v>
      </c>
      <c r="J592" s="58">
        <v>0</v>
      </c>
      <c r="K592" s="58">
        <f t="shared" si="1425"/>
        <v>0</v>
      </c>
      <c r="L592" s="58">
        <v>0</v>
      </c>
      <c r="M592" s="58">
        <f t="shared" si="1426"/>
        <v>0</v>
      </c>
      <c r="N592" s="58">
        <v>0</v>
      </c>
      <c r="O592" s="58">
        <f t="shared" si="1427"/>
        <v>0</v>
      </c>
      <c r="P592" s="58">
        <v>0</v>
      </c>
      <c r="Q592" s="58">
        <f t="shared" si="1428"/>
        <v>0</v>
      </c>
      <c r="R592" s="58"/>
      <c r="S592" s="218"/>
      <c r="U592" s="103"/>
      <c r="V592" s="104" t="s">
        <v>17</v>
      </c>
      <c r="W592" s="80"/>
      <c r="X592" s="80">
        <v>0</v>
      </c>
      <c r="Y592" s="80">
        <f t="shared" si="1421"/>
        <v>0</v>
      </c>
      <c r="Z592" s="80">
        <v>0</v>
      </c>
      <c r="AA592" s="80">
        <f t="shared" si="1422"/>
        <v>0</v>
      </c>
      <c r="AB592" s="80">
        <v>0</v>
      </c>
      <c r="AC592" s="80">
        <f t="shared" si="1433"/>
        <v>0</v>
      </c>
      <c r="AD592" s="80">
        <v>0</v>
      </c>
      <c r="AE592" s="80">
        <f t="shared" si="1434"/>
        <v>0</v>
      </c>
      <c r="AF592" s="80">
        <v>0</v>
      </c>
      <c r="AG592" s="80">
        <f t="shared" si="1435"/>
        <v>0</v>
      </c>
      <c r="AH592" s="80">
        <v>0</v>
      </c>
      <c r="AI592" s="80">
        <f t="shared" si="1436"/>
        <v>0</v>
      </c>
      <c r="AJ592" s="80"/>
      <c r="AK592" s="80"/>
    </row>
    <row r="593" spans="1:47" ht="19.5" hidden="1" customHeight="1" outlineLevel="1" x14ac:dyDescent="0.2">
      <c r="A593" s="253"/>
      <c r="B593" s="134"/>
      <c r="C593" s="135" t="s">
        <v>46</v>
      </c>
      <c r="D593" s="8"/>
      <c r="E593" s="11"/>
      <c r="F593" s="11">
        <v>0</v>
      </c>
      <c r="G593" s="11">
        <f t="shared" si="1423"/>
        <v>0</v>
      </c>
      <c r="H593" s="11">
        <v>0</v>
      </c>
      <c r="I593" s="11">
        <f t="shared" si="1424"/>
        <v>0</v>
      </c>
      <c r="J593" s="11">
        <v>0</v>
      </c>
      <c r="K593" s="11">
        <f t="shared" si="1425"/>
        <v>0</v>
      </c>
      <c r="L593" s="11">
        <v>0</v>
      </c>
      <c r="M593" s="11">
        <f t="shared" si="1426"/>
        <v>0</v>
      </c>
      <c r="N593" s="11">
        <v>0</v>
      </c>
      <c r="O593" s="11">
        <f t="shared" si="1427"/>
        <v>0</v>
      </c>
      <c r="P593" s="11">
        <v>0</v>
      </c>
      <c r="Q593" s="11">
        <f t="shared" si="1428"/>
        <v>0</v>
      </c>
      <c r="R593" s="11"/>
      <c r="S593" s="217"/>
      <c r="T593" s="45"/>
      <c r="U593" s="147" t="s">
        <v>43</v>
      </c>
      <c r="V593" s="10"/>
      <c r="W593" s="60"/>
      <c r="X593" s="60">
        <v>0</v>
      </c>
      <c r="Y593" s="60">
        <f t="shared" si="1421"/>
        <v>0</v>
      </c>
      <c r="Z593" s="60">
        <v>0</v>
      </c>
      <c r="AA593" s="60">
        <f t="shared" si="1422"/>
        <v>0</v>
      </c>
      <c r="AB593" s="60">
        <v>0</v>
      </c>
      <c r="AC593" s="60">
        <f t="shared" si="1433"/>
        <v>0</v>
      </c>
      <c r="AD593" s="60">
        <v>0</v>
      </c>
      <c r="AE593" s="60">
        <f t="shared" si="1434"/>
        <v>0</v>
      </c>
      <c r="AF593" s="60">
        <v>0</v>
      </c>
      <c r="AG593" s="60">
        <f t="shared" si="1435"/>
        <v>0</v>
      </c>
      <c r="AH593" s="60">
        <v>0</v>
      </c>
      <c r="AI593" s="60">
        <f t="shared" si="1436"/>
        <v>0</v>
      </c>
      <c r="AJ593" s="60"/>
      <c r="AK593" s="60"/>
    </row>
    <row r="594" spans="1:47" ht="19.5" hidden="1" customHeight="1" outlineLevel="1" x14ac:dyDescent="0.2">
      <c r="B594" s="134"/>
      <c r="C594" s="135" t="s">
        <v>51</v>
      </c>
      <c r="D594" s="8"/>
      <c r="E594" s="58"/>
      <c r="F594" s="58">
        <v>0</v>
      </c>
      <c r="G594" s="58">
        <f t="shared" si="1423"/>
        <v>0</v>
      </c>
      <c r="H594" s="58">
        <v>0</v>
      </c>
      <c r="I594" s="58">
        <f t="shared" si="1424"/>
        <v>0</v>
      </c>
      <c r="J594" s="58">
        <v>0</v>
      </c>
      <c r="K594" s="58">
        <f t="shared" si="1425"/>
        <v>0</v>
      </c>
      <c r="L594" s="58">
        <v>0</v>
      </c>
      <c r="M594" s="58">
        <f t="shared" si="1426"/>
        <v>0</v>
      </c>
      <c r="N594" s="58">
        <v>0</v>
      </c>
      <c r="O594" s="58">
        <f t="shared" si="1427"/>
        <v>0</v>
      </c>
      <c r="P594" s="58">
        <v>0</v>
      </c>
      <c r="Q594" s="58">
        <f t="shared" si="1428"/>
        <v>0</v>
      </c>
      <c r="R594" s="58"/>
      <c r="S594" s="218"/>
      <c r="T594" s="29"/>
      <c r="U594" s="55" t="s">
        <v>38</v>
      </c>
      <c r="V594" s="28"/>
      <c r="W594" s="60"/>
      <c r="X594" s="60">
        <v>0</v>
      </c>
      <c r="Y594" s="60">
        <f t="shared" si="1421"/>
        <v>0</v>
      </c>
      <c r="Z594" s="60">
        <v>0</v>
      </c>
      <c r="AA594" s="60">
        <f t="shared" si="1422"/>
        <v>0</v>
      </c>
      <c r="AB594" s="60">
        <v>0</v>
      </c>
      <c r="AC594" s="60">
        <f t="shared" si="1433"/>
        <v>0</v>
      </c>
      <c r="AD594" s="60">
        <v>0</v>
      </c>
      <c r="AE594" s="60">
        <f t="shared" si="1434"/>
        <v>0</v>
      </c>
      <c r="AF594" s="60">
        <v>0</v>
      </c>
      <c r="AG594" s="60">
        <f t="shared" si="1435"/>
        <v>0</v>
      </c>
      <c r="AH594" s="60">
        <v>0</v>
      </c>
      <c r="AI594" s="60">
        <f t="shared" si="1436"/>
        <v>0</v>
      </c>
      <c r="AJ594" s="60"/>
      <c r="AK594" s="60"/>
    </row>
    <row r="595" spans="1:47" ht="19.5" hidden="1" customHeight="1" outlineLevel="1" thickBot="1" x14ac:dyDescent="0.25">
      <c r="B595" s="105"/>
      <c r="C595" s="35" t="s">
        <v>127</v>
      </c>
      <c r="D595" s="35"/>
      <c r="E595" s="59"/>
      <c r="F595" s="59">
        <v>0</v>
      </c>
      <c r="G595" s="59">
        <f t="shared" si="1423"/>
        <v>0</v>
      </c>
      <c r="H595" s="59">
        <v>0</v>
      </c>
      <c r="I595" s="59">
        <f t="shared" si="1424"/>
        <v>0</v>
      </c>
      <c r="J595" s="59">
        <v>0</v>
      </c>
      <c r="K595" s="59">
        <f t="shared" si="1425"/>
        <v>0</v>
      </c>
      <c r="L595" s="59">
        <v>0</v>
      </c>
      <c r="M595" s="59">
        <f t="shared" si="1426"/>
        <v>0</v>
      </c>
      <c r="N595" s="59">
        <v>0</v>
      </c>
      <c r="O595" s="59">
        <f t="shared" si="1427"/>
        <v>0</v>
      </c>
      <c r="P595" s="59">
        <v>0</v>
      </c>
      <c r="Q595" s="59">
        <f t="shared" si="1428"/>
        <v>0</v>
      </c>
      <c r="R595" s="59"/>
      <c r="S595" s="219"/>
      <c r="T595" s="29"/>
      <c r="U595" s="148" t="s">
        <v>127</v>
      </c>
      <c r="V595" s="132"/>
      <c r="W595" s="89"/>
      <c r="X595" s="89">
        <v>0</v>
      </c>
      <c r="Y595" s="89">
        <f t="shared" si="1421"/>
        <v>0</v>
      </c>
      <c r="Z595" s="89">
        <v>0</v>
      </c>
      <c r="AA595" s="89">
        <f t="shared" si="1422"/>
        <v>0</v>
      </c>
      <c r="AB595" s="89">
        <v>0</v>
      </c>
      <c r="AC595" s="89">
        <f t="shared" si="1433"/>
        <v>0</v>
      </c>
      <c r="AD595" s="89">
        <v>0</v>
      </c>
      <c r="AE595" s="89">
        <f t="shared" si="1434"/>
        <v>0</v>
      </c>
      <c r="AF595" s="89">
        <v>0</v>
      </c>
      <c r="AG595" s="89">
        <f t="shared" si="1435"/>
        <v>0</v>
      </c>
      <c r="AH595" s="89">
        <v>0</v>
      </c>
      <c r="AI595" s="89">
        <f t="shared" si="1436"/>
        <v>0</v>
      </c>
      <c r="AJ595" s="89"/>
      <c r="AK595" s="89"/>
    </row>
    <row r="596" spans="1:47" s="3" customFormat="1" ht="19.5" hidden="1" customHeight="1" outlineLevel="1" thickBot="1" x14ac:dyDescent="0.25">
      <c r="B596" s="149" t="s">
        <v>14</v>
      </c>
      <c r="C596" s="135"/>
      <c r="D596" s="8"/>
      <c r="E596" s="11">
        <f t="shared" ref="E596:F596" si="1437">SUM(E590:E595)+E583</f>
        <v>0</v>
      </c>
      <c r="F596" s="11">
        <f t="shared" si="1437"/>
        <v>0</v>
      </c>
      <c r="G596" s="11">
        <f t="shared" si="1423"/>
        <v>0</v>
      </c>
      <c r="H596" s="11">
        <f t="shared" ref="H596:J596" si="1438">SUM(H590:H595)+H583</f>
        <v>0</v>
      </c>
      <c r="I596" s="11">
        <f t="shared" si="1424"/>
        <v>0</v>
      </c>
      <c r="J596" s="11">
        <f t="shared" si="1438"/>
        <v>0</v>
      </c>
      <c r="K596" s="11">
        <f t="shared" si="1425"/>
        <v>0</v>
      </c>
      <c r="L596" s="11">
        <f t="shared" ref="L596:N596" si="1439">SUM(L590:L595)+L583</f>
        <v>0</v>
      </c>
      <c r="M596" s="11">
        <f t="shared" si="1426"/>
        <v>0</v>
      </c>
      <c r="N596" s="11">
        <f t="shared" si="1439"/>
        <v>0</v>
      </c>
      <c r="O596" s="11">
        <f t="shared" si="1427"/>
        <v>0</v>
      </c>
      <c r="P596" s="11">
        <f t="shared" ref="P596" si="1440">SUM(P590:P595)+P583</f>
        <v>0</v>
      </c>
      <c r="Q596" s="11">
        <f t="shared" si="1428"/>
        <v>0</v>
      </c>
      <c r="R596" s="11"/>
      <c r="S596" s="217"/>
      <c r="T596" s="65"/>
      <c r="U596" s="150" t="s">
        <v>18</v>
      </c>
      <c r="V596" s="151"/>
      <c r="W596" s="60">
        <f t="shared" ref="W596:X596" si="1441">+W594+W589+W583+W593+W595</f>
        <v>0</v>
      </c>
      <c r="X596" s="60">
        <f t="shared" si="1441"/>
        <v>0</v>
      </c>
      <c r="Y596" s="60">
        <f t="shared" si="1421"/>
        <v>0</v>
      </c>
      <c r="Z596" s="60">
        <f t="shared" ref="Z596" si="1442">+Z594+Z589+Z583+Z593+Z595</f>
        <v>0</v>
      </c>
      <c r="AA596" s="60">
        <f t="shared" si="1422"/>
        <v>0</v>
      </c>
      <c r="AB596" s="60">
        <f t="shared" ref="AB596:AD596" si="1443">+AB594+AB589+AB583+AB593+AB595</f>
        <v>0</v>
      </c>
      <c r="AC596" s="60">
        <f>+AC595+AC594+AC593+AC589+AC583</f>
        <v>0</v>
      </c>
      <c r="AD596" s="60">
        <f t="shared" si="1443"/>
        <v>0</v>
      </c>
      <c r="AE596" s="60">
        <f>+AE595+AE594+AE593+AE589+AE583</f>
        <v>0</v>
      </c>
      <c r="AF596" s="60">
        <f t="shared" ref="AF596:AH596" si="1444">+AF594+AF589+AF583+AF593+AF595</f>
        <v>0</v>
      </c>
      <c r="AG596" s="60">
        <f>+AG595+AG594+AG593+AG589+AG583</f>
        <v>0</v>
      </c>
      <c r="AH596" s="60">
        <f t="shared" si="1444"/>
        <v>0</v>
      </c>
      <c r="AI596" s="60">
        <f>+AI595+AI594+AI593+AI589+AI583</f>
        <v>0</v>
      </c>
      <c r="AJ596" s="60"/>
      <c r="AK596" s="60"/>
      <c r="AL596" s="14"/>
      <c r="AM596" s="14"/>
      <c r="AN596" s="14"/>
      <c r="AO596" s="14"/>
      <c r="AP596" s="14"/>
      <c r="AQ596" s="14"/>
      <c r="AR596" s="14"/>
      <c r="AS596" s="14"/>
      <c r="AT596" s="14"/>
      <c r="AU596" s="14"/>
    </row>
    <row r="597" spans="1:47" s="3" customFormat="1" ht="25.5" hidden="1" customHeight="1" outlineLevel="1" x14ac:dyDescent="0.2">
      <c r="B597" s="152" t="s">
        <v>74</v>
      </c>
      <c r="C597" s="122" t="s">
        <v>75</v>
      </c>
      <c r="D597" s="123"/>
      <c r="E597" s="122"/>
      <c r="F597" s="122"/>
      <c r="G597" s="122"/>
      <c r="H597" s="122"/>
      <c r="I597" s="122"/>
      <c r="J597" s="122"/>
      <c r="K597" s="122"/>
      <c r="L597" s="122"/>
      <c r="M597" s="122"/>
      <c r="N597" s="122"/>
      <c r="O597" s="122"/>
      <c r="P597" s="122"/>
      <c r="Q597" s="122"/>
      <c r="R597" s="122"/>
      <c r="S597" s="220"/>
      <c r="T597" s="122"/>
      <c r="U597" s="123"/>
      <c r="V597" s="167"/>
      <c r="W597" s="167"/>
      <c r="X597" s="167"/>
      <c r="Y597" s="167"/>
      <c r="Z597" s="167"/>
      <c r="AA597" s="167"/>
      <c r="AB597" s="167"/>
      <c r="AC597" s="167"/>
      <c r="AD597" s="167"/>
      <c r="AE597" s="167"/>
      <c r="AF597" s="167"/>
      <c r="AG597" s="167"/>
      <c r="AH597" s="167"/>
      <c r="AI597" s="167"/>
      <c r="AJ597" s="167"/>
      <c r="AK597" s="167"/>
    </row>
    <row r="598" spans="1:47" ht="40.5" hidden="1" customHeight="1" outlineLevel="1" x14ac:dyDescent="0.2">
      <c r="B598" s="96" t="s">
        <v>0</v>
      </c>
      <c r="C598" s="26"/>
      <c r="D598" s="97"/>
      <c r="E598" s="34" t="str">
        <f t="shared" ref="E598:Q598" si="1445">+E$6</f>
        <v>Eredeti előirányzat
2024. év</v>
      </c>
      <c r="F598" s="34" t="str">
        <f t="shared" si="1445"/>
        <v>1 Módosítás</v>
      </c>
      <c r="G598" s="34" t="str">
        <f t="shared" si="1445"/>
        <v>Módosított előirányzat 1
2024. év</v>
      </c>
      <c r="H598" s="34" t="str">
        <f t="shared" si="1445"/>
        <v>2 Módosítás</v>
      </c>
      <c r="I598" s="34" t="str">
        <f t="shared" si="1445"/>
        <v>Módosított előirányzat</v>
      </c>
      <c r="J598" s="34" t="str">
        <f t="shared" si="1445"/>
        <v>3 Módosítás</v>
      </c>
      <c r="K598" s="34" t="str">
        <f t="shared" si="1445"/>
        <v>Módosított előirányzat</v>
      </c>
      <c r="L598" s="34" t="str">
        <f t="shared" si="1445"/>
        <v>4 Módosítás</v>
      </c>
      <c r="M598" s="34" t="str">
        <f t="shared" si="1445"/>
        <v>4. Módosított előirányzat</v>
      </c>
      <c r="N598" s="34" t="str">
        <f t="shared" si="1445"/>
        <v>5 Módosítás</v>
      </c>
      <c r="O598" s="34" t="str">
        <f t="shared" si="1445"/>
        <v>Módosított előirányzat 5.</v>
      </c>
      <c r="P598" s="34" t="str">
        <f t="shared" si="1445"/>
        <v>6 Módosítás</v>
      </c>
      <c r="Q598" s="34" t="str">
        <f t="shared" si="1445"/>
        <v>Módosított előirányzat
2024. év</v>
      </c>
      <c r="R598" s="34"/>
      <c r="S598" s="212"/>
      <c r="T598" s="49"/>
      <c r="U598" s="55" t="s">
        <v>1</v>
      </c>
      <c r="V598" s="98"/>
      <c r="W598" s="34" t="str">
        <f>+$W$6</f>
        <v>Eredeti előirányzat
2024. év</v>
      </c>
      <c r="X598" s="34" t="str">
        <f t="shared" ref="X598:AI598" si="1446">+$W$6</f>
        <v>Eredeti előirányzat
2024. év</v>
      </c>
      <c r="Y598" s="34" t="str">
        <f t="shared" si="1446"/>
        <v>Eredeti előirányzat
2024. év</v>
      </c>
      <c r="Z598" s="34" t="str">
        <f t="shared" si="1446"/>
        <v>Eredeti előirányzat
2024. év</v>
      </c>
      <c r="AA598" s="34" t="str">
        <f t="shared" si="1446"/>
        <v>Eredeti előirányzat
2024. év</v>
      </c>
      <c r="AB598" s="34" t="str">
        <f t="shared" si="1446"/>
        <v>Eredeti előirányzat
2024. év</v>
      </c>
      <c r="AC598" s="34" t="str">
        <f t="shared" si="1446"/>
        <v>Eredeti előirányzat
2024. év</v>
      </c>
      <c r="AD598" s="34" t="str">
        <f t="shared" si="1446"/>
        <v>Eredeti előirányzat
2024. év</v>
      </c>
      <c r="AE598" s="34" t="str">
        <f t="shared" si="1446"/>
        <v>Eredeti előirányzat
2024. év</v>
      </c>
      <c r="AF598" s="34" t="str">
        <f t="shared" si="1446"/>
        <v>Eredeti előirányzat
2024. év</v>
      </c>
      <c r="AG598" s="34" t="str">
        <f t="shared" si="1446"/>
        <v>Eredeti előirányzat
2024. év</v>
      </c>
      <c r="AH598" s="34" t="str">
        <f t="shared" si="1446"/>
        <v>Eredeti előirányzat
2024. év</v>
      </c>
      <c r="AI598" s="34" t="str">
        <f t="shared" si="1446"/>
        <v>Eredeti előirányzat
2024. év</v>
      </c>
      <c r="AJ598" s="34"/>
      <c r="AK598" s="34"/>
    </row>
    <row r="599" spans="1:47" ht="19.5" hidden="1" customHeight="1" outlineLevel="1" x14ac:dyDescent="0.2">
      <c r="B599" s="134"/>
      <c r="C599" s="135" t="s">
        <v>2</v>
      </c>
      <c r="D599" s="136"/>
      <c r="E599" s="137">
        <f t="shared" ref="E599:I599" si="1447">+E600+E601+E602+E603</f>
        <v>0</v>
      </c>
      <c r="F599" s="137">
        <f t="shared" si="1447"/>
        <v>0</v>
      </c>
      <c r="G599" s="137">
        <f t="shared" si="1447"/>
        <v>0</v>
      </c>
      <c r="H599" s="137">
        <f t="shared" si="1447"/>
        <v>0</v>
      </c>
      <c r="I599" s="137">
        <f t="shared" si="1447"/>
        <v>0</v>
      </c>
      <c r="J599" s="137">
        <f t="shared" ref="J599:K599" si="1448">+J600+J601+J602+J603</f>
        <v>0</v>
      </c>
      <c r="K599" s="137">
        <f t="shared" si="1448"/>
        <v>0</v>
      </c>
      <c r="L599" s="137">
        <f t="shared" ref="L599:M599" si="1449">+L600+L601+L602+L603</f>
        <v>0</v>
      </c>
      <c r="M599" s="137">
        <f t="shared" si="1449"/>
        <v>0</v>
      </c>
      <c r="N599" s="137">
        <f t="shared" ref="N599:O599" si="1450">+N600+N601+N602+N603</f>
        <v>0</v>
      </c>
      <c r="O599" s="137">
        <f t="shared" si="1450"/>
        <v>0</v>
      </c>
      <c r="P599" s="137">
        <f t="shared" ref="P599:Q599" si="1451">+P600+P601+P602+P603</f>
        <v>0</v>
      </c>
      <c r="Q599" s="137">
        <f t="shared" si="1451"/>
        <v>0</v>
      </c>
      <c r="R599" s="137"/>
      <c r="S599" s="213"/>
      <c r="T599" s="44"/>
      <c r="U599" s="138" t="s">
        <v>3</v>
      </c>
      <c r="V599" s="139"/>
      <c r="W599" s="72">
        <f t="shared" ref="W599:X599" si="1452">SUM(W600:W604)</f>
        <v>0</v>
      </c>
      <c r="X599" s="72">
        <f t="shared" si="1452"/>
        <v>0</v>
      </c>
      <c r="Y599" s="72">
        <f>+W599+X599</f>
        <v>0</v>
      </c>
      <c r="Z599" s="72">
        <f t="shared" ref="Z599" si="1453">SUM(Z600:Z604)</f>
        <v>0</v>
      </c>
      <c r="AA599" s="72">
        <f>+Y599+Z599</f>
        <v>0</v>
      </c>
      <c r="AB599" s="72">
        <f t="shared" ref="AB599:AD599" si="1454">SUM(AB600:AB604)</f>
        <v>0</v>
      </c>
      <c r="AC599" s="72">
        <f>SUM(AC600:AC604)</f>
        <v>0</v>
      </c>
      <c r="AD599" s="72">
        <f t="shared" si="1454"/>
        <v>0</v>
      </c>
      <c r="AE599" s="72">
        <f>SUM(AE600:AE604)</f>
        <v>0</v>
      </c>
      <c r="AF599" s="72">
        <f t="shared" ref="AF599:AH599" si="1455">SUM(AF600:AF604)</f>
        <v>0</v>
      </c>
      <c r="AG599" s="72">
        <f>SUM(AG600:AG604)</f>
        <v>0</v>
      </c>
      <c r="AH599" s="72">
        <f t="shared" si="1455"/>
        <v>0</v>
      </c>
      <c r="AI599" s="72">
        <f>SUM(AI600:AI604)</f>
        <v>0</v>
      </c>
      <c r="AJ599" s="72"/>
      <c r="AK599" s="72"/>
    </row>
    <row r="600" spans="1:47" ht="19.5" hidden="1" customHeight="1" outlineLevel="1" x14ac:dyDescent="0.2">
      <c r="B600" s="140"/>
      <c r="C600" s="141" t="s">
        <v>4</v>
      </c>
      <c r="D600" s="141"/>
      <c r="E600" s="142"/>
      <c r="F600" s="142">
        <v>0</v>
      </c>
      <c r="G600" s="142"/>
      <c r="H600" s="142"/>
      <c r="I600" s="142"/>
      <c r="J600" s="142"/>
      <c r="K600" s="142"/>
      <c r="L600" s="142"/>
      <c r="M600" s="142"/>
      <c r="N600" s="142"/>
      <c r="O600" s="142"/>
      <c r="P600" s="142"/>
      <c r="Q600" s="142"/>
      <c r="R600" s="142"/>
      <c r="S600" s="214"/>
      <c r="T600" s="46"/>
      <c r="U600" s="143"/>
      <c r="V600" s="144" t="s">
        <v>6</v>
      </c>
      <c r="W600" s="145"/>
      <c r="X600" s="145">
        <v>0</v>
      </c>
      <c r="Y600" s="145">
        <f t="shared" ref="Y600:Y612" si="1456">+W600+X600</f>
        <v>0</v>
      </c>
      <c r="Z600" s="145">
        <v>0</v>
      </c>
      <c r="AA600" s="145">
        <f t="shared" ref="AA600:AA612" si="1457">+Y600+Z600</f>
        <v>0</v>
      </c>
      <c r="AB600" s="145">
        <v>0</v>
      </c>
      <c r="AC600" s="145">
        <f>+AA600+AB600</f>
        <v>0</v>
      </c>
      <c r="AD600" s="145">
        <v>0</v>
      </c>
      <c r="AE600" s="145">
        <f>+AC600+AD600</f>
        <v>0</v>
      </c>
      <c r="AF600" s="145">
        <v>0</v>
      </c>
      <c r="AG600" s="145">
        <f>+AE600+AF600</f>
        <v>0</v>
      </c>
      <c r="AH600" s="145">
        <v>0</v>
      </c>
      <c r="AI600" s="145">
        <f>+AG600+AH600</f>
        <v>0</v>
      </c>
      <c r="AJ600" s="145"/>
      <c r="AK600" s="145"/>
    </row>
    <row r="601" spans="1:47" ht="23.25" hidden="1" customHeight="1" outlineLevel="1" x14ac:dyDescent="0.2">
      <c r="A601" s="253"/>
      <c r="B601" s="100"/>
      <c r="C601" s="17" t="s">
        <v>5</v>
      </c>
      <c r="D601" s="18"/>
      <c r="E601" s="5"/>
      <c r="F601" s="5">
        <v>0</v>
      </c>
      <c r="G601" s="5">
        <f>+E601+F601</f>
        <v>0</v>
      </c>
      <c r="H601" s="5">
        <v>0</v>
      </c>
      <c r="I601" s="5">
        <f>+G601+H601</f>
        <v>0</v>
      </c>
      <c r="J601" s="5">
        <v>0</v>
      </c>
      <c r="K601" s="5">
        <f>+I601+J601</f>
        <v>0</v>
      </c>
      <c r="L601" s="5">
        <v>0</v>
      </c>
      <c r="M601" s="5">
        <f>+K601+L601</f>
        <v>0</v>
      </c>
      <c r="N601" s="5">
        <v>0</v>
      </c>
      <c r="O601" s="5">
        <f>+M601+N601</f>
        <v>0</v>
      </c>
      <c r="P601" s="5">
        <v>0</v>
      </c>
      <c r="Q601" s="5">
        <f>+O601+P601</f>
        <v>0</v>
      </c>
      <c r="R601" s="5"/>
      <c r="S601" s="215"/>
      <c r="T601" s="46"/>
      <c r="U601" s="53"/>
      <c r="V601" s="19" t="s">
        <v>8</v>
      </c>
      <c r="W601" s="78"/>
      <c r="X601" s="78">
        <v>0</v>
      </c>
      <c r="Y601" s="78">
        <f t="shared" si="1456"/>
        <v>0</v>
      </c>
      <c r="Z601" s="78">
        <v>0</v>
      </c>
      <c r="AA601" s="78">
        <f t="shared" si="1457"/>
        <v>0</v>
      </c>
      <c r="AB601" s="78">
        <v>0</v>
      </c>
      <c r="AC601" s="78">
        <f>+AA601+AB601</f>
        <v>0</v>
      </c>
      <c r="AD601" s="78">
        <v>0</v>
      </c>
      <c r="AE601" s="78">
        <f>+AC601+AD601</f>
        <v>0</v>
      </c>
      <c r="AF601" s="78">
        <v>0</v>
      </c>
      <c r="AG601" s="78">
        <f>+AE601+AF601</f>
        <v>0</v>
      </c>
      <c r="AH601" s="78">
        <v>0</v>
      </c>
      <c r="AI601" s="78">
        <f>+AG601+AH601</f>
        <v>0</v>
      </c>
      <c r="AJ601" s="78"/>
      <c r="AK601" s="78"/>
    </row>
    <row r="602" spans="1:47" ht="19.5" hidden="1" customHeight="1" outlineLevel="1" x14ac:dyDescent="0.2">
      <c r="A602" s="253"/>
      <c r="B602" s="100"/>
      <c r="C602" s="17" t="s">
        <v>7</v>
      </c>
      <c r="D602" s="18"/>
      <c r="E602" s="5"/>
      <c r="F602" s="5">
        <v>0</v>
      </c>
      <c r="G602" s="5">
        <f t="shared" ref="G602:G612" si="1458">+E602+F602</f>
        <v>0</v>
      </c>
      <c r="H602" s="5">
        <v>0</v>
      </c>
      <c r="I602" s="5">
        <f t="shared" ref="I602:I612" si="1459">+G602+H602</f>
        <v>0</v>
      </c>
      <c r="J602" s="5">
        <v>0</v>
      </c>
      <c r="K602" s="5">
        <f t="shared" ref="K602:K612" si="1460">+I602+J602</f>
        <v>0</v>
      </c>
      <c r="L602" s="5">
        <v>0</v>
      </c>
      <c r="M602" s="5">
        <f t="shared" ref="M602:M612" si="1461">+K602+L602</f>
        <v>0</v>
      </c>
      <c r="N602" s="5">
        <v>0</v>
      </c>
      <c r="O602" s="5">
        <f t="shared" ref="O602:O612" si="1462">+M602+N602</f>
        <v>0</v>
      </c>
      <c r="P602" s="5">
        <v>0</v>
      </c>
      <c r="Q602" s="5">
        <f t="shared" ref="Q602:Q612" si="1463">+O602+P602</f>
        <v>0</v>
      </c>
      <c r="R602" s="5"/>
      <c r="S602" s="215"/>
      <c r="T602" s="46"/>
      <c r="U602" s="53"/>
      <c r="V602" s="20" t="s">
        <v>9</v>
      </c>
      <c r="W602" s="78">
        <v>0</v>
      </c>
      <c r="X602" s="78">
        <v>0</v>
      </c>
      <c r="Y602" s="78">
        <f t="shared" si="1456"/>
        <v>0</v>
      </c>
      <c r="Z602" s="78">
        <v>0</v>
      </c>
      <c r="AA602" s="78">
        <f t="shared" si="1457"/>
        <v>0</v>
      </c>
      <c r="AB602" s="78">
        <v>0</v>
      </c>
      <c r="AC602" s="78">
        <f>+AA602+AB602</f>
        <v>0</v>
      </c>
      <c r="AD602" s="78">
        <v>0</v>
      </c>
      <c r="AE602" s="78">
        <f>+AC602+AD602</f>
        <v>0</v>
      </c>
      <c r="AF602" s="78">
        <v>0</v>
      </c>
      <c r="AG602" s="78">
        <f>+AE602+AF602</f>
        <v>0</v>
      </c>
      <c r="AH602" s="78">
        <v>0</v>
      </c>
      <c r="AI602" s="78">
        <f>+AG602+AH602</f>
        <v>0</v>
      </c>
      <c r="AJ602" s="78"/>
      <c r="AK602" s="78"/>
    </row>
    <row r="603" spans="1:47" ht="19.5" hidden="1" customHeight="1" outlineLevel="1" x14ac:dyDescent="0.2">
      <c r="A603" s="253"/>
      <c r="B603" s="100"/>
      <c r="C603" s="17" t="s">
        <v>21</v>
      </c>
      <c r="D603" s="18"/>
      <c r="E603" s="5"/>
      <c r="F603" s="5">
        <v>0</v>
      </c>
      <c r="G603" s="5">
        <f t="shared" si="1458"/>
        <v>0</v>
      </c>
      <c r="H603" s="5">
        <v>0</v>
      </c>
      <c r="I603" s="5">
        <f t="shared" si="1459"/>
        <v>0</v>
      </c>
      <c r="J603" s="5">
        <v>0</v>
      </c>
      <c r="K603" s="5">
        <f t="shared" si="1460"/>
        <v>0</v>
      </c>
      <c r="L603" s="5">
        <v>0</v>
      </c>
      <c r="M603" s="5">
        <f t="shared" si="1461"/>
        <v>0</v>
      </c>
      <c r="N603" s="5">
        <v>0</v>
      </c>
      <c r="O603" s="5">
        <f t="shared" si="1462"/>
        <v>0</v>
      </c>
      <c r="P603" s="5">
        <v>0</v>
      </c>
      <c r="Q603" s="5">
        <f t="shared" si="1463"/>
        <v>0</v>
      </c>
      <c r="R603" s="5"/>
      <c r="S603" s="215"/>
      <c r="T603" s="46"/>
      <c r="U603" s="53"/>
      <c r="V603" s="20" t="s">
        <v>11</v>
      </c>
      <c r="W603" s="78"/>
      <c r="X603" s="78">
        <v>0</v>
      </c>
      <c r="Y603" s="78">
        <f t="shared" si="1456"/>
        <v>0</v>
      </c>
      <c r="Z603" s="78">
        <v>0</v>
      </c>
      <c r="AA603" s="78">
        <f t="shared" si="1457"/>
        <v>0</v>
      </c>
      <c r="AB603" s="78">
        <v>0</v>
      </c>
      <c r="AC603" s="78">
        <f>+AA603+AB603</f>
        <v>0</v>
      </c>
      <c r="AD603" s="78">
        <v>0</v>
      </c>
      <c r="AE603" s="78">
        <f>+AC603+AD603</f>
        <v>0</v>
      </c>
      <c r="AF603" s="78">
        <v>0</v>
      </c>
      <c r="AG603" s="78">
        <f>+AE603+AF603</f>
        <v>0</v>
      </c>
      <c r="AH603" s="78">
        <v>0</v>
      </c>
      <c r="AI603" s="78">
        <f>+AG603+AH603</f>
        <v>0</v>
      </c>
      <c r="AJ603" s="78"/>
      <c r="AK603" s="78"/>
    </row>
    <row r="604" spans="1:47" ht="19.5" hidden="1" customHeight="1" outlineLevel="1" x14ac:dyDescent="0.2">
      <c r="A604" s="253"/>
      <c r="B604" s="101"/>
      <c r="C604" s="21"/>
      <c r="D604" s="21"/>
      <c r="E604" s="102"/>
      <c r="F604" s="102">
        <v>0</v>
      </c>
      <c r="G604" s="5">
        <f t="shared" si="1458"/>
        <v>0</v>
      </c>
      <c r="H604" s="102">
        <v>0</v>
      </c>
      <c r="I604" s="5">
        <f t="shared" si="1459"/>
        <v>0</v>
      </c>
      <c r="J604" s="102">
        <v>0</v>
      </c>
      <c r="K604" s="5">
        <f t="shared" si="1460"/>
        <v>0</v>
      </c>
      <c r="L604" s="102">
        <v>0</v>
      </c>
      <c r="M604" s="5">
        <f t="shared" si="1461"/>
        <v>0</v>
      </c>
      <c r="N604" s="102">
        <v>0</v>
      </c>
      <c r="O604" s="5">
        <f t="shared" si="1462"/>
        <v>0</v>
      </c>
      <c r="P604" s="102">
        <v>0</v>
      </c>
      <c r="Q604" s="5">
        <f t="shared" si="1463"/>
        <v>0</v>
      </c>
      <c r="R604" s="5"/>
      <c r="S604" s="215"/>
      <c r="T604" s="50"/>
      <c r="U604" s="54"/>
      <c r="V604" s="23" t="s">
        <v>12</v>
      </c>
      <c r="W604" s="79"/>
      <c r="X604" s="79">
        <v>0</v>
      </c>
      <c r="Y604" s="79">
        <f t="shared" si="1456"/>
        <v>0</v>
      </c>
      <c r="Z604" s="79">
        <v>0</v>
      </c>
      <c r="AA604" s="79">
        <f t="shared" si="1457"/>
        <v>0</v>
      </c>
      <c r="AB604" s="79">
        <v>0</v>
      </c>
      <c r="AC604" s="79">
        <f>+AA604+AB604</f>
        <v>0</v>
      </c>
      <c r="AD604" s="79">
        <v>0</v>
      </c>
      <c r="AE604" s="79">
        <f>+AC604+AD604</f>
        <v>0</v>
      </c>
      <c r="AF604" s="79">
        <v>0</v>
      </c>
      <c r="AG604" s="79">
        <f>+AE604+AF604</f>
        <v>0</v>
      </c>
      <c r="AH604" s="79">
        <v>0</v>
      </c>
      <c r="AI604" s="79">
        <f>+AG604+AH604</f>
        <v>0</v>
      </c>
      <c r="AJ604" s="79"/>
      <c r="AK604" s="79"/>
    </row>
    <row r="605" spans="1:47" ht="19.5" hidden="1" customHeight="1" outlineLevel="1" x14ac:dyDescent="0.2">
      <c r="A605" s="253"/>
      <c r="B605" s="101"/>
      <c r="C605" s="21"/>
      <c r="D605" s="21"/>
      <c r="E605" s="102"/>
      <c r="F605" s="102">
        <v>0</v>
      </c>
      <c r="G605" s="5">
        <f t="shared" si="1458"/>
        <v>0</v>
      </c>
      <c r="H605" s="102">
        <v>0</v>
      </c>
      <c r="I605" s="5">
        <f t="shared" si="1459"/>
        <v>0</v>
      </c>
      <c r="J605" s="102">
        <v>0</v>
      </c>
      <c r="K605" s="5">
        <f t="shared" si="1460"/>
        <v>0</v>
      </c>
      <c r="L605" s="102">
        <v>0</v>
      </c>
      <c r="M605" s="5">
        <f t="shared" si="1461"/>
        <v>0</v>
      </c>
      <c r="N605" s="102">
        <v>0</v>
      </c>
      <c r="O605" s="5">
        <f t="shared" si="1462"/>
        <v>0</v>
      </c>
      <c r="P605" s="102">
        <v>0</v>
      </c>
      <c r="Q605" s="5">
        <f t="shared" si="1463"/>
        <v>0</v>
      </c>
      <c r="R605" s="5"/>
      <c r="S605" s="215"/>
      <c r="T605" s="29"/>
      <c r="U605" s="138" t="s">
        <v>13</v>
      </c>
      <c r="V605" s="139"/>
      <c r="W605" s="60">
        <f t="shared" ref="W605:X605" si="1464">SUM(W606:W608)</f>
        <v>0</v>
      </c>
      <c r="X605" s="60">
        <f t="shared" si="1464"/>
        <v>0</v>
      </c>
      <c r="Y605" s="60">
        <f t="shared" si="1456"/>
        <v>0</v>
      </c>
      <c r="Z605" s="60">
        <f t="shared" ref="Z605" si="1465">SUM(Z606:Z608)</f>
        <v>0</v>
      </c>
      <c r="AA605" s="60">
        <f t="shared" si="1457"/>
        <v>0</v>
      </c>
      <c r="AB605" s="60">
        <f t="shared" ref="AB605:AD605" si="1466">SUM(AB606:AB608)</f>
        <v>0</v>
      </c>
      <c r="AC605" s="72">
        <f>SUM(AC606:AC608)</f>
        <v>0</v>
      </c>
      <c r="AD605" s="60">
        <f t="shared" si="1466"/>
        <v>0</v>
      </c>
      <c r="AE605" s="72">
        <f>SUM(AE606:AE608)</f>
        <v>0</v>
      </c>
      <c r="AF605" s="60">
        <f t="shared" ref="AF605:AH605" si="1467">SUM(AF606:AF608)</f>
        <v>0</v>
      </c>
      <c r="AG605" s="72">
        <f>SUM(AG606:AG608)</f>
        <v>0</v>
      </c>
      <c r="AH605" s="60">
        <f t="shared" si="1467"/>
        <v>0</v>
      </c>
      <c r="AI605" s="72">
        <f>SUM(AI606:AI608)</f>
        <v>0</v>
      </c>
      <c r="AJ605" s="72"/>
      <c r="AK605" s="72"/>
    </row>
    <row r="606" spans="1:47" ht="19.5" hidden="1" customHeight="1" outlineLevel="1" x14ac:dyDescent="0.2">
      <c r="A606" s="253"/>
      <c r="B606" s="134"/>
      <c r="C606" s="135" t="s">
        <v>10</v>
      </c>
      <c r="D606" s="8"/>
      <c r="E606" s="9"/>
      <c r="F606" s="9">
        <v>0</v>
      </c>
      <c r="G606" s="9">
        <f t="shared" si="1458"/>
        <v>0</v>
      </c>
      <c r="H606" s="9">
        <v>0</v>
      </c>
      <c r="I606" s="9">
        <f t="shared" si="1459"/>
        <v>0</v>
      </c>
      <c r="J606" s="9">
        <v>0</v>
      </c>
      <c r="K606" s="9">
        <f t="shared" si="1460"/>
        <v>0</v>
      </c>
      <c r="L606" s="9">
        <v>0</v>
      </c>
      <c r="M606" s="9">
        <f t="shared" si="1461"/>
        <v>0</v>
      </c>
      <c r="N606" s="9">
        <v>0</v>
      </c>
      <c r="O606" s="9">
        <f t="shared" si="1462"/>
        <v>0</v>
      </c>
      <c r="P606" s="9">
        <v>0</v>
      </c>
      <c r="Q606" s="9">
        <f t="shared" si="1463"/>
        <v>0</v>
      </c>
      <c r="R606" s="9"/>
      <c r="S606" s="216"/>
      <c r="T606" s="44"/>
      <c r="U606" s="143"/>
      <c r="V606" s="144" t="s">
        <v>15</v>
      </c>
      <c r="W606" s="145"/>
      <c r="X606" s="145">
        <v>0</v>
      </c>
      <c r="Y606" s="145">
        <f t="shared" si="1456"/>
        <v>0</v>
      </c>
      <c r="Z606" s="145">
        <v>0</v>
      </c>
      <c r="AA606" s="145">
        <f t="shared" si="1457"/>
        <v>0</v>
      </c>
      <c r="AB606" s="145">
        <v>0</v>
      </c>
      <c r="AC606" s="145">
        <f t="shared" ref="AC606:AC611" si="1468">+AA606+AB606</f>
        <v>0</v>
      </c>
      <c r="AD606" s="145">
        <v>0</v>
      </c>
      <c r="AE606" s="145">
        <f t="shared" ref="AE606:AE611" si="1469">+AC606+AD606</f>
        <v>0</v>
      </c>
      <c r="AF606" s="145">
        <v>0</v>
      </c>
      <c r="AG606" s="145">
        <f t="shared" ref="AG606:AG611" si="1470">+AE606+AF606</f>
        <v>0</v>
      </c>
      <c r="AH606" s="145">
        <v>0</v>
      </c>
      <c r="AI606" s="145">
        <f t="shared" ref="AI606:AI611" si="1471">+AG606+AH606</f>
        <v>0</v>
      </c>
      <c r="AJ606" s="145"/>
      <c r="AK606" s="145"/>
    </row>
    <row r="607" spans="1:47" ht="19.5" hidden="1" customHeight="1" outlineLevel="1" x14ac:dyDescent="0.2">
      <c r="A607" s="253"/>
      <c r="B607" s="134"/>
      <c r="C607" s="135" t="s">
        <v>23</v>
      </c>
      <c r="D607" s="8"/>
      <c r="E607" s="11"/>
      <c r="F607" s="11">
        <v>0</v>
      </c>
      <c r="G607" s="11">
        <f t="shared" si="1458"/>
        <v>0</v>
      </c>
      <c r="H607" s="11">
        <v>0</v>
      </c>
      <c r="I607" s="11">
        <f t="shared" si="1459"/>
        <v>0</v>
      </c>
      <c r="J607" s="11">
        <v>0</v>
      </c>
      <c r="K607" s="11">
        <f t="shared" si="1460"/>
        <v>0</v>
      </c>
      <c r="L607" s="11">
        <v>0</v>
      </c>
      <c r="M607" s="11">
        <f t="shared" si="1461"/>
        <v>0</v>
      </c>
      <c r="N607" s="11">
        <v>0</v>
      </c>
      <c r="O607" s="11">
        <f t="shared" si="1462"/>
        <v>0</v>
      </c>
      <c r="P607" s="11">
        <v>0</v>
      </c>
      <c r="Q607" s="11">
        <f t="shared" si="1463"/>
        <v>0</v>
      </c>
      <c r="R607" s="11"/>
      <c r="S607" s="217"/>
      <c r="T607" s="45"/>
      <c r="U607" s="53"/>
      <c r="V607" s="20" t="s">
        <v>16</v>
      </c>
      <c r="W607" s="78"/>
      <c r="X607" s="78">
        <v>0</v>
      </c>
      <c r="Y607" s="78">
        <f t="shared" si="1456"/>
        <v>0</v>
      </c>
      <c r="Z607" s="78">
        <v>0</v>
      </c>
      <c r="AA607" s="78">
        <f t="shared" si="1457"/>
        <v>0</v>
      </c>
      <c r="AB607" s="78">
        <v>0</v>
      </c>
      <c r="AC607" s="78">
        <f t="shared" si="1468"/>
        <v>0</v>
      </c>
      <c r="AD607" s="78">
        <v>0</v>
      </c>
      <c r="AE607" s="78">
        <f t="shared" si="1469"/>
        <v>0</v>
      </c>
      <c r="AF607" s="78">
        <v>0</v>
      </c>
      <c r="AG607" s="78">
        <f t="shared" si="1470"/>
        <v>0</v>
      </c>
      <c r="AH607" s="78">
        <v>0</v>
      </c>
      <c r="AI607" s="78">
        <f t="shared" si="1471"/>
        <v>0</v>
      </c>
      <c r="AJ607" s="78"/>
      <c r="AK607" s="78"/>
    </row>
    <row r="608" spans="1:47" ht="19.5" hidden="1" customHeight="1" outlineLevel="1" x14ac:dyDescent="0.2">
      <c r="A608" s="253"/>
      <c r="B608" s="134"/>
      <c r="C608" s="135" t="s">
        <v>22</v>
      </c>
      <c r="D608" s="8"/>
      <c r="E608" s="58"/>
      <c r="F608" s="58">
        <v>0</v>
      </c>
      <c r="G608" s="58">
        <f t="shared" si="1458"/>
        <v>0</v>
      </c>
      <c r="H608" s="58">
        <v>0</v>
      </c>
      <c r="I608" s="58">
        <f t="shared" si="1459"/>
        <v>0</v>
      </c>
      <c r="J608" s="58">
        <v>0</v>
      </c>
      <c r="K608" s="58">
        <f t="shared" si="1460"/>
        <v>0</v>
      </c>
      <c r="L608" s="58">
        <v>0</v>
      </c>
      <c r="M608" s="58">
        <f t="shared" si="1461"/>
        <v>0</v>
      </c>
      <c r="N608" s="58">
        <v>0</v>
      </c>
      <c r="O608" s="58">
        <f t="shared" si="1462"/>
        <v>0</v>
      </c>
      <c r="P608" s="58">
        <v>0</v>
      </c>
      <c r="Q608" s="58">
        <f t="shared" si="1463"/>
        <v>0</v>
      </c>
      <c r="R608" s="58"/>
      <c r="S608" s="218"/>
      <c r="U608" s="103"/>
      <c r="V608" s="104" t="s">
        <v>17</v>
      </c>
      <c r="W608" s="80"/>
      <c r="X608" s="80">
        <v>0</v>
      </c>
      <c r="Y608" s="80">
        <f t="shared" si="1456"/>
        <v>0</v>
      </c>
      <c r="Z608" s="80">
        <v>0</v>
      </c>
      <c r="AA608" s="80">
        <f t="shared" si="1457"/>
        <v>0</v>
      </c>
      <c r="AB608" s="80">
        <v>0</v>
      </c>
      <c r="AC608" s="80">
        <f t="shared" si="1468"/>
        <v>0</v>
      </c>
      <c r="AD608" s="80">
        <v>0</v>
      </c>
      <c r="AE608" s="80">
        <f t="shared" si="1469"/>
        <v>0</v>
      </c>
      <c r="AF608" s="80">
        <v>0</v>
      </c>
      <c r="AG608" s="80">
        <f t="shared" si="1470"/>
        <v>0</v>
      </c>
      <c r="AH608" s="80">
        <v>0</v>
      </c>
      <c r="AI608" s="80">
        <f t="shared" si="1471"/>
        <v>0</v>
      </c>
      <c r="AJ608" s="80"/>
      <c r="AK608" s="80"/>
    </row>
    <row r="609" spans="1:47" ht="19.5" hidden="1" customHeight="1" outlineLevel="1" x14ac:dyDescent="0.2">
      <c r="A609" s="253"/>
      <c r="B609" s="134"/>
      <c r="C609" s="135" t="s">
        <v>46</v>
      </c>
      <c r="D609" s="8"/>
      <c r="E609" s="11"/>
      <c r="F609" s="11">
        <v>0</v>
      </c>
      <c r="G609" s="11">
        <f t="shared" si="1458"/>
        <v>0</v>
      </c>
      <c r="H609" s="11">
        <v>0</v>
      </c>
      <c r="I609" s="11">
        <f t="shared" si="1459"/>
        <v>0</v>
      </c>
      <c r="J609" s="11">
        <v>0</v>
      </c>
      <c r="K609" s="11">
        <f t="shared" si="1460"/>
        <v>0</v>
      </c>
      <c r="L609" s="11">
        <v>0</v>
      </c>
      <c r="M609" s="11">
        <f t="shared" si="1461"/>
        <v>0</v>
      </c>
      <c r="N609" s="11">
        <v>0</v>
      </c>
      <c r="O609" s="11">
        <f t="shared" si="1462"/>
        <v>0</v>
      </c>
      <c r="P609" s="11">
        <v>0</v>
      </c>
      <c r="Q609" s="11">
        <f t="shared" si="1463"/>
        <v>0</v>
      </c>
      <c r="R609" s="11"/>
      <c r="S609" s="217"/>
      <c r="T609" s="45"/>
      <c r="U609" s="147" t="s">
        <v>43</v>
      </c>
      <c r="V609" s="10"/>
      <c r="W609" s="60"/>
      <c r="X609" s="60">
        <v>0</v>
      </c>
      <c r="Y609" s="60">
        <f t="shared" si="1456"/>
        <v>0</v>
      </c>
      <c r="Z609" s="60">
        <v>0</v>
      </c>
      <c r="AA609" s="60">
        <f t="shared" si="1457"/>
        <v>0</v>
      </c>
      <c r="AB609" s="60">
        <v>0</v>
      </c>
      <c r="AC609" s="60">
        <f t="shared" si="1468"/>
        <v>0</v>
      </c>
      <c r="AD609" s="60">
        <v>0</v>
      </c>
      <c r="AE609" s="60">
        <f t="shared" si="1469"/>
        <v>0</v>
      </c>
      <c r="AF609" s="60">
        <v>0</v>
      </c>
      <c r="AG609" s="60">
        <f t="shared" si="1470"/>
        <v>0</v>
      </c>
      <c r="AH609" s="60">
        <v>0</v>
      </c>
      <c r="AI609" s="60">
        <f t="shared" si="1471"/>
        <v>0</v>
      </c>
      <c r="AJ609" s="60"/>
      <c r="AK609" s="60"/>
    </row>
    <row r="610" spans="1:47" ht="19.5" hidden="1" customHeight="1" outlineLevel="1" x14ac:dyDescent="0.2">
      <c r="B610" s="134"/>
      <c r="C610" s="135" t="s">
        <v>51</v>
      </c>
      <c r="D610" s="8"/>
      <c r="E610" s="58"/>
      <c r="F610" s="58">
        <v>0</v>
      </c>
      <c r="G610" s="58">
        <f t="shared" si="1458"/>
        <v>0</v>
      </c>
      <c r="H610" s="58">
        <v>0</v>
      </c>
      <c r="I610" s="58">
        <f t="shared" si="1459"/>
        <v>0</v>
      </c>
      <c r="J610" s="58">
        <v>0</v>
      </c>
      <c r="K610" s="58">
        <f t="shared" si="1460"/>
        <v>0</v>
      </c>
      <c r="L610" s="58">
        <v>0</v>
      </c>
      <c r="M610" s="58">
        <f t="shared" si="1461"/>
        <v>0</v>
      </c>
      <c r="N610" s="58">
        <v>0</v>
      </c>
      <c r="O610" s="58">
        <f t="shared" si="1462"/>
        <v>0</v>
      </c>
      <c r="P610" s="58">
        <v>0</v>
      </c>
      <c r="Q610" s="58">
        <f t="shared" si="1463"/>
        <v>0</v>
      </c>
      <c r="R610" s="58"/>
      <c r="S610" s="218"/>
      <c r="T610" s="29"/>
      <c r="U610" s="55" t="s">
        <v>38</v>
      </c>
      <c r="V610" s="28"/>
      <c r="W610" s="60"/>
      <c r="X610" s="60">
        <v>0</v>
      </c>
      <c r="Y610" s="60">
        <f t="shared" si="1456"/>
        <v>0</v>
      </c>
      <c r="Z610" s="60">
        <v>0</v>
      </c>
      <c r="AA610" s="60">
        <f t="shared" si="1457"/>
        <v>0</v>
      </c>
      <c r="AB610" s="60">
        <v>0</v>
      </c>
      <c r="AC610" s="60">
        <f t="shared" si="1468"/>
        <v>0</v>
      </c>
      <c r="AD610" s="60">
        <v>0</v>
      </c>
      <c r="AE610" s="60">
        <f t="shared" si="1469"/>
        <v>0</v>
      </c>
      <c r="AF610" s="60">
        <v>0</v>
      </c>
      <c r="AG610" s="60">
        <f t="shared" si="1470"/>
        <v>0</v>
      </c>
      <c r="AH610" s="60">
        <v>0</v>
      </c>
      <c r="AI610" s="60">
        <f t="shared" si="1471"/>
        <v>0</v>
      </c>
      <c r="AJ610" s="60"/>
      <c r="AK610" s="60"/>
    </row>
    <row r="611" spans="1:47" ht="19.5" hidden="1" customHeight="1" outlineLevel="1" thickBot="1" x14ac:dyDescent="0.25">
      <c r="B611" s="105"/>
      <c r="C611" s="35" t="s">
        <v>127</v>
      </c>
      <c r="D611" s="35"/>
      <c r="E611" s="59"/>
      <c r="F611" s="59">
        <v>0</v>
      </c>
      <c r="G611" s="59">
        <f t="shared" si="1458"/>
        <v>0</v>
      </c>
      <c r="H611" s="59">
        <v>0</v>
      </c>
      <c r="I611" s="59">
        <f t="shared" si="1459"/>
        <v>0</v>
      </c>
      <c r="J611" s="59">
        <v>0</v>
      </c>
      <c r="K611" s="59">
        <f t="shared" si="1460"/>
        <v>0</v>
      </c>
      <c r="L611" s="59">
        <v>0</v>
      </c>
      <c r="M611" s="59">
        <f t="shared" si="1461"/>
        <v>0</v>
      </c>
      <c r="N611" s="59">
        <v>0</v>
      </c>
      <c r="O611" s="59">
        <f t="shared" si="1462"/>
        <v>0</v>
      </c>
      <c r="P611" s="59">
        <v>0</v>
      </c>
      <c r="Q611" s="59">
        <f t="shared" si="1463"/>
        <v>0</v>
      </c>
      <c r="R611" s="59"/>
      <c r="S611" s="219"/>
      <c r="T611" s="29"/>
      <c r="U611" s="148" t="s">
        <v>127</v>
      </c>
      <c r="V611" s="132"/>
      <c r="W611" s="89"/>
      <c r="X611" s="89">
        <v>0</v>
      </c>
      <c r="Y611" s="89">
        <f t="shared" si="1456"/>
        <v>0</v>
      </c>
      <c r="Z611" s="89">
        <v>0</v>
      </c>
      <c r="AA611" s="89">
        <f t="shared" si="1457"/>
        <v>0</v>
      </c>
      <c r="AB611" s="89">
        <v>0</v>
      </c>
      <c r="AC611" s="89">
        <f t="shared" si="1468"/>
        <v>0</v>
      </c>
      <c r="AD611" s="89">
        <v>0</v>
      </c>
      <c r="AE611" s="89">
        <f t="shared" si="1469"/>
        <v>0</v>
      </c>
      <c r="AF611" s="89">
        <v>0</v>
      </c>
      <c r="AG611" s="89">
        <f t="shared" si="1470"/>
        <v>0</v>
      </c>
      <c r="AH611" s="89">
        <v>0</v>
      </c>
      <c r="AI611" s="89">
        <f t="shared" si="1471"/>
        <v>0</v>
      </c>
      <c r="AJ611" s="89"/>
      <c r="AK611" s="89"/>
    </row>
    <row r="612" spans="1:47" s="3" customFormat="1" ht="19.5" hidden="1" customHeight="1" outlineLevel="1" thickBot="1" x14ac:dyDescent="0.25">
      <c r="B612" s="149" t="s">
        <v>14</v>
      </c>
      <c r="C612" s="135"/>
      <c r="D612" s="8"/>
      <c r="E612" s="11">
        <f t="shared" ref="E612:F612" si="1472">SUM(E606:E611)+E599</f>
        <v>0</v>
      </c>
      <c r="F612" s="11">
        <f t="shared" si="1472"/>
        <v>0</v>
      </c>
      <c r="G612" s="11">
        <f t="shared" si="1458"/>
        <v>0</v>
      </c>
      <c r="H612" s="11">
        <f t="shared" ref="H612:J612" si="1473">SUM(H606:H611)+H599</f>
        <v>0</v>
      </c>
      <c r="I612" s="11">
        <f t="shared" si="1459"/>
        <v>0</v>
      </c>
      <c r="J612" s="11">
        <f t="shared" si="1473"/>
        <v>0</v>
      </c>
      <c r="K612" s="11">
        <f t="shared" si="1460"/>
        <v>0</v>
      </c>
      <c r="L612" s="11">
        <f t="shared" ref="L612:N612" si="1474">SUM(L606:L611)+L599</f>
        <v>0</v>
      </c>
      <c r="M612" s="11">
        <f t="shared" si="1461"/>
        <v>0</v>
      </c>
      <c r="N612" s="11">
        <f t="shared" si="1474"/>
        <v>0</v>
      </c>
      <c r="O612" s="11">
        <f t="shared" si="1462"/>
        <v>0</v>
      </c>
      <c r="P612" s="11">
        <f t="shared" ref="P612" si="1475">SUM(P606:P611)+P599</f>
        <v>0</v>
      </c>
      <c r="Q612" s="11">
        <f t="shared" si="1463"/>
        <v>0</v>
      </c>
      <c r="R612" s="11"/>
      <c r="S612" s="217"/>
      <c r="T612" s="65"/>
      <c r="U612" s="150" t="s">
        <v>18</v>
      </c>
      <c r="V612" s="151"/>
      <c r="W612" s="60">
        <f t="shared" ref="W612:X612" si="1476">+W610+W605+W599+W609+W611</f>
        <v>0</v>
      </c>
      <c r="X612" s="60">
        <f t="shared" si="1476"/>
        <v>0</v>
      </c>
      <c r="Y612" s="60">
        <f t="shared" si="1456"/>
        <v>0</v>
      </c>
      <c r="Z612" s="60">
        <f t="shared" ref="Z612" si="1477">+Z610+Z605+Z599+Z609+Z611</f>
        <v>0</v>
      </c>
      <c r="AA612" s="60">
        <f t="shared" si="1457"/>
        <v>0</v>
      </c>
      <c r="AB612" s="60">
        <f t="shared" ref="AB612:AD612" si="1478">+AB610+AB605+AB599+AB609+AB611</f>
        <v>0</v>
      </c>
      <c r="AC612" s="60">
        <f>+AC611+AC610+AC609+AC605+AC599</f>
        <v>0</v>
      </c>
      <c r="AD612" s="60">
        <f t="shared" si="1478"/>
        <v>0</v>
      </c>
      <c r="AE612" s="60">
        <f>+AE611+AE610+AE609+AE605+AE599</f>
        <v>0</v>
      </c>
      <c r="AF612" s="60">
        <f t="shared" ref="AF612:AH612" si="1479">+AF610+AF605+AF599+AF609+AF611</f>
        <v>0</v>
      </c>
      <c r="AG612" s="60">
        <f>+AG611+AG610+AG609+AG605+AG599</f>
        <v>0</v>
      </c>
      <c r="AH612" s="60">
        <f t="shared" si="1479"/>
        <v>0</v>
      </c>
      <c r="AI612" s="60">
        <f>+AI611+AI610+AI609+AI605+AI599</f>
        <v>0</v>
      </c>
      <c r="AJ612" s="60"/>
      <c r="AK612" s="60"/>
      <c r="AL612" s="14"/>
      <c r="AM612" s="14"/>
      <c r="AN612" s="14"/>
      <c r="AO612" s="14"/>
      <c r="AP612" s="14"/>
      <c r="AQ612" s="14"/>
      <c r="AR612" s="14"/>
      <c r="AS612" s="14"/>
      <c r="AT612" s="14"/>
      <c r="AU612" s="14"/>
    </row>
    <row r="613" spans="1:47" s="3" customFormat="1" ht="25.5" hidden="1" customHeight="1" outlineLevel="1" collapsed="1" x14ac:dyDescent="0.2">
      <c r="B613" s="255" t="s">
        <v>89</v>
      </c>
      <c r="C613" s="256"/>
      <c r="D613" s="257"/>
      <c r="E613" s="256"/>
      <c r="F613" s="256"/>
      <c r="G613" s="256"/>
      <c r="H613" s="256"/>
      <c r="I613" s="256"/>
      <c r="J613" s="256"/>
      <c r="K613" s="256"/>
      <c r="L613" s="256"/>
      <c r="M613" s="256"/>
      <c r="N613" s="256"/>
      <c r="O613" s="256"/>
      <c r="P613" s="256"/>
      <c r="Q613" s="256"/>
      <c r="R613" s="256"/>
      <c r="S613" s="258"/>
      <c r="T613" s="256"/>
      <c r="U613" s="257"/>
      <c r="V613" s="260"/>
      <c r="W613" s="260"/>
      <c r="X613" s="260"/>
      <c r="Y613" s="260"/>
      <c r="Z613" s="260"/>
      <c r="AA613" s="260"/>
      <c r="AB613" s="260"/>
      <c r="AC613" s="260"/>
      <c r="AD613" s="260"/>
      <c r="AE613" s="260"/>
      <c r="AF613" s="260"/>
      <c r="AG613" s="260"/>
      <c r="AH613" s="260"/>
      <c r="AI613" s="260"/>
      <c r="AJ613" s="260"/>
      <c r="AK613" s="260"/>
    </row>
    <row r="614" spans="1:47" ht="40.5" hidden="1" customHeight="1" outlineLevel="1" x14ac:dyDescent="0.2">
      <c r="B614" s="261" t="s">
        <v>0</v>
      </c>
      <c r="C614" s="262"/>
      <c r="D614" s="263"/>
      <c r="E614" s="264" t="str">
        <f t="shared" ref="E614:S614" si="1480">+E$6</f>
        <v>Eredeti előirányzat
2024. év</v>
      </c>
      <c r="F614" s="264" t="str">
        <f t="shared" si="1480"/>
        <v>1 Módosítás</v>
      </c>
      <c r="G614" s="264" t="str">
        <f t="shared" si="1480"/>
        <v>Módosított előirányzat 1
2024. év</v>
      </c>
      <c r="H614" s="264" t="str">
        <f t="shared" si="1480"/>
        <v>2 Módosítás</v>
      </c>
      <c r="I614" s="264" t="str">
        <f t="shared" si="1480"/>
        <v>Módosított előirányzat</v>
      </c>
      <c r="J614" s="264" t="str">
        <f t="shared" si="1480"/>
        <v>3 Módosítás</v>
      </c>
      <c r="K614" s="264" t="str">
        <f t="shared" si="1480"/>
        <v>Módosított előirányzat</v>
      </c>
      <c r="L614" s="264" t="str">
        <f t="shared" si="1480"/>
        <v>4 Módosítás</v>
      </c>
      <c r="M614" s="264" t="str">
        <f t="shared" si="1480"/>
        <v>4. Módosított előirányzat</v>
      </c>
      <c r="N614" s="264" t="str">
        <f t="shared" si="1480"/>
        <v>5 Módosítás</v>
      </c>
      <c r="O614" s="264" t="str">
        <f t="shared" si="1480"/>
        <v>Módosított előirányzat 5.</v>
      </c>
      <c r="P614" s="264" t="str">
        <f t="shared" si="1480"/>
        <v>6 Módosítás</v>
      </c>
      <c r="Q614" s="264" t="str">
        <f t="shared" si="1480"/>
        <v>Módosított előirányzat
2024. év</v>
      </c>
      <c r="R614" s="264" t="str">
        <f t="shared" si="1480"/>
        <v>Teljesítés
2024. év</v>
      </c>
      <c r="S614" s="354" t="str">
        <f t="shared" si="1480"/>
        <v>%
Teljesítés
 Mód.előir.</v>
      </c>
      <c r="T614" s="265"/>
      <c r="U614" s="266" t="s">
        <v>1</v>
      </c>
      <c r="V614" s="267"/>
      <c r="W614" s="264" t="str">
        <f>+W$6</f>
        <v>Eredeti előirányzat
2024. év</v>
      </c>
      <c r="X614" s="264" t="str">
        <f t="shared" ref="X614:AK614" si="1481">+X$6</f>
        <v>1 Módosítás</v>
      </c>
      <c r="Y614" s="264" t="str">
        <f t="shared" si="1481"/>
        <v>Módosított előirányzat 1
2024. év</v>
      </c>
      <c r="Z614" s="264" t="str">
        <f t="shared" si="1481"/>
        <v>2 Módosítás</v>
      </c>
      <c r="AA614" s="264" t="str">
        <f t="shared" si="1481"/>
        <v>Módosított előirányzat</v>
      </c>
      <c r="AB614" s="264" t="str">
        <f t="shared" si="1481"/>
        <v>3 Módosítás</v>
      </c>
      <c r="AC614" s="264" t="str">
        <f t="shared" si="1481"/>
        <v>Módosított előirányzat</v>
      </c>
      <c r="AD614" s="264" t="str">
        <f t="shared" si="1481"/>
        <v>4 Módosítás</v>
      </c>
      <c r="AE614" s="264" t="str">
        <f t="shared" si="1481"/>
        <v>4. Módosított előirányzat</v>
      </c>
      <c r="AF614" s="264" t="str">
        <f t="shared" si="1481"/>
        <v>5 Módosítás</v>
      </c>
      <c r="AG614" s="264" t="str">
        <f t="shared" si="1481"/>
        <v>Módosított előirányzat 5</v>
      </c>
      <c r="AH614" s="264" t="str">
        <f t="shared" si="1481"/>
        <v>6 Módosítás</v>
      </c>
      <c r="AI614" s="264" t="str">
        <f t="shared" si="1481"/>
        <v>Módosított 
előirányzat</v>
      </c>
      <c r="AJ614" s="264" t="str">
        <f t="shared" si="1481"/>
        <v>Teljesítés
2024. év</v>
      </c>
      <c r="AK614" s="264" t="str">
        <f t="shared" si="1481"/>
        <v>%
Teljesítés
 Mód.előir.</v>
      </c>
    </row>
    <row r="615" spans="1:47" ht="19.5" hidden="1" customHeight="1" outlineLevel="1" x14ac:dyDescent="0.2">
      <c r="B615" s="355"/>
      <c r="C615" s="269" t="s">
        <v>2</v>
      </c>
      <c r="D615" s="270"/>
      <c r="E615" s="271">
        <f t="shared" ref="E615:I615" si="1482">+E616+E617+E618+E619</f>
        <v>0</v>
      </c>
      <c r="F615" s="271">
        <f t="shared" si="1482"/>
        <v>0</v>
      </c>
      <c r="G615" s="271">
        <f t="shared" si="1482"/>
        <v>0</v>
      </c>
      <c r="H615" s="271">
        <f t="shared" si="1482"/>
        <v>0</v>
      </c>
      <c r="I615" s="271">
        <f t="shared" si="1482"/>
        <v>0</v>
      </c>
      <c r="J615" s="271">
        <f t="shared" ref="J615:K615" si="1483">+J616+J617+J618+J619</f>
        <v>0</v>
      </c>
      <c r="K615" s="271">
        <f t="shared" si="1483"/>
        <v>0</v>
      </c>
      <c r="L615" s="271">
        <f t="shared" ref="L615:M615" si="1484">+L616+L617+L618+L619</f>
        <v>0</v>
      </c>
      <c r="M615" s="271">
        <f t="shared" si="1484"/>
        <v>0</v>
      </c>
      <c r="N615" s="271">
        <f t="shared" ref="N615:O615" si="1485">+N616+N617+N618+N619</f>
        <v>0</v>
      </c>
      <c r="O615" s="271">
        <f t="shared" si="1485"/>
        <v>0</v>
      </c>
      <c r="P615" s="271">
        <f t="shared" ref="P615:Q615" si="1486">+P616+P617+P618+P619</f>
        <v>0</v>
      </c>
      <c r="Q615" s="271">
        <f t="shared" si="1486"/>
        <v>0</v>
      </c>
      <c r="R615" s="271">
        <f t="shared" ref="R615" si="1487">+R616+R617+R618+R619</f>
        <v>0</v>
      </c>
      <c r="S615" s="272">
        <f>IF(Q615=0,0,R615/Q615*100)</f>
        <v>0</v>
      </c>
      <c r="T615" s="273"/>
      <c r="U615" s="274" t="s">
        <v>3</v>
      </c>
      <c r="V615" s="275"/>
      <c r="W615" s="276">
        <f t="shared" ref="W615" si="1488">SUM(W616:W620)</f>
        <v>0</v>
      </c>
      <c r="X615" s="276">
        <f t="shared" ref="X615:AA615" si="1489">SUM(X616:X620)</f>
        <v>0</v>
      </c>
      <c r="Y615" s="276">
        <f t="shared" si="1489"/>
        <v>0</v>
      </c>
      <c r="Z615" s="276">
        <f t="shared" si="1489"/>
        <v>0</v>
      </c>
      <c r="AA615" s="276">
        <f t="shared" si="1489"/>
        <v>0</v>
      </c>
      <c r="AB615" s="276">
        <f t="shared" ref="AB615:AC615" si="1490">SUM(AB616:AB620)</f>
        <v>0</v>
      </c>
      <c r="AC615" s="276">
        <f t="shared" si="1490"/>
        <v>0</v>
      </c>
      <c r="AD615" s="276">
        <f t="shared" ref="AD615:AE615" si="1491">SUM(AD616:AD620)</f>
        <v>0</v>
      </c>
      <c r="AE615" s="276">
        <f t="shared" si="1491"/>
        <v>0</v>
      </c>
      <c r="AF615" s="276">
        <f t="shared" ref="AF615:AG615" si="1492">SUM(AF616:AF620)</f>
        <v>0</v>
      </c>
      <c r="AG615" s="276">
        <f t="shared" si="1492"/>
        <v>0</v>
      </c>
      <c r="AH615" s="276">
        <f t="shared" ref="AH615:AI615" si="1493">SUM(AH616:AH620)</f>
        <v>0</v>
      </c>
      <c r="AI615" s="276">
        <f t="shared" si="1493"/>
        <v>0</v>
      </c>
      <c r="AJ615" s="276">
        <f t="shared" ref="AJ615" si="1494">SUM(AJ616:AJ620)</f>
        <v>0</v>
      </c>
      <c r="AK615" s="243">
        <f t="shared" ref="AK615:AK628" si="1495">IF(AI615=0,0,AJ615/AI615*100)</f>
        <v>0</v>
      </c>
    </row>
    <row r="616" spans="1:47" ht="19.5" hidden="1" customHeight="1" outlineLevel="1" x14ac:dyDescent="0.2">
      <c r="B616" s="356" t="s">
        <v>4</v>
      </c>
      <c r="C616" s="279"/>
      <c r="D616" s="279"/>
      <c r="E616" s="280"/>
      <c r="F616" s="280"/>
      <c r="G616" s="280"/>
      <c r="H616" s="280"/>
      <c r="I616" s="280"/>
      <c r="J616" s="280"/>
      <c r="K616" s="280"/>
      <c r="L616" s="280"/>
      <c r="M616" s="280"/>
      <c r="N616" s="280"/>
      <c r="O616" s="280"/>
      <c r="P616" s="280"/>
      <c r="Q616" s="280"/>
      <c r="R616" s="280"/>
      <c r="S616" s="281">
        <f t="shared" ref="S616:S628" si="1496">IF(Q616=0,0,R616/Q616*100)</f>
        <v>0</v>
      </c>
      <c r="T616" s="282"/>
      <c r="U616" s="283" t="s">
        <v>6</v>
      </c>
      <c r="V616" s="284"/>
      <c r="W616" s="285">
        <f>SUMIF($V$472:$V$608,$U$616:$U$624,W$472:W$608)</f>
        <v>0</v>
      </c>
      <c r="X616" s="285">
        <f t="shared" ref="X616:AH616" si="1497">SUMIF($V$472:$V$608,$U$616:$U$624,X$472:X$608)</f>
        <v>0</v>
      </c>
      <c r="Y616" s="285">
        <f t="shared" si="1497"/>
        <v>0</v>
      </c>
      <c r="Z616" s="285">
        <f t="shared" si="1497"/>
        <v>0</v>
      </c>
      <c r="AA616" s="285">
        <f t="shared" si="1497"/>
        <v>0</v>
      </c>
      <c r="AB616" s="285">
        <f t="shared" si="1497"/>
        <v>0</v>
      </c>
      <c r="AC616" s="285">
        <f>SUMIF($V$472:$V$608,$U$616:$U$624,AC$472:AC$608)</f>
        <v>0</v>
      </c>
      <c r="AD616" s="285">
        <f t="shared" si="1497"/>
        <v>0</v>
      </c>
      <c r="AE616" s="285">
        <f>SUMIF($V$472:$V$608,$U$616:$U$624,AE$472:AE$608)</f>
        <v>0</v>
      </c>
      <c r="AF616" s="285">
        <f t="shared" si="1497"/>
        <v>0</v>
      </c>
      <c r="AG616" s="285">
        <f>SUMIF($V$472:$V$608,$U$616:$U$624,AG$472:AG$608)</f>
        <v>0</v>
      </c>
      <c r="AH616" s="285">
        <f t="shared" si="1497"/>
        <v>0</v>
      </c>
      <c r="AI616" s="285">
        <f>SUMIF($V$472:$V$608,$U$616:$U$624,AI$472:AI$608)</f>
        <v>0</v>
      </c>
      <c r="AJ616" s="285">
        <f>SUMIF($V$472:$V$608,$U$616:$U$624,AJ$472:AJ$608)</f>
        <v>0</v>
      </c>
      <c r="AK616" s="244">
        <f t="shared" si="1495"/>
        <v>0</v>
      </c>
    </row>
    <row r="617" spans="1:47" ht="23.25" hidden="1" customHeight="1" outlineLevel="1" x14ac:dyDescent="0.2">
      <c r="A617" s="253"/>
      <c r="B617" s="357" t="s">
        <v>5</v>
      </c>
      <c r="C617" s="288"/>
      <c r="D617" s="289"/>
      <c r="E617" s="290">
        <f>SUMIF($C$472:$C$611,$B$617:$B$627,E$472:E$611)</f>
        <v>0</v>
      </c>
      <c r="F617" s="290">
        <f t="shared" ref="F617:R617" si="1498">SUMIF($C$472:$C$611,$B$617:$B$627,F$472:F$611)</f>
        <v>0</v>
      </c>
      <c r="G617" s="290">
        <f t="shared" si="1498"/>
        <v>0</v>
      </c>
      <c r="H617" s="290">
        <f t="shared" si="1498"/>
        <v>0</v>
      </c>
      <c r="I617" s="290">
        <f t="shared" si="1498"/>
        <v>0</v>
      </c>
      <c r="J617" s="290">
        <f t="shared" si="1498"/>
        <v>0</v>
      </c>
      <c r="K617" s="290">
        <f t="shared" si="1498"/>
        <v>0</v>
      </c>
      <c r="L617" s="290">
        <f t="shared" si="1498"/>
        <v>0</v>
      </c>
      <c r="M617" s="290">
        <f t="shared" si="1498"/>
        <v>0</v>
      </c>
      <c r="N617" s="290">
        <f t="shared" si="1498"/>
        <v>0</v>
      </c>
      <c r="O617" s="290">
        <f t="shared" si="1498"/>
        <v>0</v>
      </c>
      <c r="P617" s="290">
        <f t="shared" si="1498"/>
        <v>0</v>
      </c>
      <c r="Q617" s="290">
        <f t="shared" si="1498"/>
        <v>0</v>
      </c>
      <c r="R617" s="290">
        <f t="shared" si="1498"/>
        <v>0</v>
      </c>
      <c r="S617" s="291">
        <f t="shared" si="1496"/>
        <v>0</v>
      </c>
      <c r="T617" s="282"/>
      <c r="U617" s="292" t="s">
        <v>8</v>
      </c>
      <c r="V617" s="293"/>
      <c r="W617" s="294">
        <f t="shared" ref="W617:AJ624" si="1499">SUMIF($V$472:$V$608,$U$616:$U$624,W$472:W$608)</f>
        <v>0</v>
      </c>
      <c r="X617" s="294">
        <f t="shared" si="1499"/>
        <v>0</v>
      </c>
      <c r="Y617" s="294">
        <f t="shared" si="1499"/>
        <v>0</v>
      </c>
      <c r="Z617" s="294">
        <f t="shared" si="1499"/>
        <v>0</v>
      </c>
      <c r="AA617" s="294">
        <f t="shared" si="1499"/>
        <v>0</v>
      </c>
      <c r="AB617" s="294">
        <f t="shared" si="1499"/>
        <v>0</v>
      </c>
      <c r="AC617" s="294">
        <f t="shared" si="1499"/>
        <v>0</v>
      </c>
      <c r="AD617" s="294">
        <f t="shared" si="1499"/>
        <v>0</v>
      </c>
      <c r="AE617" s="294">
        <f t="shared" si="1499"/>
        <v>0</v>
      </c>
      <c r="AF617" s="294">
        <f t="shared" si="1499"/>
        <v>0</v>
      </c>
      <c r="AG617" s="294">
        <f t="shared" si="1499"/>
        <v>0</v>
      </c>
      <c r="AH617" s="294">
        <f t="shared" si="1499"/>
        <v>0</v>
      </c>
      <c r="AI617" s="294">
        <f t="shared" si="1499"/>
        <v>0</v>
      </c>
      <c r="AJ617" s="294">
        <f t="shared" si="1499"/>
        <v>0</v>
      </c>
      <c r="AK617" s="245">
        <f t="shared" si="1495"/>
        <v>0</v>
      </c>
    </row>
    <row r="618" spans="1:47" ht="19.5" hidden="1" customHeight="1" outlineLevel="1" x14ac:dyDescent="0.2">
      <c r="A618" s="253"/>
      <c r="B618" s="357" t="s">
        <v>7</v>
      </c>
      <c r="C618" s="288"/>
      <c r="D618" s="289"/>
      <c r="E618" s="290">
        <f t="shared" ref="E618:R627" si="1500">SUMIF($C$472:$C$611,$B$617:$B$627,E$472:E$611)</f>
        <v>0</v>
      </c>
      <c r="F618" s="290">
        <f t="shared" si="1500"/>
        <v>0</v>
      </c>
      <c r="G618" s="290">
        <f t="shared" si="1500"/>
        <v>0</v>
      </c>
      <c r="H618" s="290">
        <f t="shared" si="1500"/>
        <v>0</v>
      </c>
      <c r="I618" s="290">
        <f t="shared" si="1500"/>
        <v>0</v>
      </c>
      <c r="J618" s="290">
        <f t="shared" si="1500"/>
        <v>0</v>
      </c>
      <c r="K618" s="290">
        <f t="shared" si="1500"/>
        <v>0</v>
      </c>
      <c r="L618" s="290">
        <f t="shared" si="1500"/>
        <v>0</v>
      </c>
      <c r="M618" s="290">
        <f t="shared" si="1500"/>
        <v>0</v>
      </c>
      <c r="N618" s="290">
        <f t="shared" si="1500"/>
        <v>0</v>
      </c>
      <c r="O618" s="290">
        <f t="shared" si="1500"/>
        <v>0</v>
      </c>
      <c r="P618" s="290">
        <f t="shared" si="1500"/>
        <v>0</v>
      </c>
      <c r="Q618" s="290">
        <f t="shared" si="1500"/>
        <v>0</v>
      </c>
      <c r="R618" s="290">
        <f t="shared" si="1500"/>
        <v>0</v>
      </c>
      <c r="S618" s="291">
        <f t="shared" si="1496"/>
        <v>0</v>
      </c>
      <c r="T618" s="282"/>
      <c r="U618" s="292" t="s">
        <v>9</v>
      </c>
      <c r="V618" s="296"/>
      <c r="W618" s="294">
        <f t="shared" si="1499"/>
        <v>0</v>
      </c>
      <c r="X618" s="294">
        <f t="shared" si="1499"/>
        <v>0</v>
      </c>
      <c r="Y618" s="294">
        <f t="shared" si="1499"/>
        <v>0</v>
      </c>
      <c r="Z618" s="294">
        <f t="shared" si="1499"/>
        <v>0</v>
      </c>
      <c r="AA618" s="294">
        <f t="shared" si="1499"/>
        <v>0</v>
      </c>
      <c r="AB618" s="294">
        <f t="shared" si="1499"/>
        <v>0</v>
      </c>
      <c r="AC618" s="294">
        <f t="shared" si="1499"/>
        <v>0</v>
      </c>
      <c r="AD618" s="294">
        <f t="shared" si="1499"/>
        <v>0</v>
      </c>
      <c r="AE618" s="294">
        <f t="shared" si="1499"/>
        <v>0</v>
      </c>
      <c r="AF618" s="294">
        <f t="shared" si="1499"/>
        <v>0</v>
      </c>
      <c r="AG618" s="294">
        <f t="shared" si="1499"/>
        <v>0</v>
      </c>
      <c r="AH618" s="294">
        <f t="shared" si="1499"/>
        <v>0</v>
      </c>
      <c r="AI618" s="294">
        <f t="shared" si="1499"/>
        <v>0</v>
      </c>
      <c r="AJ618" s="294">
        <f t="shared" si="1499"/>
        <v>0</v>
      </c>
      <c r="AK618" s="245">
        <f t="shared" si="1495"/>
        <v>0</v>
      </c>
    </row>
    <row r="619" spans="1:47" ht="19.5" hidden="1" customHeight="1" outlineLevel="1" x14ac:dyDescent="0.2">
      <c r="A619" s="253"/>
      <c r="B619" s="357" t="s">
        <v>21</v>
      </c>
      <c r="C619" s="288"/>
      <c r="D619" s="289"/>
      <c r="E619" s="290">
        <f t="shared" si="1500"/>
        <v>0</v>
      </c>
      <c r="F619" s="290">
        <f t="shared" si="1500"/>
        <v>0</v>
      </c>
      <c r="G619" s="290">
        <f t="shared" si="1500"/>
        <v>0</v>
      </c>
      <c r="H619" s="290">
        <f t="shared" si="1500"/>
        <v>0</v>
      </c>
      <c r="I619" s="290">
        <f t="shared" si="1500"/>
        <v>0</v>
      </c>
      <c r="J619" s="290">
        <f t="shared" si="1500"/>
        <v>0</v>
      </c>
      <c r="K619" s="290">
        <f t="shared" si="1500"/>
        <v>0</v>
      </c>
      <c r="L619" s="290">
        <f t="shared" si="1500"/>
        <v>0</v>
      </c>
      <c r="M619" s="290">
        <f t="shared" si="1500"/>
        <v>0</v>
      </c>
      <c r="N619" s="290">
        <f t="shared" si="1500"/>
        <v>0</v>
      </c>
      <c r="O619" s="290">
        <f t="shared" si="1500"/>
        <v>0</v>
      </c>
      <c r="P619" s="290">
        <f t="shared" si="1500"/>
        <v>0</v>
      </c>
      <c r="Q619" s="290">
        <f t="shared" si="1500"/>
        <v>0</v>
      </c>
      <c r="R619" s="290">
        <f t="shared" si="1500"/>
        <v>0</v>
      </c>
      <c r="S619" s="291">
        <f t="shared" si="1496"/>
        <v>0</v>
      </c>
      <c r="T619" s="282"/>
      <c r="U619" s="292" t="s">
        <v>11</v>
      </c>
      <c r="V619" s="293"/>
      <c r="W619" s="294">
        <f t="shared" si="1499"/>
        <v>0</v>
      </c>
      <c r="X619" s="294">
        <f t="shared" si="1499"/>
        <v>0</v>
      </c>
      <c r="Y619" s="294">
        <f t="shared" si="1499"/>
        <v>0</v>
      </c>
      <c r="Z619" s="294">
        <f t="shared" si="1499"/>
        <v>0</v>
      </c>
      <c r="AA619" s="294">
        <f t="shared" si="1499"/>
        <v>0</v>
      </c>
      <c r="AB619" s="294">
        <f t="shared" si="1499"/>
        <v>0</v>
      </c>
      <c r="AC619" s="294">
        <f t="shared" si="1499"/>
        <v>0</v>
      </c>
      <c r="AD619" s="294">
        <f t="shared" si="1499"/>
        <v>0</v>
      </c>
      <c r="AE619" s="294">
        <f t="shared" si="1499"/>
        <v>0</v>
      </c>
      <c r="AF619" s="294">
        <f t="shared" si="1499"/>
        <v>0</v>
      </c>
      <c r="AG619" s="294">
        <f t="shared" si="1499"/>
        <v>0</v>
      </c>
      <c r="AH619" s="294">
        <f t="shared" si="1499"/>
        <v>0</v>
      </c>
      <c r="AI619" s="294">
        <f t="shared" si="1499"/>
        <v>0</v>
      </c>
      <c r="AJ619" s="294">
        <f t="shared" si="1499"/>
        <v>0</v>
      </c>
      <c r="AK619" s="245">
        <f t="shared" si="1495"/>
        <v>0</v>
      </c>
    </row>
    <row r="620" spans="1:47" ht="19.5" hidden="1" customHeight="1" outlineLevel="1" x14ac:dyDescent="0.2">
      <c r="A620" s="253"/>
      <c r="B620" s="297"/>
      <c r="C620" s="298"/>
      <c r="D620" s="298"/>
      <c r="E620" s="299">
        <f t="shared" si="1500"/>
        <v>0</v>
      </c>
      <c r="F620" s="299">
        <f t="shared" si="1500"/>
        <v>0</v>
      </c>
      <c r="G620" s="299">
        <f t="shared" si="1500"/>
        <v>0</v>
      </c>
      <c r="H620" s="299">
        <f t="shared" si="1500"/>
        <v>0</v>
      </c>
      <c r="I620" s="299">
        <f t="shared" si="1500"/>
        <v>0</v>
      </c>
      <c r="J620" s="299">
        <f t="shared" si="1500"/>
        <v>0</v>
      </c>
      <c r="K620" s="299">
        <f t="shared" si="1500"/>
        <v>0</v>
      </c>
      <c r="L620" s="299">
        <f t="shared" si="1500"/>
        <v>0</v>
      </c>
      <c r="M620" s="299">
        <f t="shared" si="1500"/>
        <v>0</v>
      </c>
      <c r="N620" s="299">
        <f t="shared" si="1500"/>
        <v>0</v>
      </c>
      <c r="O620" s="299">
        <f t="shared" si="1500"/>
        <v>0</v>
      </c>
      <c r="P620" s="299">
        <f t="shared" si="1500"/>
        <v>0</v>
      </c>
      <c r="Q620" s="299">
        <f t="shared" si="1500"/>
        <v>0</v>
      </c>
      <c r="R620" s="299">
        <f t="shared" si="1500"/>
        <v>0</v>
      </c>
      <c r="S620" s="300">
        <f t="shared" si="1496"/>
        <v>0</v>
      </c>
      <c r="T620" s="282"/>
      <c r="U620" s="301" t="s">
        <v>12</v>
      </c>
      <c r="V620" s="302"/>
      <c r="W620" s="303">
        <f t="shared" si="1499"/>
        <v>0</v>
      </c>
      <c r="X620" s="303">
        <f t="shared" si="1499"/>
        <v>0</v>
      </c>
      <c r="Y620" s="303">
        <f t="shared" si="1499"/>
        <v>0</v>
      </c>
      <c r="Z620" s="303">
        <f t="shared" si="1499"/>
        <v>0</v>
      </c>
      <c r="AA620" s="303">
        <f t="shared" si="1499"/>
        <v>0</v>
      </c>
      <c r="AB620" s="303">
        <f t="shared" si="1499"/>
        <v>0</v>
      </c>
      <c r="AC620" s="303">
        <f t="shared" si="1499"/>
        <v>0</v>
      </c>
      <c r="AD620" s="303">
        <f t="shared" si="1499"/>
        <v>0</v>
      </c>
      <c r="AE620" s="303">
        <f t="shared" si="1499"/>
        <v>0</v>
      </c>
      <c r="AF620" s="303">
        <f t="shared" si="1499"/>
        <v>0</v>
      </c>
      <c r="AG620" s="303">
        <f t="shared" si="1499"/>
        <v>0</v>
      </c>
      <c r="AH620" s="303">
        <f t="shared" si="1499"/>
        <v>0</v>
      </c>
      <c r="AI620" s="303">
        <f t="shared" si="1499"/>
        <v>0</v>
      </c>
      <c r="AJ620" s="303">
        <f t="shared" si="1499"/>
        <v>0</v>
      </c>
      <c r="AK620" s="246">
        <f t="shared" si="1495"/>
        <v>0</v>
      </c>
    </row>
    <row r="621" spans="1:47" ht="19.5" hidden="1" customHeight="1" outlineLevel="1" x14ac:dyDescent="0.2">
      <c r="A621" s="253"/>
      <c r="B621" s="297"/>
      <c r="C621" s="298"/>
      <c r="D621" s="298"/>
      <c r="E621" s="299">
        <f t="shared" si="1500"/>
        <v>0</v>
      </c>
      <c r="F621" s="299">
        <f t="shared" si="1500"/>
        <v>0</v>
      </c>
      <c r="G621" s="299">
        <f t="shared" si="1500"/>
        <v>0</v>
      </c>
      <c r="H621" s="299">
        <f t="shared" si="1500"/>
        <v>0</v>
      </c>
      <c r="I621" s="299">
        <f t="shared" si="1500"/>
        <v>0</v>
      </c>
      <c r="J621" s="299">
        <f t="shared" si="1500"/>
        <v>0</v>
      </c>
      <c r="K621" s="299">
        <f t="shared" si="1500"/>
        <v>0</v>
      </c>
      <c r="L621" s="299">
        <f t="shared" si="1500"/>
        <v>0</v>
      </c>
      <c r="M621" s="299">
        <f t="shared" si="1500"/>
        <v>0</v>
      </c>
      <c r="N621" s="299">
        <f t="shared" si="1500"/>
        <v>0</v>
      </c>
      <c r="O621" s="299">
        <f t="shared" si="1500"/>
        <v>0</v>
      </c>
      <c r="P621" s="299">
        <f t="shared" si="1500"/>
        <v>0</v>
      </c>
      <c r="Q621" s="299">
        <f t="shared" si="1500"/>
        <v>0</v>
      </c>
      <c r="R621" s="299">
        <f t="shared" si="1500"/>
        <v>0</v>
      </c>
      <c r="S621" s="300">
        <f t="shared" si="1496"/>
        <v>0</v>
      </c>
      <c r="T621" s="305"/>
      <c r="U621" s="274" t="s">
        <v>13</v>
      </c>
      <c r="V621" s="275"/>
      <c r="W621" s="306">
        <f t="shared" ref="W621" si="1501">SUM(W622:W624)</f>
        <v>106745</v>
      </c>
      <c r="X621" s="306">
        <f t="shared" ref="X621:AA621" si="1502">SUM(X622:X624)</f>
        <v>0</v>
      </c>
      <c r="Y621" s="306">
        <f t="shared" si="1502"/>
        <v>106745</v>
      </c>
      <c r="Z621" s="306">
        <f t="shared" si="1502"/>
        <v>0</v>
      </c>
      <c r="AA621" s="306">
        <f t="shared" si="1502"/>
        <v>106745</v>
      </c>
      <c r="AB621" s="306">
        <f t="shared" ref="AB621:AC621" si="1503">SUM(AB622:AB624)</f>
        <v>0</v>
      </c>
      <c r="AC621" s="306">
        <f t="shared" si="1503"/>
        <v>106745</v>
      </c>
      <c r="AD621" s="306">
        <f t="shared" ref="AD621:AE621" si="1504">SUM(AD622:AD624)</f>
        <v>2332</v>
      </c>
      <c r="AE621" s="306">
        <f t="shared" si="1504"/>
        <v>109077</v>
      </c>
      <c r="AF621" s="306">
        <f t="shared" ref="AF621:AG621" si="1505">SUM(AF622:AF624)</f>
        <v>0</v>
      </c>
      <c r="AG621" s="306">
        <f t="shared" si="1505"/>
        <v>109077</v>
      </c>
      <c r="AH621" s="306">
        <f t="shared" ref="AH621:AI621" si="1506">SUM(AH622:AH624)</f>
        <v>0</v>
      </c>
      <c r="AI621" s="306">
        <f t="shared" si="1506"/>
        <v>109077</v>
      </c>
      <c r="AJ621" s="306">
        <f t="shared" ref="AJ621" si="1507">SUM(AJ622:AJ624)</f>
        <v>5798.9690000000001</v>
      </c>
      <c r="AK621" s="243">
        <f t="shared" si="1495"/>
        <v>5.3163994242599264</v>
      </c>
    </row>
    <row r="622" spans="1:47" ht="19.5" hidden="1" customHeight="1" outlineLevel="1" x14ac:dyDescent="0.2">
      <c r="A622" s="253"/>
      <c r="B622" s="268" t="s">
        <v>10</v>
      </c>
      <c r="C622" s="269"/>
      <c r="D622" s="309"/>
      <c r="E622" s="310">
        <f t="shared" si="1500"/>
        <v>101783</v>
      </c>
      <c r="F622" s="310">
        <f t="shared" si="1500"/>
        <v>0</v>
      </c>
      <c r="G622" s="310">
        <f t="shared" si="1500"/>
        <v>101783</v>
      </c>
      <c r="H622" s="310">
        <f t="shared" si="1500"/>
        <v>0</v>
      </c>
      <c r="I622" s="310">
        <f t="shared" si="1500"/>
        <v>101783</v>
      </c>
      <c r="J622" s="310">
        <f t="shared" si="1500"/>
        <v>0</v>
      </c>
      <c r="K622" s="310">
        <f t="shared" si="1500"/>
        <v>101783</v>
      </c>
      <c r="L622" s="310">
        <f t="shared" si="1500"/>
        <v>2332</v>
      </c>
      <c r="M622" s="310">
        <f t="shared" si="1500"/>
        <v>104115</v>
      </c>
      <c r="N622" s="310">
        <f t="shared" si="1500"/>
        <v>0</v>
      </c>
      <c r="O622" s="310">
        <f t="shared" si="1500"/>
        <v>104115</v>
      </c>
      <c r="P622" s="310">
        <f t="shared" si="1500"/>
        <v>0</v>
      </c>
      <c r="Q622" s="310">
        <f t="shared" si="1500"/>
        <v>104115</v>
      </c>
      <c r="R622" s="310">
        <f t="shared" si="1500"/>
        <v>2332</v>
      </c>
      <c r="S622" s="311">
        <f t="shared" si="1496"/>
        <v>2.2398309561542527</v>
      </c>
      <c r="T622" s="273"/>
      <c r="U622" s="283" t="s">
        <v>15</v>
      </c>
      <c r="V622" s="284"/>
      <c r="W622" s="285">
        <f t="shared" si="1499"/>
        <v>0</v>
      </c>
      <c r="X622" s="285">
        <f t="shared" si="1499"/>
        <v>0</v>
      </c>
      <c r="Y622" s="285">
        <f t="shared" si="1499"/>
        <v>0</v>
      </c>
      <c r="Z622" s="285">
        <f t="shared" si="1499"/>
        <v>0</v>
      </c>
      <c r="AA622" s="285">
        <f t="shared" si="1499"/>
        <v>0</v>
      </c>
      <c r="AB622" s="285">
        <f t="shared" si="1499"/>
        <v>0</v>
      </c>
      <c r="AC622" s="285">
        <f>SUMIF($V$472:$V$608,$U$616:$U$624,AC$472:AC$608)</f>
        <v>0</v>
      </c>
      <c r="AD622" s="285">
        <f t="shared" si="1499"/>
        <v>0</v>
      </c>
      <c r="AE622" s="285">
        <f>SUMIF($V$472:$V$608,$U$616:$U$624,AE$472:AE$608)</f>
        <v>0</v>
      </c>
      <c r="AF622" s="285">
        <f t="shared" si="1499"/>
        <v>0</v>
      </c>
      <c r="AG622" s="285">
        <f>SUMIF($V$472:$V$608,$U$616:$U$624,AG$472:AG$608)</f>
        <v>0</v>
      </c>
      <c r="AH622" s="285">
        <f t="shared" si="1499"/>
        <v>0</v>
      </c>
      <c r="AI622" s="285">
        <f>SUMIF($V$472:$V$608,$U$616:$U$624,AI$472:AI$608)</f>
        <v>0</v>
      </c>
      <c r="AJ622" s="285">
        <f>SUMIF($V$472:$V$608,$U$616:$U$624,AJ$472:AJ$608)</f>
        <v>0</v>
      </c>
      <c r="AK622" s="244">
        <f t="shared" si="1495"/>
        <v>0</v>
      </c>
    </row>
    <row r="623" spans="1:47" ht="19.5" hidden="1" customHeight="1" outlineLevel="1" x14ac:dyDescent="0.2">
      <c r="A623" s="253"/>
      <c r="B623" s="268" t="s">
        <v>139</v>
      </c>
      <c r="C623" s="269"/>
      <c r="D623" s="309"/>
      <c r="E623" s="312">
        <f t="shared" si="1500"/>
        <v>0</v>
      </c>
      <c r="F623" s="312">
        <f t="shared" si="1500"/>
        <v>0</v>
      </c>
      <c r="G623" s="312">
        <f t="shared" si="1500"/>
        <v>0</v>
      </c>
      <c r="H623" s="312">
        <f t="shared" si="1500"/>
        <v>0</v>
      </c>
      <c r="I623" s="312">
        <f t="shared" si="1500"/>
        <v>0</v>
      </c>
      <c r="J623" s="312">
        <f t="shared" si="1500"/>
        <v>0</v>
      </c>
      <c r="K623" s="312">
        <f t="shared" si="1500"/>
        <v>0</v>
      </c>
      <c r="L623" s="312">
        <f t="shared" si="1500"/>
        <v>0</v>
      </c>
      <c r="M623" s="312">
        <f t="shared" si="1500"/>
        <v>0</v>
      </c>
      <c r="N623" s="312">
        <f t="shared" si="1500"/>
        <v>0</v>
      </c>
      <c r="O623" s="312">
        <f t="shared" si="1500"/>
        <v>0</v>
      </c>
      <c r="P623" s="312">
        <f t="shared" si="1500"/>
        <v>0</v>
      </c>
      <c r="Q623" s="312">
        <f t="shared" si="1500"/>
        <v>0</v>
      </c>
      <c r="R623" s="312">
        <f t="shared" si="1500"/>
        <v>0</v>
      </c>
      <c r="S623" s="313">
        <f t="shared" si="1496"/>
        <v>0</v>
      </c>
      <c r="T623" s="273"/>
      <c r="U623" s="292" t="s">
        <v>16</v>
      </c>
      <c r="V623" s="293"/>
      <c r="W623" s="294">
        <f t="shared" si="1499"/>
        <v>0</v>
      </c>
      <c r="X623" s="294">
        <f t="shared" si="1499"/>
        <v>0</v>
      </c>
      <c r="Y623" s="294">
        <f t="shared" si="1499"/>
        <v>0</v>
      </c>
      <c r="Z623" s="294">
        <f t="shared" si="1499"/>
        <v>0</v>
      </c>
      <c r="AA623" s="294">
        <f t="shared" si="1499"/>
        <v>0</v>
      </c>
      <c r="AB623" s="294">
        <f t="shared" si="1499"/>
        <v>0</v>
      </c>
      <c r="AC623" s="294">
        <f t="shared" si="1499"/>
        <v>0</v>
      </c>
      <c r="AD623" s="294">
        <f t="shared" si="1499"/>
        <v>0</v>
      </c>
      <c r="AE623" s="294">
        <f t="shared" si="1499"/>
        <v>0</v>
      </c>
      <c r="AF623" s="294">
        <f t="shared" si="1499"/>
        <v>0</v>
      </c>
      <c r="AG623" s="294">
        <f t="shared" si="1499"/>
        <v>0</v>
      </c>
      <c r="AH623" s="294">
        <f t="shared" si="1499"/>
        <v>0</v>
      </c>
      <c r="AI623" s="294">
        <f t="shared" si="1499"/>
        <v>0</v>
      </c>
      <c r="AJ623" s="294">
        <f t="shared" si="1499"/>
        <v>0</v>
      </c>
      <c r="AK623" s="245">
        <f t="shared" si="1495"/>
        <v>0</v>
      </c>
    </row>
    <row r="624" spans="1:47" ht="19.5" hidden="1" customHeight="1" outlineLevel="1" x14ac:dyDescent="0.2">
      <c r="A624" s="253"/>
      <c r="B624" s="268" t="s">
        <v>22</v>
      </c>
      <c r="C624" s="269"/>
      <c r="D624" s="309"/>
      <c r="E624" s="314">
        <f t="shared" si="1500"/>
        <v>4962</v>
      </c>
      <c r="F624" s="314">
        <f t="shared" si="1500"/>
        <v>0</v>
      </c>
      <c r="G624" s="314">
        <f t="shared" si="1500"/>
        <v>4962</v>
      </c>
      <c r="H624" s="314">
        <f t="shared" si="1500"/>
        <v>0</v>
      </c>
      <c r="I624" s="314">
        <f t="shared" si="1500"/>
        <v>4962</v>
      </c>
      <c r="J624" s="314">
        <f t="shared" si="1500"/>
        <v>0</v>
      </c>
      <c r="K624" s="314">
        <f t="shared" si="1500"/>
        <v>4962</v>
      </c>
      <c r="L624" s="314">
        <f t="shared" si="1500"/>
        <v>0</v>
      </c>
      <c r="M624" s="314">
        <f t="shared" si="1500"/>
        <v>4962</v>
      </c>
      <c r="N624" s="314">
        <f t="shared" si="1500"/>
        <v>0</v>
      </c>
      <c r="O624" s="314">
        <f t="shared" si="1500"/>
        <v>4962</v>
      </c>
      <c r="P624" s="314">
        <f t="shared" si="1500"/>
        <v>0</v>
      </c>
      <c r="Q624" s="314">
        <f t="shared" si="1500"/>
        <v>4962</v>
      </c>
      <c r="R624" s="314">
        <f t="shared" si="1500"/>
        <v>3467</v>
      </c>
      <c r="S624" s="315">
        <f t="shared" si="1496"/>
        <v>69.871019750100771</v>
      </c>
      <c r="T624" s="305"/>
      <c r="U624" s="316" t="s">
        <v>17</v>
      </c>
      <c r="V624" s="317"/>
      <c r="W624" s="318">
        <f t="shared" si="1499"/>
        <v>106745</v>
      </c>
      <c r="X624" s="318">
        <f t="shared" si="1499"/>
        <v>0</v>
      </c>
      <c r="Y624" s="318">
        <f t="shared" si="1499"/>
        <v>106745</v>
      </c>
      <c r="Z624" s="318">
        <f t="shared" si="1499"/>
        <v>0</v>
      </c>
      <c r="AA624" s="318">
        <f t="shared" si="1499"/>
        <v>106745</v>
      </c>
      <c r="AB624" s="318">
        <f t="shared" si="1499"/>
        <v>0</v>
      </c>
      <c r="AC624" s="318">
        <f>SUMIF($V$472:$V$608,$U$616:$U$624,AC$472:AC$608)</f>
        <v>106745</v>
      </c>
      <c r="AD624" s="318">
        <f t="shared" si="1499"/>
        <v>2332</v>
      </c>
      <c r="AE624" s="318">
        <f>SUMIF($V$472:$V$608,$U$616:$U$624,AE$472:AE$608)</f>
        <v>109077</v>
      </c>
      <c r="AF624" s="318">
        <f t="shared" si="1499"/>
        <v>0</v>
      </c>
      <c r="AG624" s="318">
        <f>SUMIF($V$472:$V$608,$U$616:$U$624,AG$472:AG$608)</f>
        <v>109077</v>
      </c>
      <c r="AH624" s="318">
        <f t="shared" si="1499"/>
        <v>0</v>
      </c>
      <c r="AI624" s="318">
        <f>SUMIF($V$472:$V$608,$U$616:$U$624,AI$472:AI$608)</f>
        <v>109077</v>
      </c>
      <c r="AJ624" s="318">
        <f>SUMIF($V$472:$V$608,$U$616:$U$624,AJ$472:AJ$608)</f>
        <v>5798.9690000000001</v>
      </c>
      <c r="AK624" s="247">
        <f t="shared" si="1495"/>
        <v>5.3163994242599264</v>
      </c>
    </row>
    <row r="625" spans="1:47" ht="19.5" hidden="1" customHeight="1" outlineLevel="1" x14ac:dyDescent="0.2">
      <c r="A625" s="253"/>
      <c r="B625" s="268" t="s">
        <v>46</v>
      </c>
      <c r="C625" s="269"/>
      <c r="D625" s="309"/>
      <c r="E625" s="312">
        <f t="shared" si="1500"/>
        <v>0</v>
      </c>
      <c r="F625" s="312">
        <f t="shared" si="1500"/>
        <v>0</v>
      </c>
      <c r="G625" s="312">
        <f t="shared" si="1500"/>
        <v>0</v>
      </c>
      <c r="H625" s="312">
        <f t="shared" si="1500"/>
        <v>0</v>
      </c>
      <c r="I625" s="312">
        <f t="shared" si="1500"/>
        <v>0</v>
      </c>
      <c r="J625" s="312">
        <f t="shared" si="1500"/>
        <v>0</v>
      </c>
      <c r="K625" s="312">
        <f t="shared" si="1500"/>
        <v>0</v>
      </c>
      <c r="L625" s="312">
        <f t="shared" si="1500"/>
        <v>0</v>
      </c>
      <c r="M625" s="312">
        <f t="shared" si="1500"/>
        <v>0</v>
      </c>
      <c r="N625" s="312">
        <f t="shared" si="1500"/>
        <v>0</v>
      </c>
      <c r="O625" s="312">
        <f t="shared" si="1500"/>
        <v>0</v>
      </c>
      <c r="P625" s="312">
        <f t="shared" si="1500"/>
        <v>0</v>
      </c>
      <c r="Q625" s="312">
        <f t="shared" si="1500"/>
        <v>0</v>
      </c>
      <c r="R625" s="312">
        <f t="shared" si="1500"/>
        <v>0</v>
      </c>
      <c r="S625" s="313">
        <f t="shared" si="1496"/>
        <v>0</v>
      </c>
      <c r="T625" s="273"/>
      <c r="U625" s="348" t="s">
        <v>43</v>
      </c>
      <c r="V625" s="321"/>
      <c r="W625" s="306">
        <f>SUMIF($U$472:$U$611,$V$625:$V$627,W$472:W$611)</f>
        <v>0</v>
      </c>
      <c r="X625" s="306">
        <f t="shared" ref="X625:AH625" si="1508">SUMIF($U$472:$U$611,$V$625:$V$627,X$472:X$611)</f>
        <v>0</v>
      </c>
      <c r="Y625" s="306">
        <f t="shared" si="1508"/>
        <v>0</v>
      </c>
      <c r="Z625" s="306">
        <f t="shared" si="1508"/>
        <v>0</v>
      </c>
      <c r="AA625" s="306">
        <f t="shared" si="1508"/>
        <v>0</v>
      </c>
      <c r="AB625" s="306">
        <f t="shared" si="1508"/>
        <v>0</v>
      </c>
      <c r="AC625" s="306">
        <f>SUMIF($U$472:$U$611,$V$625:$V$627,AC$472:AC$611)</f>
        <v>0</v>
      </c>
      <c r="AD625" s="306">
        <f t="shared" si="1508"/>
        <v>0</v>
      </c>
      <c r="AE625" s="306">
        <f>SUMIF($U$472:$U$611,$V$625:$V$627,AE$472:AE$611)</f>
        <v>0</v>
      </c>
      <c r="AF625" s="306">
        <f t="shared" si="1508"/>
        <v>0</v>
      </c>
      <c r="AG625" s="306">
        <f>SUMIF($U$472:$U$611,$V$625:$V$627,AG$472:AG$611)</f>
        <v>0</v>
      </c>
      <c r="AH625" s="306">
        <f t="shared" si="1508"/>
        <v>0</v>
      </c>
      <c r="AI625" s="306">
        <f>SUMIF($U$472:$U$611,$V$625:$V$627,AI$472:AI$611)</f>
        <v>0</v>
      </c>
      <c r="AJ625" s="306">
        <f>SUMIF($U$472:$U$611,$V$625:$V$627,AJ$472:AJ$611)</f>
        <v>0</v>
      </c>
      <c r="AK625" s="230">
        <f t="shared" si="1495"/>
        <v>0</v>
      </c>
    </row>
    <row r="626" spans="1:47" ht="19.5" hidden="1" customHeight="1" outlineLevel="1" x14ac:dyDescent="0.2">
      <c r="B626" s="268" t="s">
        <v>51</v>
      </c>
      <c r="C626" s="269"/>
      <c r="D626" s="309"/>
      <c r="E626" s="314">
        <f t="shared" si="1500"/>
        <v>0</v>
      </c>
      <c r="F626" s="314">
        <f t="shared" si="1500"/>
        <v>0</v>
      </c>
      <c r="G626" s="314">
        <f t="shared" si="1500"/>
        <v>0</v>
      </c>
      <c r="H626" s="314">
        <f t="shared" si="1500"/>
        <v>0</v>
      </c>
      <c r="I626" s="314">
        <f t="shared" si="1500"/>
        <v>0</v>
      </c>
      <c r="J626" s="314">
        <f t="shared" si="1500"/>
        <v>0</v>
      </c>
      <c r="K626" s="314">
        <f t="shared" si="1500"/>
        <v>0</v>
      </c>
      <c r="L626" s="314">
        <f t="shared" si="1500"/>
        <v>0</v>
      </c>
      <c r="M626" s="314">
        <f t="shared" si="1500"/>
        <v>0</v>
      </c>
      <c r="N626" s="314">
        <f t="shared" si="1500"/>
        <v>0</v>
      </c>
      <c r="O626" s="314">
        <f t="shared" si="1500"/>
        <v>0</v>
      </c>
      <c r="P626" s="314">
        <f t="shared" si="1500"/>
        <v>0</v>
      </c>
      <c r="Q626" s="314">
        <f t="shared" si="1500"/>
        <v>0</v>
      </c>
      <c r="R626" s="314">
        <f t="shared" si="1500"/>
        <v>0</v>
      </c>
      <c r="S626" s="315">
        <f t="shared" si="1496"/>
        <v>0</v>
      </c>
      <c r="T626" s="305"/>
      <c r="U626" s="349" t="s">
        <v>38</v>
      </c>
      <c r="V626" s="322"/>
      <c r="W626" s="306">
        <f t="shared" ref="W626:AJ627" si="1509">SUMIF($U$472:$U$611,$V$625:$V$627,W$472:W$611)</f>
        <v>0</v>
      </c>
      <c r="X626" s="306">
        <f t="shared" si="1509"/>
        <v>0</v>
      </c>
      <c r="Y626" s="306">
        <f t="shared" si="1509"/>
        <v>0</v>
      </c>
      <c r="Z626" s="306">
        <f t="shared" si="1509"/>
        <v>0</v>
      </c>
      <c r="AA626" s="306">
        <f t="shared" si="1509"/>
        <v>0</v>
      </c>
      <c r="AB626" s="306">
        <f t="shared" si="1509"/>
        <v>0</v>
      </c>
      <c r="AC626" s="306">
        <f t="shared" si="1509"/>
        <v>0</v>
      </c>
      <c r="AD626" s="306">
        <f t="shared" si="1509"/>
        <v>0</v>
      </c>
      <c r="AE626" s="306">
        <f t="shared" si="1509"/>
        <v>0</v>
      </c>
      <c r="AF626" s="306">
        <f t="shared" si="1509"/>
        <v>0</v>
      </c>
      <c r="AG626" s="306">
        <f t="shared" si="1509"/>
        <v>0</v>
      </c>
      <c r="AH626" s="306">
        <f t="shared" si="1509"/>
        <v>0</v>
      </c>
      <c r="AI626" s="306">
        <f t="shared" si="1509"/>
        <v>0</v>
      </c>
      <c r="AJ626" s="306">
        <f t="shared" si="1509"/>
        <v>0</v>
      </c>
      <c r="AK626" s="230">
        <f t="shared" si="1495"/>
        <v>0</v>
      </c>
    </row>
    <row r="627" spans="1:47" ht="19.5" hidden="1" customHeight="1" outlineLevel="1" x14ac:dyDescent="0.2">
      <c r="B627" s="358" t="s">
        <v>127</v>
      </c>
      <c r="C627" s="324"/>
      <c r="D627" s="324"/>
      <c r="E627" s="325">
        <f t="shared" si="1500"/>
        <v>0</v>
      </c>
      <c r="F627" s="325">
        <f t="shared" si="1500"/>
        <v>0</v>
      </c>
      <c r="G627" s="325">
        <f t="shared" si="1500"/>
        <v>0</v>
      </c>
      <c r="H627" s="325">
        <f t="shared" si="1500"/>
        <v>0</v>
      </c>
      <c r="I627" s="325">
        <f t="shared" si="1500"/>
        <v>0</v>
      </c>
      <c r="J627" s="325">
        <f t="shared" si="1500"/>
        <v>0</v>
      </c>
      <c r="K627" s="325">
        <f t="shared" si="1500"/>
        <v>0</v>
      </c>
      <c r="L627" s="325">
        <f t="shared" si="1500"/>
        <v>0</v>
      </c>
      <c r="M627" s="325">
        <f t="shared" si="1500"/>
        <v>0</v>
      </c>
      <c r="N627" s="325">
        <f t="shared" si="1500"/>
        <v>0</v>
      </c>
      <c r="O627" s="325">
        <f t="shared" si="1500"/>
        <v>0</v>
      </c>
      <c r="P627" s="325">
        <f t="shared" si="1500"/>
        <v>0</v>
      </c>
      <c r="Q627" s="325">
        <f t="shared" si="1500"/>
        <v>0</v>
      </c>
      <c r="R627" s="325">
        <f t="shared" si="1500"/>
        <v>0</v>
      </c>
      <c r="S627" s="326">
        <f t="shared" si="1496"/>
        <v>0</v>
      </c>
      <c r="T627" s="305"/>
      <c r="U627" s="350" t="s">
        <v>127</v>
      </c>
      <c r="V627" s="328"/>
      <c r="W627" s="306">
        <f t="shared" si="1509"/>
        <v>0</v>
      </c>
      <c r="X627" s="306">
        <f t="shared" si="1509"/>
        <v>0</v>
      </c>
      <c r="Y627" s="306">
        <f t="shared" si="1509"/>
        <v>0</v>
      </c>
      <c r="Z627" s="306">
        <f t="shared" si="1509"/>
        <v>0</v>
      </c>
      <c r="AA627" s="306">
        <f t="shared" si="1509"/>
        <v>0</v>
      </c>
      <c r="AB627" s="306">
        <f t="shared" si="1509"/>
        <v>0</v>
      </c>
      <c r="AC627" s="306">
        <f t="shared" si="1509"/>
        <v>0</v>
      </c>
      <c r="AD627" s="306">
        <f t="shared" si="1509"/>
        <v>0</v>
      </c>
      <c r="AE627" s="306">
        <f t="shared" si="1509"/>
        <v>0</v>
      </c>
      <c r="AF627" s="306">
        <f t="shared" si="1509"/>
        <v>0</v>
      </c>
      <c r="AG627" s="306">
        <f t="shared" si="1509"/>
        <v>0</v>
      </c>
      <c r="AH627" s="306">
        <f t="shared" si="1509"/>
        <v>0</v>
      </c>
      <c r="AI627" s="306">
        <f t="shared" si="1509"/>
        <v>0</v>
      </c>
      <c r="AJ627" s="306">
        <f t="shared" si="1509"/>
        <v>0</v>
      </c>
      <c r="AK627" s="248">
        <f t="shared" si="1495"/>
        <v>0</v>
      </c>
    </row>
    <row r="628" spans="1:47" s="3" customFormat="1" ht="19.5" hidden="1" customHeight="1" outlineLevel="1" x14ac:dyDescent="0.2">
      <c r="B628" s="359" t="s">
        <v>14</v>
      </c>
      <c r="C628" s="269"/>
      <c r="D628" s="309"/>
      <c r="E628" s="312">
        <f>SUM(E622:E627)+E615</f>
        <v>106745</v>
      </c>
      <c r="F628" s="312">
        <f t="shared" ref="F628" si="1510">SUM(F622:F627)+F615</f>
        <v>0</v>
      </c>
      <c r="G628" s="312">
        <f t="shared" ref="G628" si="1511">SUM(G622:G627)+G615</f>
        <v>106745</v>
      </c>
      <c r="H628" s="312">
        <f t="shared" ref="H628" si="1512">SUM(H622:H627)+H615</f>
        <v>0</v>
      </c>
      <c r="I628" s="312">
        <f t="shared" ref="I628" si="1513">SUM(I622:I627)+I615</f>
        <v>106745</v>
      </c>
      <c r="J628" s="312">
        <f t="shared" ref="J628" si="1514">SUM(J622:J627)+J615</f>
        <v>0</v>
      </c>
      <c r="K628" s="312">
        <f t="shared" ref="K628" si="1515">SUM(K622:K627)+K615</f>
        <v>106745</v>
      </c>
      <c r="L628" s="312">
        <f t="shared" ref="L628" si="1516">SUM(L622:L627)+L615</f>
        <v>2332</v>
      </c>
      <c r="M628" s="312">
        <f t="shared" ref="M628" si="1517">SUM(M622:M627)+M615</f>
        <v>109077</v>
      </c>
      <c r="N628" s="312">
        <f t="shared" ref="N628" si="1518">SUM(N622:N627)+N615</f>
        <v>0</v>
      </c>
      <c r="O628" s="312">
        <f t="shared" ref="O628" si="1519">SUM(O622:O627)+O615</f>
        <v>109077</v>
      </c>
      <c r="P628" s="312">
        <f t="shared" ref="P628" si="1520">SUM(P622:P627)+P615</f>
        <v>0</v>
      </c>
      <c r="Q628" s="312">
        <f t="shared" ref="Q628:R628" si="1521">SUM(Q622:Q627)+Q615</f>
        <v>109077</v>
      </c>
      <c r="R628" s="312">
        <f t="shared" si="1521"/>
        <v>5799</v>
      </c>
      <c r="S628" s="313">
        <f t="shared" si="1496"/>
        <v>5.31642784455018</v>
      </c>
      <c r="T628" s="330"/>
      <c r="U628" s="331" t="s">
        <v>18</v>
      </c>
      <c r="V628" s="332"/>
      <c r="W628" s="306">
        <f t="shared" ref="W628:AI628" si="1522">+W626+W621+W615+W625+W627</f>
        <v>106745</v>
      </c>
      <c r="X628" s="306">
        <f t="shared" si="1522"/>
        <v>0</v>
      </c>
      <c r="Y628" s="306">
        <f t="shared" si="1522"/>
        <v>106745</v>
      </c>
      <c r="Z628" s="306">
        <f t="shared" si="1522"/>
        <v>0</v>
      </c>
      <c r="AA628" s="306">
        <f t="shared" si="1522"/>
        <v>106745</v>
      </c>
      <c r="AB628" s="306">
        <f t="shared" si="1522"/>
        <v>0</v>
      </c>
      <c r="AC628" s="306">
        <f t="shared" si="1522"/>
        <v>106745</v>
      </c>
      <c r="AD628" s="306">
        <f t="shared" si="1522"/>
        <v>2332</v>
      </c>
      <c r="AE628" s="306">
        <f t="shared" si="1522"/>
        <v>109077</v>
      </c>
      <c r="AF628" s="306">
        <f t="shared" si="1522"/>
        <v>0</v>
      </c>
      <c r="AG628" s="306">
        <f t="shared" si="1522"/>
        <v>109077</v>
      </c>
      <c r="AH628" s="306">
        <f t="shared" si="1522"/>
        <v>0</v>
      </c>
      <c r="AI628" s="306">
        <f t="shared" si="1522"/>
        <v>109077</v>
      </c>
      <c r="AJ628" s="306">
        <f t="shared" ref="AJ628" si="1523">+AJ626+AJ621+AJ615+AJ625+AJ627</f>
        <v>5798.9690000000001</v>
      </c>
      <c r="AK628" s="230">
        <f t="shared" si="1495"/>
        <v>5.3163994242599264</v>
      </c>
      <c r="AL628" s="14"/>
      <c r="AM628" s="14"/>
      <c r="AN628" s="14"/>
      <c r="AO628" s="14"/>
      <c r="AP628" s="14"/>
      <c r="AQ628" s="14"/>
      <c r="AR628" s="14"/>
      <c r="AS628" s="14"/>
      <c r="AT628" s="14"/>
      <c r="AU628" s="14"/>
    </row>
    <row r="629" spans="1:47" s="3" customFormat="1" ht="19.5" hidden="1" customHeight="1" outlineLevel="1" x14ac:dyDescent="0.2">
      <c r="B629" s="359"/>
      <c r="C629" s="269"/>
      <c r="D629" s="269"/>
      <c r="E629" s="333"/>
      <c r="F629" s="333"/>
      <c r="G629" s="333"/>
      <c r="H629" s="333"/>
      <c r="I629" s="333"/>
      <c r="J629" s="333"/>
      <c r="K629" s="333"/>
      <c r="L629" s="333"/>
      <c r="M629" s="333"/>
      <c r="N629" s="333"/>
      <c r="O629" s="333"/>
      <c r="P629" s="333"/>
      <c r="Q629" s="333"/>
      <c r="R629" s="333"/>
      <c r="S629" s="334"/>
      <c r="T629" s="333"/>
      <c r="U629" s="360"/>
      <c r="V629" s="361" t="s">
        <v>78</v>
      </c>
      <c r="W629" s="333"/>
      <c r="X629" s="333"/>
      <c r="Y629" s="333"/>
      <c r="Z629" s="333"/>
      <c r="AA629" s="333"/>
      <c r="AB629" s="333"/>
      <c r="AC629" s="333"/>
      <c r="AD629" s="333"/>
      <c r="AE629" s="333"/>
      <c r="AF629" s="333"/>
      <c r="AG629" s="333"/>
      <c r="AH629" s="333"/>
      <c r="AI629" s="333"/>
      <c r="AJ629" s="333"/>
      <c r="AK629" s="362"/>
      <c r="AL629" s="14"/>
      <c r="AM629" s="14"/>
      <c r="AN629" s="14"/>
      <c r="AO629" s="14"/>
      <c r="AP629" s="14"/>
      <c r="AQ629" s="14"/>
      <c r="AR629" s="14"/>
      <c r="AS629" s="14"/>
      <c r="AT629" s="14"/>
      <c r="AU629" s="14"/>
    </row>
    <row r="630" spans="1:47" s="3" customFormat="1" ht="19.5" hidden="1" customHeight="1" outlineLevel="1" thickBot="1" x14ac:dyDescent="0.25">
      <c r="B630" s="359"/>
      <c r="C630" s="269"/>
      <c r="D630" s="269"/>
      <c r="E630" s="333"/>
      <c r="F630" s="333"/>
      <c r="G630" s="333"/>
      <c r="H630" s="333"/>
      <c r="I630" s="333"/>
      <c r="J630" s="333"/>
      <c r="K630" s="333"/>
      <c r="L630" s="333"/>
      <c r="M630" s="333"/>
      <c r="N630" s="333"/>
      <c r="O630" s="333"/>
      <c r="P630" s="333"/>
      <c r="Q630" s="333"/>
      <c r="R630" s="333"/>
      <c r="S630" s="334"/>
      <c r="T630" s="330"/>
      <c r="U630" s="335"/>
      <c r="V630" s="336" t="s">
        <v>50</v>
      </c>
      <c r="W630" s="333"/>
      <c r="X630" s="333"/>
      <c r="Y630" s="333"/>
      <c r="Z630" s="333"/>
      <c r="AA630" s="333"/>
      <c r="AB630" s="333"/>
      <c r="AC630" s="333"/>
      <c r="AD630" s="333"/>
      <c r="AE630" s="333"/>
      <c r="AF630" s="333"/>
      <c r="AG630" s="333"/>
      <c r="AH630" s="333"/>
      <c r="AI630" s="333"/>
      <c r="AJ630" s="333"/>
      <c r="AK630" s="362"/>
      <c r="AL630" s="14"/>
      <c r="AM630" s="14"/>
      <c r="AN630" s="14"/>
      <c r="AO630" s="14"/>
      <c r="AP630" s="14"/>
      <c r="AQ630" s="14"/>
      <c r="AR630" s="14"/>
      <c r="AS630" s="14"/>
      <c r="AT630" s="14"/>
      <c r="AU630" s="14"/>
    </row>
    <row r="631" spans="1:47" s="3" customFormat="1" ht="19.5" hidden="1" customHeight="1" outlineLevel="1" thickBot="1" x14ac:dyDescent="0.25">
      <c r="B631" s="359"/>
      <c r="C631" s="269"/>
      <c r="D631" s="269"/>
      <c r="E631" s="333"/>
      <c r="F631" s="333"/>
      <c r="G631" s="333"/>
      <c r="H631" s="333"/>
      <c r="I631" s="333"/>
      <c r="J631" s="333"/>
      <c r="K631" s="333"/>
      <c r="L631" s="333"/>
      <c r="M631" s="333"/>
      <c r="N631" s="333"/>
      <c r="O631" s="333"/>
      <c r="P631" s="333"/>
      <c r="Q631" s="333"/>
      <c r="R631" s="333"/>
      <c r="S631" s="334"/>
      <c r="T631" s="330"/>
      <c r="U631" s="335"/>
      <c r="V631" s="336"/>
      <c r="W631" s="333"/>
      <c r="X631" s="333"/>
      <c r="Y631" s="333"/>
      <c r="Z631" s="333"/>
      <c r="AA631" s="333"/>
      <c r="AB631" s="333"/>
      <c r="AC631" s="333"/>
      <c r="AD631" s="333"/>
      <c r="AE631" s="333"/>
      <c r="AF631" s="333"/>
      <c r="AG631" s="333"/>
      <c r="AH631" s="333"/>
      <c r="AI631" s="333"/>
      <c r="AJ631" s="333"/>
      <c r="AK631" s="362"/>
      <c r="AL631" s="14"/>
      <c r="AM631" s="14"/>
      <c r="AN631" s="14"/>
      <c r="AO631" s="14"/>
      <c r="AP631" s="14"/>
      <c r="AQ631" s="14"/>
      <c r="AR631" s="14"/>
      <c r="AS631" s="14"/>
      <c r="AT631" s="14"/>
      <c r="AU631" s="14"/>
    </row>
    <row r="632" spans="1:47" s="3" customFormat="1" ht="25.5" hidden="1" customHeight="1" outlineLevel="1" x14ac:dyDescent="0.2">
      <c r="B632" s="152" t="s">
        <v>49</v>
      </c>
      <c r="C632" s="122" t="s">
        <v>37</v>
      </c>
      <c r="D632" s="123"/>
      <c r="E632" s="122"/>
      <c r="F632" s="122"/>
      <c r="G632" s="122"/>
      <c r="H632" s="122"/>
      <c r="I632" s="122"/>
      <c r="J632" s="122"/>
      <c r="K632" s="122"/>
      <c r="L632" s="122"/>
      <c r="M632" s="122"/>
      <c r="N632" s="122"/>
      <c r="O632" s="122"/>
      <c r="P632" s="122"/>
      <c r="Q632" s="122"/>
      <c r="R632" s="122"/>
      <c r="S632" s="220"/>
      <c r="T632" s="122"/>
      <c r="U632" s="123"/>
      <c r="V632" s="167"/>
      <c r="W632" s="167"/>
      <c r="X632" s="167"/>
      <c r="Y632" s="167"/>
      <c r="Z632" s="167"/>
      <c r="AA632" s="167"/>
      <c r="AB632" s="167"/>
      <c r="AC632" s="167"/>
      <c r="AD632" s="167"/>
      <c r="AE632" s="167"/>
      <c r="AF632" s="167"/>
      <c r="AG632" s="167"/>
      <c r="AH632" s="167"/>
      <c r="AI632" s="167"/>
      <c r="AJ632" s="167"/>
      <c r="AK632" s="199"/>
    </row>
    <row r="633" spans="1:47" ht="40.5" hidden="1" customHeight="1" outlineLevel="1" x14ac:dyDescent="0.2">
      <c r="B633" s="96" t="s">
        <v>0</v>
      </c>
      <c r="C633" s="26"/>
      <c r="D633" s="97"/>
      <c r="E633" s="34" t="str">
        <f t="shared" ref="E633:Q633" si="1524">+E$6</f>
        <v>Eredeti előirányzat
2024. év</v>
      </c>
      <c r="F633" s="34" t="str">
        <f t="shared" si="1524"/>
        <v>1 Módosítás</v>
      </c>
      <c r="G633" s="34" t="str">
        <f t="shared" si="1524"/>
        <v>Módosított előirányzat 1
2024. év</v>
      </c>
      <c r="H633" s="34" t="str">
        <f t="shared" si="1524"/>
        <v>2 Módosítás</v>
      </c>
      <c r="I633" s="34" t="str">
        <f t="shared" si="1524"/>
        <v>Módosított előirányzat</v>
      </c>
      <c r="J633" s="34" t="str">
        <f t="shared" si="1524"/>
        <v>3 Módosítás</v>
      </c>
      <c r="K633" s="34" t="str">
        <f t="shared" si="1524"/>
        <v>Módosított előirányzat</v>
      </c>
      <c r="L633" s="34" t="str">
        <f t="shared" si="1524"/>
        <v>4 Módosítás</v>
      </c>
      <c r="M633" s="34" t="str">
        <f t="shared" si="1524"/>
        <v>4. Módosított előirányzat</v>
      </c>
      <c r="N633" s="34" t="str">
        <f t="shared" si="1524"/>
        <v>5 Módosítás</v>
      </c>
      <c r="O633" s="34" t="str">
        <f t="shared" si="1524"/>
        <v>Módosított előirányzat 5.</v>
      </c>
      <c r="P633" s="34" t="str">
        <f t="shared" si="1524"/>
        <v>6 Módosítás</v>
      </c>
      <c r="Q633" s="34" t="str">
        <f t="shared" si="1524"/>
        <v>Módosított előirányzat
2024. év</v>
      </c>
      <c r="R633" s="34"/>
      <c r="S633" s="212"/>
      <c r="T633" s="49"/>
      <c r="U633" s="55" t="s">
        <v>1</v>
      </c>
      <c r="V633" s="98"/>
      <c r="W633" s="34" t="str">
        <f t="shared" ref="W633:AI633" si="1525">+W$6</f>
        <v>Eredeti előirányzat
2024. év</v>
      </c>
      <c r="X633" s="34" t="str">
        <f t="shared" si="1525"/>
        <v>1 Módosítás</v>
      </c>
      <c r="Y633" s="34" t="str">
        <f t="shared" si="1525"/>
        <v>Módosított előirányzat 1
2024. év</v>
      </c>
      <c r="Z633" s="34" t="str">
        <f t="shared" si="1525"/>
        <v>2 Módosítás</v>
      </c>
      <c r="AA633" s="34" t="str">
        <f t="shared" si="1525"/>
        <v>Módosított előirányzat</v>
      </c>
      <c r="AB633" s="34" t="str">
        <f t="shared" si="1525"/>
        <v>3 Módosítás</v>
      </c>
      <c r="AC633" s="34" t="str">
        <f t="shared" si="1525"/>
        <v>Módosított előirányzat</v>
      </c>
      <c r="AD633" s="34" t="str">
        <f t="shared" si="1525"/>
        <v>4 Módosítás</v>
      </c>
      <c r="AE633" s="34" t="str">
        <f t="shared" si="1525"/>
        <v>4. Módosított előirányzat</v>
      </c>
      <c r="AF633" s="34" t="str">
        <f t="shared" si="1525"/>
        <v>5 Módosítás</v>
      </c>
      <c r="AG633" s="34" t="str">
        <f t="shared" si="1525"/>
        <v>Módosított előirányzat 5</v>
      </c>
      <c r="AH633" s="34" t="str">
        <f t="shared" si="1525"/>
        <v>6 Módosítás</v>
      </c>
      <c r="AI633" s="34" t="str">
        <f t="shared" si="1525"/>
        <v>Módosított 
előirányzat</v>
      </c>
      <c r="AJ633" s="34"/>
      <c r="AK633" s="34"/>
    </row>
    <row r="634" spans="1:47" ht="19.5" hidden="1" customHeight="1" outlineLevel="1" x14ac:dyDescent="0.2">
      <c r="B634" s="134"/>
      <c r="C634" s="135" t="s">
        <v>2</v>
      </c>
      <c r="D634" s="136"/>
      <c r="E634" s="137">
        <f t="shared" ref="E634:I634" si="1526">+E635+E636+E637+E638</f>
        <v>0</v>
      </c>
      <c r="F634" s="137">
        <f t="shared" si="1526"/>
        <v>0</v>
      </c>
      <c r="G634" s="137">
        <f t="shared" si="1526"/>
        <v>0</v>
      </c>
      <c r="H634" s="137">
        <f t="shared" si="1526"/>
        <v>0</v>
      </c>
      <c r="I634" s="137">
        <f t="shared" si="1526"/>
        <v>0</v>
      </c>
      <c r="J634" s="137">
        <f t="shared" ref="J634:K634" si="1527">+J635+J636+J637+J638</f>
        <v>0</v>
      </c>
      <c r="K634" s="137">
        <f t="shared" si="1527"/>
        <v>0</v>
      </c>
      <c r="L634" s="137">
        <f t="shared" ref="L634:M634" si="1528">+L635+L636+L637+L638</f>
        <v>0</v>
      </c>
      <c r="M634" s="137">
        <f t="shared" si="1528"/>
        <v>0</v>
      </c>
      <c r="N634" s="137">
        <f t="shared" ref="N634:O634" si="1529">+N635+N636+N637+N638</f>
        <v>0</v>
      </c>
      <c r="O634" s="137">
        <f t="shared" si="1529"/>
        <v>0</v>
      </c>
      <c r="P634" s="137">
        <f t="shared" ref="P634:Q634" si="1530">+P635+P636+P637+P638</f>
        <v>0</v>
      </c>
      <c r="Q634" s="137">
        <f t="shared" si="1530"/>
        <v>0</v>
      </c>
      <c r="R634" s="137"/>
      <c r="S634" s="213"/>
      <c r="T634" s="44"/>
      <c r="U634" s="138" t="s">
        <v>3</v>
      </c>
      <c r="V634" s="139"/>
      <c r="W634" s="72">
        <f t="shared" ref="W634:X634" si="1531">SUM(W635:W639)</f>
        <v>0</v>
      </c>
      <c r="X634" s="72">
        <f t="shared" si="1531"/>
        <v>0</v>
      </c>
      <c r="Y634" s="72">
        <f>+W634+X634</f>
        <v>0</v>
      </c>
      <c r="Z634" s="72">
        <f t="shared" ref="Z634" si="1532">SUM(Z635:Z639)</f>
        <v>0</v>
      </c>
      <c r="AA634" s="72">
        <f>+Y634+Z634</f>
        <v>0</v>
      </c>
      <c r="AB634" s="72">
        <f t="shared" ref="AB634:AD634" si="1533">SUM(AB635:AB639)</f>
        <v>0</v>
      </c>
      <c r="AC634" s="72">
        <f>SUM(AC635:AC639)</f>
        <v>0</v>
      </c>
      <c r="AD634" s="72">
        <f t="shared" si="1533"/>
        <v>0</v>
      </c>
      <c r="AE634" s="72">
        <f>SUM(AE635:AE639)</f>
        <v>0</v>
      </c>
      <c r="AF634" s="72">
        <f t="shared" ref="AF634:AH634" si="1534">SUM(AF635:AF639)</f>
        <v>0</v>
      </c>
      <c r="AG634" s="72">
        <f>SUM(AG635:AG639)</f>
        <v>0</v>
      </c>
      <c r="AH634" s="72">
        <f t="shared" si="1534"/>
        <v>0</v>
      </c>
      <c r="AI634" s="72">
        <f>SUM(AI635:AI639)</f>
        <v>0</v>
      </c>
      <c r="AJ634" s="72"/>
      <c r="AK634" s="72"/>
    </row>
    <row r="635" spans="1:47" ht="19.5" hidden="1" customHeight="1" outlineLevel="1" x14ac:dyDescent="0.2">
      <c r="B635" s="140"/>
      <c r="C635" s="141" t="s">
        <v>4</v>
      </c>
      <c r="D635" s="141"/>
      <c r="E635" s="142"/>
      <c r="F635" s="142">
        <v>0</v>
      </c>
      <c r="G635" s="142"/>
      <c r="H635" s="142"/>
      <c r="I635" s="142"/>
      <c r="J635" s="142"/>
      <c r="K635" s="142"/>
      <c r="L635" s="142"/>
      <c r="M635" s="142"/>
      <c r="N635" s="142"/>
      <c r="O635" s="142"/>
      <c r="P635" s="142"/>
      <c r="Q635" s="142"/>
      <c r="R635" s="142"/>
      <c r="S635" s="214"/>
      <c r="T635" s="46"/>
      <c r="U635" s="143"/>
      <c r="V635" s="144" t="s">
        <v>6</v>
      </c>
      <c r="W635" s="145">
        <v>0</v>
      </c>
      <c r="X635" s="145">
        <v>0</v>
      </c>
      <c r="Y635" s="145">
        <f t="shared" ref="Y635:Y647" si="1535">+W635+X635</f>
        <v>0</v>
      </c>
      <c r="Z635" s="145">
        <v>0</v>
      </c>
      <c r="AA635" s="145">
        <f t="shared" ref="AA635:AA647" si="1536">+Y635+Z635</f>
        <v>0</v>
      </c>
      <c r="AB635" s="145">
        <v>0</v>
      </c>
      <c r="AC635" s="145">
        <f>+AA635+AB635</f>
        <v>0</v>
      </c>
      <c r="AD635" s="145">
        <v>0</v>
      </c>
      <c r="AE635" s="145">
        <f>+AC635+AD635</f>
        <v>0</v>
      </c>
      <c r="AF635" s="145">
        <v>0</v>
      </c>
      <c r="AG635" s="145">
        <f>+AE635+AF635</f>
        <v>0</v>
      </c>
      <c r="AH635" s="145">
        <v>0</v>
      </c>
      <c r="AI635" s="145">
        <f>+AG635+AH635</f>
        <v>0</v>
      </c>
      <c r="AJ635" s="145"/>
      <c r="AK635" s="145"/>
    </row>
    <row r="636" spans="1:47" ht="23.25" hidden="1" customHeight="1" outlineLevel="1" x14ac:dyDescent="0.2">
      <c r="A636" s="253"/>
      <c r="B636" s="100"/>
      <c r="C636" s="17" t="s">
        <v>5</v>
      </c>
      <c r="D636" s="18"/>
      <c r="E636" s="5">
        <v>0</v>
      </c>
      <c r="F636" s="5">
        <v>0</v>
      </c>
      <c r="G636" s="5">
        <f>+E636+F636</f>
        <v>0</v>
      </c>
      <c r="H636" s="5">
        <v>0</v>
      </c>
      <c r="I636" s="5">
        <f>+G636+H636</f>
        <v>0</v>
      </c>
      <c r="J636" s="5">
        <v>0</v>
      </c>
      <c r="K636" s="5">
        <f>+I636+J636</f>
        <v>0</v>
      </c>
      <c r="L636" s="5">
        <v>0</v>
      </c>
      <c r="M636" s="5">
        <f>+K636+L636</f>
        <v>0</v>
      </c>
      <c r="N636" s="5">
        <v>0</v>
      </c>
      <c r="O636" s="5">
        <f>+M636+N636</f>
        <v>0</v>
      </c>
      <c r="P636" s="5">
        <v>0</v>
      </c>
      <c r="Q636" s="5">
        <f>+O636+P636</f>
        <v>0</v>
      </c>
      <c r="R636" s="5"/>
      <c r="S636" s="215"/>
      <c r="T636" s="46"/>
      <c r="U636" s="53"/>
      <c r="V636" s="19" t="s">
        <v>8</v>
      </c>
      <c r="W636" s="78">
        <v>0</v>
      </c>
      <c r="X636" s="78">
        <v>0</v>
      </c>
      <c r="Y636" s="78">
        <f t="shared" si="1535"/>
        <v>0</v>
      </c>
      <c r="Z636" s="78">
        <v>0</v>
      </c>
      <c r="AA636" s="78">
        <f t="shared" si="1536"/>
        <v>0</v>
      </c>
      <c r="AB636" s="78">
        <v>0</v>
      </c>
      <c r="AC636" s="78">
        <f>+AA636+AB636</f>
        <v>0</v>
      </c>
      <c r="AD636" s="78">
        <v>0</v>
      </c>
      <c r="AE636" s="78">
        <f>+AC636+AD636</f>
        <v>0</v>
      </c>
      <c r="AF636" s="78">
        <v>0</v>
      </c>
      <c r="AG636" s="78">
        <f>+AE636+AF636</f>
        <v>0</v>
      </c>
      <c r="AH636" s="78">
        <v>0</v>
      </c>
      <c r="AI636" s="78">
        <f>+AG636+AH636</f>
        <v>0</v>
      </c>
      <c r="AJ636" s="78"/>
      <c r="AK636" s="78"/>
    </row>
    <row r="637" spans="1:47" ht="19.5" hidden="1" customHeight="1" outlineLevel="1" x14ac:dyDescent="0.2">
      <c r="A637" s="253"/>
      <c r="B637" s="100"/>
      <c r="C637" s="17" t="s">
        <v>7</v>
      </c>
      <c r="D637" s="18"/>
      <c r="E637" s="5"/>
      <c r="F637" s="5">
        <v>0</v>
      </c>
      <c r="G637" s="5">
        <f t="shared" ref="G637:G647" si="1537">+E637+F637</f>
        <v>0</v>
      </c>
      <c r="H637" s="5">
        <v>0</v>
      </c>
      <c r="I637" s="5">
        <f t="shared" ref="I637:I647" si="1538">+G637+H637</f>
        <v>0</v>
      </c>
      <c r="J637" s="5">
        <v>0</v>
      </c>
      <c r="K637" s="5">
        <f t="shared" ref="K637:K647" si="1539">+I637+J637</f>
        <v>0</v>
      </c>
      <c r="L637" s="5">
        <v>0</v>
      </c>
      <c r="M637" s="5">
        <f t="shared" ref="M637:M647" si="1540">+K637+L637</f>
        <v>0</v>
      </c>
      <c r="N637" s="5">
        <v>0</v>
      </c>
      <c r="O637" s="5">
        <f t="shared" ref="O637:O647" si="1541">+M637+N637</f>
        <v>0</v>
      </c>
      <c r="P637" s="5">
        <v>0</v>
      </c>
      <c r="Q637" s="5">
        <f t="shared" ref="Q637:Q647" si="1542">+O637+P637</f>
        <v>0</v>
      </c>
      <c r="R637" s="5"/>
      <c r="S637" s="215"/>
      <c r="T637" s="46"/>
      <c r="U637" s="53"/>
      <c r="V637" s="20" t="s">
        <v>9</v>
      </c>
      <c r="W637" s="78">
        <v>0</v>
      </c>
      <c r="X637" s="78">
        <v>0</v>
      </c>
      <c r="Y637" s="78">
        <f t="shared" si="1535"/>
        <v>0</v>
      </c>
      <c r="Z637" s="78">
        <v>0</v>
      </c>
      <c r="AA637" s="78">
        <f t="shared" si="1536"/>
        <v>0</v>
      </c>
      <c r="AB637" s="78">
        <v>0</v>
      </c>
      <c r="AC637" s="78">
        <f>+AA637+AB637</f>
        <v>0</v>
      </c>
      <c r="AD637" s="78">
        <v>0</v>
      </c>
      <c r="AE637" s="78">
        <f>+AC637+AD637</f>
        <v>0</v>
      </c>
      <c r="AF637" s="78">
        <v>0</v>
      </c>
      <c r="AG637" s="78">
        <f>+AE637+AF637</f>
        <v>0</v>
      </c>
      <c r="AH637" s="78">
        <v>0</v>
      </c>
      <c r="AI637" s="78">
        <f>+AG637+AH637</f>
        <v>0</v>
      </c>
      <c r="AJ637" s="78"/>
      <c r="AK637" s="78"/>
    </row>
    <row r="638" spans="1:47" ht="19.5" hidden="1" customHeight="1" outlineLevel="1" x14ac:dyDescent="0.2">
      <c r="A638" s="253"/>
      <c r="B638" s="100"/>
      <c r="C638" s="17" t="s">
        <v>21</v>
      </c>
      <c r="D638" s="18"/>
      <c r="E638" s="5"/>
      <c r="F638" s="5">
        <v>0</v>
      </c>
      <c r="G638" s="5">
        <f t="shared" si="1537"/>
        <v>0</v>
      </c>
      <c r="H638" s="5">
        <v>0</v>
      </c>
      <c r="I638" s="5">
        <f t="shared" si="1538"/>
        <v>0</v>
      </c>
      <c r="J638" s="5">
        <v>0</v>
      </c>
      <c r="K638" s="5">
        <f t="shared" si="1539"/>
        <v>0</v>
      </c>
      <c r="L638" s="5">
        <v>0</v>
      </c>
      <c r="M638" s="5">
        <f t="shared" si="1540"/>
        <v>0</v>
      </c>
      <c r="N638" s="5">
        <v>0</v>
      </c>
      <c r="O638" s="5">
        <f t="shared" si="1541"/>
        <v>0</v>
      </c>
      <c r="P638" s="5">
        <v>0</v>
      </c>
      <c r="Q638" s="5">
        <f t="shared" si="1542"/>
        <v>0</v>
      </c>
      <c r="R638" s="5"/>
      <c r="S638" s="215"/>
      <c r="T638" s="46"/>
      <c r="U638" s="53"/>
      <c r="V638" s="20" t="s">
        <v>11</v>
      </c>
      <c r="W638" s="78"/>
      <c r="X638" s="78">
        <v>0</v>
      </c>
      <c r="Y638" s="78">
        <f t="shared" si="1535"/>
        <v>0</v>
      </c>
      <c r="Z638" s="78">
        <v>0</v>
      </c>
      <c r="AA638" s="78">
        <f t="shared" si="1536"/>
        <v>0</v>
      </c>
      <c r="AB638" s="78">
        <v>0</v>
      </c>
      <c r="AC638" s="78">
        <f>+AA638+AB638</f>
        <v>0</v>
      </c>
      <c r="AD638" s="78">
        <v>0</v>
      </c>
      <c r="AE638" s="78">
        <f>+AC638+AD638</f>
        <v>0</v>
      </c>
      <c r="AF638" s="78">
        <v>0</v>
      </c>
      <c r="AG638" s="78">
        <f>+AE638+AF638</f>
        <v>0</v>
      </c>
      <c r="AH638" s="78">
        <v>0</v>
      </c>
      <c r="AI638" s="78">
        <f>+AG638+AH638</f>
        <v>0</v>
      </c>
      <c r="AJ638" s="78"/>
      <c r="AK638" s="78"/>
    </row>
    <row r="639" spans="1:47" ht="19.5" hidden="1" customHeight="1" outlineLevel="1" x14ac:dyDescent="0.2">
      <c r="A639" s="253"/>
      <c r="B639" s="101"/>
      <c r="C639" s="21"/>
      <c r="D639" s="21"/>
      <c r="E639" s="102"/>
      <c r="F639" s="102">
        <v>0</v>
      </c>
      <c r="G639" s="5">
        <f t="shared" si="1537"/>
        <v>0</v>
      </c>
      <c r="H639" s="102">
        <v>0</v>
      </c>
      <c r="I639" s="5">
        <f t="shared" si="1538"/>
        <v>0</v>
      </c>
      <c r="J639" s="102">
        <v>0</v>
      </c>
      <c r="K639" s="5">
        <f t="shared" si="1539"/>
        <v>0</v>
      </c>
      <c r="L639" s="102">
        <v>0</v>
      </c>
      <c r="M639" s="5">
        <f t="shared" si="1540"/>
        <v>0</v>
      </c>
      <c r="N639" s="102">
        <v>0</v>
      </c>
      <c r="O639" s="5">
        <f t="shared" si="1541"/>
        <v>0</v>
      </c>
      <c r="P639" s="102">
        <v>0</v>
      </c>
      <c r="Q639" s="5">
        <f t="shared" si="1542"/>
        <v>0</v>
      </c>
      <c r="R639" s="5"/>
      <c r="S639" s="215"/>
      <c r="T639" s="50"/>
      <c r="U639" s="54"/>
      <c r="V639" s="23" t="s">
        <v>12</v>
      </c>
      <c r="W639" s="79"/>
      <c r="X639" s="79">
        <v>0</v>
      </c>
      <c r="Y639" s="79">
        <f t="shared" si="1535"/>
        <v>0</v>
      </c>
      <c r="Z639" s="79">
        <v>0</v>
      </c>
      <c r="AA639" s="79">
        <f t="shared" si="1536"/>
        <v>0</v>
      </c>
      <c r="AB639" s="79">
        <v>0</v>
      </c>
      <c r="AC639" s="79">
        <f>+AA639+AB639</f>
        <v>0</v>
      </c>
      <c r="AD639" s="79">
        <v>0</v>
      </c>
      <c r="AE639" s="79">
        <f>+AC639+AD639</f>
        <v>0</v>
      </c>
      <c r="AF639" s="79">
        <v>0</v>
      </c>
      <c r="AG639" s="79">
        <f>+AE639+AF639</f>
        <v>0</v>
      </c>
      <c r="AH639" s="79">
        <v>0</v>
      </c>
      <c r="AI639" s="79">
        <f>+AG639+AH639</f>
        <v>0</v>
      </c>
      <c r="AJ639" s="79"/>
      <c r="AK639" s="79"/>
    </row>
    <row r="640" spans="1:47" ht="19.5" hidden="1" customHeight="1" outlineLevel="1" x14ac:dyDescent="0.2">
      <c r="A640" s="253"/>
      <c r="B640" s="101"/>
      <c r="C640" s="21"/>
      <c r="D640" s="21"/>
      <c r="E640" s="102"/>
      <c r="F640" s="102">
        <v>0</v>
      </c>
      <c r="G640" s="5">
        <f t="shared" si="1537"/>
        <v>0</v>
      </c>
      <c r="H640" s="102">
        <v>0</v>
      </c>
      <c r="I640" s="5">
        <f t="shared" si="1538"/>
        <v>0</v>
      </c>
      <c r="J640" s="102">
        <v>0</v>
      </c>
      <c r="K640" s="5">
        <f t="shared" si="1539"/>
        <v>0</v>
      </c>
      <c r="L640" s="102">
        <v>0</v>
      </c>
      <c r="M640" s="5">
        <f t="shared" si="1540"/>
        <v>0</v>
      </c>
      <c r="N640" s="102">
        <v>0</v>
      </c>
      <c r="O640" s="5">
        <f t="shared" si="1541"/>
        <v>0</v>
      </c>
      <c r="P640" s="102">
        <v>0</v>
      </c>
      <c r="Q640" s="5">
        <f t="shared" si="1542"/>
        <v>0</v>
      </c>
      <c r="R640" s="5"/>
      <c r="S640" s="215"/>
      <c r="T640" s="29"/>
      <c r="U640" s="138" t="s">
        <v>13</v>
      </c>
      <c r="V640" s="139"/>
      <c r="W640" s="60">
        <f t="shared" ref="W640:X640" si="1543">SUM(W641:W643)</f>
        <v>0</v>
      </c>
      <c r="X640" s="60">
        <f t="shared" si="1543"/>
        <v>0</v>
      </c>
      <c r="Y640" s="60">
        <f t="shared" si="1535"/>
        <v>0</v>
      </c>
      <c r="Z640" s="60">
        <f t="shared" ref="Z640" si="1544">SUM(Z641:Z643)</f>
        <v>0</v>
      </c>
      <c r="AA640" s="60">
        <f t="shared" si="1536"/>
        <v>0</v>
      </c>
      <c r="AB640" s="60">
        <f t="shared" ref="AB640:AD640" si="1545">SUM(AB641:AB643)</f>
        <v>0</v>
      </c>
      <c r="AC640" s="72">
        <f>SUM(AC641:AC643)</f>
        <v>0</v>
      </c>
      <c r="AD640" s="60">
        <f t="shared" si="1545"/>
        <v>0</v>
      </c>
      <c r="AE640" s="72">
        <f>SUM(AE641:AE643)</f>
        <v>0</v>
      </c>
      <c r="AF640" s="60">
        <f t="shared" ref="AF640:AH640" si="1546">SUM(AF641:AF643)</f>
        <v>0</v>
      </c>
      <c r="AG640" s="72">
        <f>SUM(AG641:AG643)</f>
        <v>0</v>
      </c>
      <c r="AH640" s="60">
        <f t="shared" si="1546"/>
        <v>0</v>
      </c>
      <c r="AI640" s="72">
        <f>SUM(AI641:AI643)</f>
        <v>0</v>
      </c>
      <c r="AJ640" s="72"/>
      <c r="AK640" s="72"/>
    </row>
    <row r="641" spans="1:47" ht="19.5" hidden="1" customHeight="1" outlineLevel="1" x14ac:dyDescent="0.2">
      <c r="A641" s="253"/>
      <c r="B641" s="134"/>
      <c r="C641" s="135" t="s">
        <v>10</v>
      </c>
      <c r="D641" s="8"/>
      <c r="E641" s="9">
        <f>149-149</f>
        <v>0</v>
      </c>
      <c r="F641" s="9">
        <v>0</v>
      </c>
      <c r="G641" s="9">
        <f t="shared" si="1537"/>
        <v>0</v>
      </c>
      <c r="H641" s="9">
        <v>0</v>
      </c>
      <c r="I641" s="9">
        <f t="shared" si="1538"/>
        <v>0</v>
      </c>
      <c r="J641" s="9">
        <v>0</v>
      </c>
      <c r="K641" s="9">
        <f t="shared" si="1539"/>
        <v>0</v>
      </c>
      <c r="L641" s="9">
        <v>0</v>
      </c>
      <c r="M641" s="9">
        <f t="shared" si="1540"/>
        <v>0</v>
      </c>
      <c r="N641" s="9">
        <v>0</v>
      </c>
      <c r="O641" s="9">
        <f t="shared" si="1541"/>
        <v>0</v>
      </c>
      <c r="P641" s="9">
        <v>0</v>
      </c>
      <c r="Q641" s="9">
        <f t="shared" si="1542"/>
        <v>0</v>
      </c>
      <c r="R641" s="9"/>
      <c r="S641" s="216"/>
      <c r="T641" s="44"/>
      <c r="U641" s="143"/>
      <c r="V641" s="144" t="s">
        <v>15</v>
      </c>
      <c r="W641" s="145"/>
      <c r="X641" s="145">
        <v>0</v>
      </c>
      <c r="Y641" s="145">
        <f t="shared" si="1535"/>
        <v>0</v>
      </c>
      <c r="Z641" s="145">
        <v>0</v>
      </c>
      <c r="AA641" s="145">
        <f t="shared" si="1536"/>
        <v>0</v>
      </c>
      <c r="AB641" s="145">
        <v>0</v>
      </c>
      <c r="AC641" s="145">
        <f t="shared" ref="AC641:AC646" si="1547">+AA641+AB641</f>
        <v>0</v>
      </c>
      <c r="AD641" s="145">
        <v>0</v>
      </c>
      <c r="AE641" s="145">
        <f t="shared" ref="AE641:AE646" si="1548">+AC641+AD641</f>
        <v>0</v>
      </c>
      <c r="AF641" s="145">
        <v>0</v>
      </c>
      <c r="AG641" s="145">
        <f t="shared" ref="AG641:AG646" si="1549">+AE641+AF641</f>
        <v>0</v>
      </c>
      <c r="AH641" s="145">
        <v>0</v>
      </c>
      <c r="AI641" s="145">
        <f t="shared" ref="AI641:AI646" si="1550">+AG641+AH641</f>
        <v>0</v>
      </c>
      <c r="AJ641" s="145"/>
      <c r="AK641" s="145"/>
    </row>
    <row r="642" spans="1:47" ht="19.5" hidden="1" customHeight="1" outlineLevel="1" x14ac:dyDescent="0.2">
      <c r="A642" s="253"/>
      <c r="B642" s="134"/>
      <c r="C642" s="135" t="s">
        <v>23</v>
      </c>
      <c r="D642" s="8"/>
      <c r="E642" s="11">
        <v>0</v>
      </c>
      <c r="F642" s="11">
        <v>0</v>
      </c>
      <c r="G642" s="11">
        <f t="shared" si="1537"/>
        <v>0</v>
      </c>
      <c r="H642" s="11">
        <v>0</v>
      </c>
      <c r="I642" s="11">
        <f t="shared" si="1538"/>
        <v>0</v>
      </c>
      <c r="J642" s="11">
        <v>0</v>
      </c>
      <c r="K642" s="11">
        <f t="shared" si="1539"/>
        <v>0</v>
      </c>
      <c r="L642" s="11">
        <v>0</v>
      </c>
      <c r="M642" s="11">
        <f t="shared" si="1540"/>
        <v>0</v>
      </c>
      <c r="N642" s="11">
        <v>0</v>
      </c>
      <c r="O642" s="11">
        <f t="shared" si="1541"/>
        <v>0</v>
      </c>
      <c r="P642" s="11">
        <v>0</v>
      </c>
      <c r="Q642" s="11">
        <f t="shared" si="1542"/>
        <v>0</v>
      </c>
      <c r="R642" s="11"/>
      <c r="S642" s="217"/>
      <c r="T642" s="45"/>
      <c r="U642" s="53"/>
      <c r="V642" s="20" t="s">
        <v>16</v>
      </c>
      <c r="W642" s="78"/>
      <c r="X642" s="78">
        <v>0</v>
      </c>
      <c r="Y642" s="78">
        <f t="shared" si="1535"/>
        <v>0</v>
      </c>
      <c r="Z642" s="78">
        <v>0</v>
      </c>
      <c r="AA642" s="78">
        <f t="shared" si="1536"/>
        <v>0</v>
      </c>
      <c r="AB642" s="78">
        <v>0</v>
      </c>
      <c r="AC642" s="78">
        <f t="shared" si="1547"/>
        <v>0</v>
      </c>
      <c r="AD642" s="78">
        <v>0</v>
      </c>
      <c r="AE642" s="78">
        <f t="shared" si="1548"/>
        <v>0</v>
      </c>
      <c r="AF642" s="78">
        <v>0</v>
      </c>
      <c r="AG642" s="78">
        <f t="shared" si="1549"/>
        <v>0</v>
      </c>
      <c r="AH642" s="78">
        <v>0</v>
      </c>
      <c r="AI642" s="78">
        <f t="shared" si="1550"/>
        <v>0</v>
      </c>
      <c r="AJ642" s="78"/>
      <c r="AK642" s="78"/>
    </row>
    <row r="643" spans="1:47" ht="19.5" hidden="1" customHeight="1" outlineLevel="1" x14ac:dyDescent="0.2">
      <c r="A643" s="253"/>
      <c r="B643" s="134"/>
      <c r="C643" s="135" t="s">
        <v>22</v>
      </c>
      <c r="D643" s="8"/>
      <c r="E643" s="58"/>
      <c r="F643" s="58">
        <v>0</v>
      </c>
      <c r="G643" s="58">
        <f t="shared" si="1537"/>
        <v>0</v>
      </c>
      <c r="H643" s="58">
        <v>0</v>
      </c>
      <c r="I643" s="58">
        <f t="shared" si="1538"/>
        <v>0</v>
      </c>
      <c r="J643" s="58">
        <v>0</v>
      </c>
      <c r="K643" s="58">
        <f t="shared" si="1539"/>
        <v>0</v>
      </c>
      <c r="L643" s="58">
        <v>0</v>
      </c>
      <c r="M643" s="58">
        <f t="shared" si="1540"/>
        <v>0</v>
      </c>
      <c r="N643" s="58">
        <v>0</v>
      </c>
      <c r="O643" s="58">
        <f t="shared" si="1541"/>
        <v>0</v>
      </c>
      <c r="P643" s="58">
        <v>0</v>
      </c>
      <c r="Q643" s="58">
        <f t="shared" si="1542"/>
        <v>0</v>
      </c>
      <c r="R643" s="58"/>
      <c r="S643" s="218"/>
      <c r="U643" s="103"/>
      <c r="V643" s="104" t="s">
        <v>17</v>
      </c>
      <c r="W643" s="80"/>
      <c r="X643" s="80">
        <v>0</v>
      </c>
      <c r="Y643" s="80">
        <f t="shared" si="1535"/>
        <v>0</v>
      </c>
      <c r="Z643" s="80">
        <v>0</v>
      </c>
      <c r="AA643" s="80">
        <f t="shared" si="1536"/>
        <v>0</v>
      </c>
      <c r="AB643" s="80">
        <v>0</v>
      </c>
      <c r="AC643" s="80">
        <f t="shared" si="1547"/>
        <v>0</v>
      </c>
      <c r="AD643" s="80">
        <v>0</v>
      </c>
      <c r="AE643" s="80">
        <f t="shared" si="1548"/>
        <v>0</v>
      </c>
      <c r="AF643" s="80">
        <v>0</v>
      </c>
      <c r="AG643" s="80">
        <f t="shared" si="1549"/>
        <v>0</v>
      </c>
      <c r="AH643" s="80">
        <v>0</v>
      </c>
      <c r="AI643" s="80">
        <f t="shared" si="1550"/>
        <v>0</v>
      </c>
      <c r="AJ643" s="80"/>
      <c r="AK643" s="80"/>
    </row>
    <row r="644" spans="1:47" ht="19.5" hidden="1" customHeight="1" outlineLevel="1" x14ac:dyDescent="0.2">
      <c r="A644" s="253"/>
      <c r="B644" s="134"/>
      <c r="C644" s="135" t="s">
        <v>46</v>
      </c>
      <c r="D644" s="8"/>
      <c r="E644" s="11"/>
      <c r="F644" s="11">
        <v>0</v>
      </c>
      <c r="G644" s="11">
        <f t="shared" si="1537"/>
        <v>0</v>
      </c>
      <c r="H644" s="11">
        <v>0</v>
      </c>
      <c r="I644" s="11">
        <f t="shared" si="1538"/>
        <v>0</v>
      </c>
      <c r="J644" s="11">
        <v>0</v>
      </c>
      <c r="K644" s="11">
        <f t="shared" si="1539"/>
        <v>0</v>
      </c>
      <c r="L644" s="11">
        <v>0</v>
      </c>
      <c r="M644" s="11">
        <f t="shared" si="1540"/>
        <v>0</v>
      </c>
      <c r="N644" s="11">
        <v>0</v>
      </c>
      <c r="O644" s="11">
        <f t="shared" si="1541"/>
        <v>0</v>
      </c>
      <c r="P644" s="11">
        <v>0</v>
      </c>
      <c r="Q644" s="11">
        <f t="shared" si="1542"/>
        <v>0</v>
      </c>
      <c r="R644" s="11"/>
      <c r="S644" s="217"/>
      <c r="T644" s="45"/>
      <c r="U644" s="147" t="s">
        <v>43</v>
      </c>
      <c r="V644" s="10"/>
      <c r="W644" s="60"/>
      <c r="X644" s="60">
        <v>0</v>
      </c>
      <c r="Y644" s="60">
        <f t="shared" si="1535"/>
        <v>0</v>
      </c>
      <c r="Z644" s="60">
        <v>0</v>
      </c>
      <c r="AA644" s="60">
        <f t="shared" si="1536"/>
        <v>0</v>
      </c>
      <c r="AB644" s="60">
        <v>0</v>
      </c>
      <c r="AC644" s="60">
        <f t="shared" si="1547"/>
        <v>0</v>
      </c>
      <c r="AD644" s="60">
        <v>0</v>
      </c>
      <c r="AE644" s="60">
        <f t="shared" si="1548"/>
        <v>0</v>
      </c>
      <c r="AF644" s="60">
        <v>0</v>
      </c>
      <c r="AG644" s="60">
        <f t="shared" si="1549"/>
        <v>0</v>
      </c>
      <c r="AH644" s="60">
        <v>0</v>
      </c>
      <c r="AI644" s="60">
        <f t="shared" si="1550"/>
        <v>0</v>
      </c>
      <c r="AJ644" s="60"/>
      <c r="AK644" s="60"/>
    </row>
    <row r="645" spans="1:47" ht="19.5" hidden="1" customHeight="1" outlineLevel="1" x14ac:dyDescent="0.2">
      <c r="B645" s="134"/>
      <c r="C645" s="135" t="s">
        <v>51</v>
      </c>
      <c r="D645" s="8"/>
      <c r="E645" s="58"/>
      <c r="F645" s="58">
        <v>0</v>
      </c>
      <c r="G645" s="58">
        <f t="shared" si="1537"/>
        <v>0</v>
      </c>
      <c r="H645" s="58">
        <v>0</v>
      </c>
      <c r="I645" s="58">
        <f t="shared" si="1538"/>
        <v>0</v>
      </c>
      <c r="J645" s="58">
        <v>0</v>
      </c>
      <c r="K645" s="58">
        <f t="shared" si="1539"/>
        <v>0</v>
      </c>
      <c r="L645" s="58">
        <v>0</v>
      </c>
      <c r="M645" s="58">
        <f t="shared" si="1540"/>
        <v>0</v>
      </c>
      <c r="N645" s="58">
        <v>0</v>
      </c>
      <c r="O645" s="58">
        <f t="shared" si="1541"/>
        <v>0</v>
      </c>
      <c r="P645" s="58">
        <v>0</v>
      </c>
      <c r="Q645" s="58">
        <f t="shared" si="1542"/>
        <v>0</v>
      </c>
      <c r="R645" s="58"/>
      <c r="S645" s="218"/>
      <c r="T645" s="29"/>
      <c r="U645" s="55" t="s">
        <v>38</v>
      </c>
      <c r="V645" s="28"/>
      <c r="W645" s="60"/>
      <c r="X645" s="60">
        <v>0</v>
      </c>
      <c r="Y645" s="60">
        <f t="shared" si="1535"/>
        <v>0</v>
      </c>
      <c r="Z645" s="60">
        <v>0</v>
      </c>
      <c r="AA645" s="60">
        <f t="shared" si="1536"/>
        <v>0</v>
      </c>
      <c r="AB645" s="60">
        <v>0</v>
      </c>
      <c r="AC645" s="60">
        <f t="shared" si="1547"/>
        <v>0</v>
      </c>
      <c r="AD645" s="60">
        <v>0</v>
      </c>
      <c r="AE645" s="60">
        <f t="shared" si="1548"/>
        <v>0</v>
      </c>
      <c r="AF645" s="60">
        <v>0</v>
      </c>
      <c r="AG645" s="60">
        <f t="shared" si="1549"/>
        <v>0</v>
      </c>
      <c r="AH645" s="60">
        <v>0</v>
      </c>
      <c r="AI645" s="60">
        <f t="shared" si="1550"/>
        <v>0</v>
      </c>
      <c r="AJ645" s="60"/>
      <c r="AK645" s="60"/>
    </row>
    <row r="646" spans="1:47" ht="19.5" hidden="1" customHeight="1" outlineLevel="1" thickBot="1" x14ac:dyDescent="0.25">
      <c r="B646" s="105"/>
      <c r="C646" s="35" t="s">
        <v>127</v>
      </c>
      <c r="D646" s="35"/>
      <c r="E646" s="59"/>
      <c r="F646" s="59">
        <v>0</v>
      </c>
      <c r="G646" s="59">
        <f t="shared" si="1537"/>
        <v>0</v>
      </c>
      <c r="H646" s="59">
        <v>0</v>
      </c>
      <c r="I646" s="59">
        <f t="shared" si="1538"/>
        <v>0</v>
      </c>
      <c r="J646" s="59">
        <v>0</v>
      </c>
      <c r="K646" s="59">
        <f t="shared" si="1539"/>
        <v>0</v>
      </c>
      <c r="L646" s="59">
        <v>0</v>
      </c>
      <c r="M646" s="59">
        <f t="shared" si="1540"/>
        <v>0</v>
      </c>
      <c r="N646" s="59">
        <v>0</v>
      </c>
      <c r="O646" s="59">
        <f t="shared" si="1541"/>
        <v>0</v>
      </c>
      <c r="P646" s="59">
        <v>0</v>
      </c>
      <c r="Q646" s="59">
        <f t="shared" si="1542"/>
        <v>0</v>
      </c>
      <c r="R646" s="59"/>
      <c r="S646" s="219"/>
      <c r="T646" s="29"/>
      <c r="U646" s="148" t="s">
        <v>127</v>
      </c>
      <c r="V646" s="132"/>
      <c r="W646" s="89"/>
      <c r="X646" s="89">
        <v>0</v>
      </c>
      <c r="Y646" s="89">
        <f t="shared" si="1535"/>
        <v>0</v>
      </c>
      <c r="Z646" s="89">
        <v>0</v>
      </c>
      <c r="AA646" s="89">
        <f t="shared" si="1536"/>
        <v>0</v>
      </c>
      <c r="AB646" s="89">
        <v>0</v>
      </c>
      <c r="AC646" s="89">
        <f t="shared" si="1547"/>
        <v>0</v>
      </c>
      <c r="AD646" s="89">
        <v>0</v>
      </c>
      <c r="AE646" s="89">
        <f t="shared" si="1548"/>
        <v>0</v>
      </c>
      <c r="AF646" s="89">
        <v>0</v>
      </c>
      <c r="AG646" s="89">
        <f t="shared" si="1549"/>
        <v>0</v>
      </c>
      <c r="AH646" s="89">
        <v>0</v>
      </c>
      <c r="AI646" s="89">
        <f t="shared" si="1550"/>
        <v>0</v>
      </c>
      <c r="AJ646" s="89"/>
      <c r="AK646" s="89"/>
    </row>
    <row r="647" spans="1:47" s="3" customFormat="1" ht="19.5" hidden="1" customHeight="1" outlineLevel="1" thickBot="1" x14ac:dyDescent="0.25">
      <c r="B647" s="149" t="s">
        <v>14</v>
      </c>
      <c r="C647" s="135"/>
      <c r="D647" s="8"/>
      <c r="E647" s="11">
        <f t="shared" ref="E647:F647" si="1551">SUM(E641:E646)+E634</f>
        <v>0</v>
      </c>
      <c r="F647" s="11">
        <f t="shared" si="1551"/>
        <v>0</v>
      </c>
      <c r="G647" s="11">
        <f t="shared" si="1537"/>
        <v>0</v>
      </c>
      <c r="H647" s="11">
        <f t="shared" ref="H647:J647" si="1552">SUM(H641:H646)+H634</f>
        <v>0</v>
      </c>
      <c r="I647" s="11">
        <f t="shared" si="1538"/>
        <v>0</v>
      </c>
      <c r="J647" s="11">
        <f t="shared" si="1552"/>
        <v>0</v>
      </c>
      <c r="K647" s="11">
        <f t="shared" si="1539"/>
        <v>0</v>
      </c>
      <c r="L647" s="11">
        <f t="shared" ref="L647:N647" si="1553">SUM(L641:L646)+L634</f>
        <v>0</v>
      </c>
      <c r="M647" s="11">
        <f t="shared" si="1540"/>
        <v>0</v>
      </c>
      <c r="N647" s="11">
        <f t="shared" si="1553"/>
        <v>0</v>
      </c>
      <c r="O647" s="11">
        <f t="shared" si="1541"/>
        <v>0</v>
      </c>
      <c r="P647" s="11">
        <f t="shared" ref="P647" si="1554">SUM(P641:P646)+P634</f>
        <v>0</v>
      </c>
      <c r="Q647" s="11">
        <f t="shared" si="1542"/>
        <v>0</v>
      </c>
      <c r="R647" s="11"/>
      <c r="S647" s="217"/>
      <c r="T647" s="65"/>
      <c r="U647" s="150" t="s">
        <v>18</v>
      </c>
      <c r="V647" s="151"/>
      <c r="W647" s="60">
        <f t="shared" ref="W647:X647" si="1555">+W645+W640+W634+W644+W646</f>
        <v>0</v>
      </c>
      <c r="X647" s="60">
        <f t="shared" si="1555"/>
        <v>0</v>
      </c>
      <c r="Y647" s="60">
        <f t="shared" si="1535"/>
        <v>0</v>
      </c>
      <c r="Z647" s="60">
        <f t="shared" ref="Z647" si="1556">+Z645+Z640+Z634+Z644+Z646</f>
        <v>0</v>
      </c>
      <c r="AA647" s="60">
        <f t="shared" si="1536"/>
        <v>0</v>
      </c>
      <c r="AB647" s="60">
        <f t="shared" ref="AB647:AD647" si="1557">+AB645+AB640+AB634+AB644+AB646</f>
        <v>0</v>
      </c>
      <c r="AC647" s="60">
        <f>+AC646+AC645+AC644+AC640+AC634</f>
        <v>0</v>
      </c>
      <c r="AD647" s="60">
        <f t="shared" si="1557"/>
        <v>0</v>
      </c>
      <c r="AE647" s="60">
        <f>+AE646+AE645+AE644+AE640+AE634</f>
        <v>0</v>
      </c>
      <c r="AF647" s="60">
        <f t="shared" ref="AF647:AH647" si="1558">+AF645+AF640+AF634+AF644+AF646</f>
        <v>0</v>
      </c>
      <c r="AG647" s="60">
        <f>+AG646+AG645+AG644+AG640+AG634</f>
        <v>0</v>
      </c>
      <c r="AH647" s="60">
        <f t="shared" si="1558"/>
        <v>0</v>
      </c>
      <c r="AI647" s="60">
        <f>+AI646+AI645+AI644+AI640+AI634</f>
        <v>0</v>
      </c>
      <c r="AJ647" s="60"/>
      <c r="AK647" s="60"/>
      <c r="AL647" s="14"/>
      <c r="AM647" s="14"/>
      <c r="AN647" s="14"/>
      <c r="AO647" s="14"/>
      <c r="AP647" s="14"/>
      <c r="AQ647" s="14"/>
      <c r="AR647" s="14"/>
      <c r="AS647" s="14"/>
      <c r="AT647" s="14"/>
      <c r="AU647" s="14"/>
    </row>
    <row r="648" spans="1:47" ht="15" hidden="1" customHeight="1" outlineLevel="1" x14ac:dyDescent="0.2">
      <c r="B648" s="63" t="s">
        <v>42</v>
      </c>
      <c r="C648" s="62" t="s">
        <v>41</v>
      </c>
      <c r="D648" s="62"/>
      <c r="E648" s="62"/>
      <c r="F648" s="62"/>
      <c r="G648" s="62"/>
      <c r="H648" s="62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222"/>
      <c r="U648" s="114"/>
      <c r="V648" s="115"/>
      <c r="W648" s="83"/>
      <c r="X648" s="83"/>
      <c r="Y648" s="83"/>
      <c r="Z648" s="83"/>
      <c r="AA648" s="83"/>
      <c r="AB648" s="83"/>
      <c r="AC648" s="83"/>
      <c r="AD648" s="83"/>
      <c r="AE648" s="83"/>
      <c r="AF648" s="83"/>
      <c r="AG648" s="83"/>
      <c r="AH648" s="83"/>
      <c r="AI648" s="83"/>
      <c r="AJ648" s="83"/>
      <c r="AK648" s="83"/>
    </row>
    <row r="649" spans="1:47" ht="20.25" hidden="1" customHeight="1" outlineLevel="1" x14ac:dyDescent="0.2">
      <c r="B649" s="7" t="s">
        <v>0</v>
      </c>
      <c r="C649" s="61"/>
      <c r="D649" s="8"/>
      <c r="E649" s="24" t="str">
        <f t="shared" ref="E649:Q649" si="1559">+E$6</f>
        <v>Eredeti előirányzat
2024. év</v>
      </c>
      <c r="F649" s="24" t="str">
        <f t="shared" si="1559"/>
        <v>1 Módosítás</v>
      </c>
      <c r="G649" s="24" t="str">
        <f t="shared" si="1559"/>
        <v>Módosított előirányzat 1
2024. év</v>
      </c>
      <c r="H649" s="24" t="str">
        <f t="shared" si="1559"/>
        <v>2 Módosítás</v>
      </c>
      <c r="I649" s="24" t="str">
        <f t="shared" si="1559"/>
        <v>Módosított előirányzat</v>
      </c>
      <c r="J649" s="24" t="str">
        <f t="shared" si="1559"/>
        <v>3 Módosítás</v>
      </c>
      <c r="K649" s="24" t="str">
        <f t="shared" si="1559"/>
        <v>Módosított előirányzat</v>
      </c>
      <c r="L649" s="24" t="str">
        <f t="shared" si="1559"/>
        <v>4 Módosítás</v>
      </c>
      <c r="M649" s="24" t="str">
        <f t="shared" si="1559"/>
        <v>4. Módosított előirányzat</v>
      </c>
      <c r="N649" s="24" t="str">
        <f t="shared" si="1559"/>
        <v>5 Módosítás</v>
      </c>
      <c r="O649" s="24" t="str">
        <f t="shared" si="1559"/>
        <v>Módosított előirányzat 5.</v>
      </c>
      <c r="P649" s="24" t="str">
        <f t="shared" si="1559"/>
        <v>6 Módosítás</v>
      </c>
      <c r="Q649" s="24" t="str">
        <f t="shared" si="1559"/>
        <v>Módosított előirányzat
2024. év</v>
      </c>
      <c r="R649" s="24"/>
      <c r="S649" s="231"/>
      <c r="T649" s="51"/>
      <c r="U649" s="84" t="s">
        <v>1</v>
      </c>
      <c r="V649" s="56"/>
      <c r="W649" s="25" t="str">
        <f t="shared" ref="W649:AI649" si="1560">+W$6</f>
        <v>Eredeti előirányzat
2024. év</v>
      </c>
      <c r="X649" s="25" t="str">
        <f t="shared" si="1560"/>
        <v>1 Módosítás</v>
      </c>
      <c r="Y649" s="25" t="str">
        <f t="shared" si="1560"/>
        <v>Módosított előirányzat 1
2024. év</v>
      </c>
      <c r="Z649" s="25" t="str">
        <f t="shared" si="1560"/>
        <v>2 Módosítás</v>
      </c>
      <c r="AA649" s="25" t="str">
        <f t="shared" si="1560"/>
        <v>Módosított előirányzat</v>
      </c>
      <c r="AB649" s="25" t="str">
        <f t="shared" si="1560"/>
        <v>3 Módosítás</v>
      </c>
      <c r="AC649" s="25" t="str">
        <f t="shared" si="1560"/>
        <v>Módosított előirányzat</v>
      </c>
      <c r="AD649" s="25" t="str">
        <f t="shared" si="1560"/>
        <v>4 Módosítás</v>
      </c>
      <c r="AE649" s="25" t="str">
        <f t="shared" si="1560"/>
        <v>4. Módosított előirányzat</v>
      </c>
      <c r="AF649" s="25" t="str">
        <f t="shared" si="1560"/>
        <v>5 Módosítás</v>
      </c>
      <c r="AG649" s="25" t="str">
        <f t="shared" si="1560"/>
        <v>Módosított előirányzat 5</v>
      </c>
      <c r="AH649" s="25" t="str">
        <f t="shared" si="1560"/>
        <v>6 Módosítás</v>
      </c>
      <c r="AI649" s="25" t="str">
        <f t="shared" si="1560"/>
        <v>Módosított 
előirányzat</v>
      </c>
      <c r="AJ649" s="25"/>
      <c r="AK649" s="25"/>
    </row>
    <row r="650" spans="1:47" ht="20.25" hidden="1" customHeight="1" outlineLevel="1" x14ac:dyDescent="0.2">
      <c r="B650" s="36"/>
      <c r="C650" s="61" t="s">
        <v>2</v>
      </c>
      <c r="D650" s="69"/>
      <c r="E650" s="4">
        <f t="shared" ref="E650:I650" si="1561">+E651+E652+E653+E654</f>
        <v>0</v>
      </c>
      <c r="F650" s="4">
        <f t="shared" si="1561"/>
        <v>0</v>
      </c>
      <c r="G650" s="4">
        <f t="shared" si="1561"/>
        <v>0</v>
      </c>
      <c r="H650" s="4">
        <f t="shared" si="1561"/>
        <v>0</v>
      </c>
      <c r="I650" s="4">
        <f t="shared" si="1561"/>
        <v>0</v>
      </c>
      <c r="J650" s="4">
        <f t="shared" ref="J650:K650" si="1562">+J651+J652+J653+J654</f>
        <v>0</v>
      </c>
      <c r="K650" s="4">
        <f t="shared" si="1562"/>
        <v>0</v>
      </c>
      <c r="L650" s="4">
        <f t="shared" ref="L650:M650" si="1563">+L651+L652+L653+L654</f>
        <v>0</v>
      </c>
      <c r="M650" s="4">
        <f t="shared" si="1563"/>
        <v>0</v>
      </c>
      <c r="N650" s="4">
        <f t="shared" ref="N650:O650" si="1564">+N651+N652+N653+N654</f>
        <v>0</v>
      </c>
      <c r="O650" s="4">
        <f t="shared" si="1564"/>
        <v>0</v>
      </c>
      <c r="P650" s="4">
        <f t="shared" ref="P650:Q650" si="1565">+P651+P652+P653+P654</f>
        <v>0</v>
      </c>
      <c r="Q650" s="4">
        <f t="shared" si="1565"/>
        <v>0</v>
      </c>
      <c r="R650" s="4"/>
      <c r="S650" s="224"/>
      <c r="U650" s="70" t="s">
        <v>3</v>
      </c>
      <c r="V650" s="71"/>
      <c r="W650" s="72">
        <f t="shared" ref="W650:AA650" si="1566">SUM(W651:W655)</f>
        <v>0</v>
      </c>
      <c r="X650" s="72">
        <f t="shared" si="1566"/>
        <v>0</v>
      </c>
      <c r="Y650" s="72">
        <f t="shared" si="1566"/>
        <v>0</v>
      </c>
      <c r="Z650" s="72">
        <f t="shared" si="1566"/>
        <v>0</v>
      </c>
      <c r="AA650" s="72">
        <f t="shared" si="1566"/>
        <v>0</v>
      </c>
      <c r="AB650" s="72">
        <f t="shared" ref="AB650:AC650" si="1567">SUM(AB651:AB655)</f>
        <v>0</v>
      </c>
      <c r="AC650" s="72">
        <f t="shared" si="1567"/>
        <v>0</v>
      </c>
      <c r="AD650" s="72">
        <f t="shared" ref="AD650:AE650" si="1568">SUM(AD651:AD655)</f>
        <v>0</v>
      </c>
      <c r="AE650" s="72">
        <f t="shared" si="1568"/>
        <v>0</v>
      </c>
      <c r="AF650" s="72">
        <f t="shared" ref="AF650:AG650" si="1569">SUM(AF651:AF655)</f>
        <v>0</v>
      </c>
      <c r="AG650" s="72">
        <f t="shared" si="1569"/>
        <v>0</v>
      </c>
      <c r="AH650" s="72">
        <f t="shared" ref="AH650:AI650" si="1570">SUM(AH651:AH655)</f>
        <v>0</v>
      </c>
      <c r="AI650" s="72">
        <f t="shared" si="1570"/>
        <v>0</v>
      </c>
      <c r="AJ650" s="72"/>
      <c r="AK650" s="72"/>
    </row>
    <row r="651" spans="1:47" ht="20.25" hidden="1" customHeight="1" outlineLevel="1" x14ac:dyDescent="0.2">
      <c r="B651" s="85"/>
      <c r="C651" s="73" t="s">
        <v>4</v>
      </c>
      <c r="D651" s="73"/>
      <c r="E651" s="74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225"/>
      <c r="U651" s="75"/>
      <c r="V651" s="76" t="s">
        <v>6</v>
      </c>
      <c r="W651" s="77"/>
      <c r="X651" s="77"/>
      <c r="Y651" s="77"/>
      <c r="Z651" s="77"/>
      <c r="AA651" s="77"/>
      <c r="AB651" s="77"/>
      <c r="AC651" s="77"/>
      <c r="AD651" s="77"/>
      <c r="AE651" s="77"/>
      <c r="AF651" s="77"/>
      <c r="AG651" s="77"/>
      <c r="AH651" s="77"/>
      <c r="AI651" s="77"/>
      <c r="AJ651" s="77"/>
      <c r="AK651" s="77"/>
    </row>
    <row r="652" spans="1:47" ht="20.25" hidden="1" customHeight="1" outlineLevel="1" x14ac:dyDescent="0.2">
      <c r="B652" s="37"/>
      <c r="C652" s="17" t="s">
        <v>5</v>
      </c>
      <c r="D652" s="18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215"/>
      <c r="U652" s="53"/>
      <c r="V652" s="19" t="s">
        <v>8</v>
      </c>
      <c r="W652" s="78"/>
      <c r="X652" s="78"/>
      <c r="Y652" s="78"/>
      <c r="Z652" s="78"/>
      <c r="AA652" s="78"/>
      <c r="AB652" s="78"/>
      <c r="AC652" s="78"/>
      <c r="AD652" s="78"/>
      <c r="AE652" s="78"/>
      <c r="AF652" s="78"/>
      <c r="AG652" s="78"/>
      <c r="AH652" s="78"/>
      <c r="AI652" s="78"/>
      <c r="AJ652" s="78"/>
      <c r="AK652" s="78"/>
    </row>
    <row r="653" spans="1:47" ht="20.25" hidden="1" customHeight="1" outlineLevel="1" x14ac:dyDescent="0.2">
      <c r="B653" s="37"/>
      <c r="C653" s="17" t="s">
        <v>7</v>
      </c>
      <c r="D653" s="18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215"/>
      <c r="U653" s="53"/>
      <c r="V653" s="20" t="s">
        <v>9</v>
      </c>
      <c r="W653" s="78"/>
      <c r="X653" s="78"/>
      <c r="Y653" s="78"/>
      <c r="Z653" s="78"/>
      <c r="AA653" s="78"/>
      <c r="AB653" s="78"/>
      <c r="AC653" s="78"/>
      <c r="AD653" s="78"/>
      <c r="AE653" s="78"/>
      <c r="AF653" s="78"/>
      <c r="AG653" s="78"/>
      <c r="AH653" s="78"/>
      <c r="AI653" s="78"/>
      <c r="AJ653" s="78"/>
      <c r="AK653" s="78"/>
    </row>
    <row r="654" spans="1:47" ht="20.25" hidden="1" customHeight="1" outlineLevel="1" x14ac:dyDescent="0.2">
      <c r="B654" s="37"/>
      <c r="C654" s="17" t="s">
        <v>21</v>
      </c>
      <c r="D654" s="18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215"/>
      <c r="U654" s="53"/>
      <c r="V654" s="20" t="s">
        <v>11</v>
      </c>
      <c r="W654" s="78"/>
      <c r="X654" s="78"/>
      <c r="Y654" s="78"/>
      <c r="Z654" s="78"/>
      <c r="AA654" s="78"/>
      <c r="AB654" s="78"/>
      <c r="AC654" s="78"/>
      <c r="AD654" s="78"/>
      <c r="AE654" s="78"/>
      <c r="AF654" s="78"/>
      <c r="AG654" s="78"/>
      <c r="AH654" s="78"/>
      <c r="AI654" s="78"/>
      <c r="AJ654" s="78"/>
      <c r="AK654" s="78"/>
    </row>
    <row r="655" spans="1:47" ht="20.25" hidden="1" customHeight="1" outlineLevel="1" x14ac:dyDescent="0.2">
      <c r="B655" s="38"/>
      <c r="C655" s="21"/>
      <c r="D655" s="21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6"/>
      <c r="U655" s="54"/>
      <c r="V655" s="23" t="s">
        <v>12</v>
      </c>
      <c r="W655" s="79"/>
      <c r="X655" s="79"/>
      <c r="Y655" s="79"/>
      <c r="Z655" s="79"/>
      <c r="AA655" s="79"/>
      <c r="AB655" s="79"/>
      <c r="AC655" s="79"/>
      <c r="AD655" s="79"/>
      <c r="AE655" s="79"/>
      <c r="AF655" s="79"/>
      <c r="AG655" s="79"/>
      <c r="AH655" s="79"/>
      <c r="AI655" s="79"/>
      <c r="AJ655" s="79"/>
      <c r="AK655" s="79"/>
    </row>
    <row r="656" spans="1:47" ht="20.25" hidden="1" customHeight="1" outlineLevel="1" x14ac:dyDescent="0.2">
      <c r="B656" s="36"/>
      <c r="C656" s="61" t="s">
        <v>10</v>
      </c>
      <c r="D656" s="8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216"/>
      <c r="U656" s="70" t="s">
        <v>13</v>
      </c>
      <c r="V656" s="71"/>
      <c r="W656" s="86">
        <f t="shared" ref="W656:AA656" si="1571">SUM(W657:W659)</f>
        <v>0</v>
      </c>
      <c r="X656" s="86">
        <f t="shared" si="1571"/>
        <v>0</v>
      </c>
      <c r="Y656" s="86">
        <f t="shared" si="1571"/>
        <v>0</v>
      </c>
      <c r="Z656" s="86">
        <f t="shared" si="1571"/>
        <v>0</v>
      </c>
      <c r="AA656" s="86">
        <f t="shared" si="1571"/>
        <v>0</v>
      </c>
      <c r="AB656" s="86">
        <f t="shared" ref="AB656:AC656" si="1572">SUM(AB657:AB659)</f>
        <v>0</v>
      </c>
      <c r="AC656" s="86">
        <f t="shared" si="1572"/>
        <v>0</v>
      </c>
      <c r="AD656" s="86">
        <f t="shared" ref="AD656:AE656" si="1573">SUM(AD657:AD659)</f>
        <v>0</v>
      </c>
      <c r="AE656" s="86">
        <f t="shared" si="1573"/>
        <v>0</v>
      </c>
      <c r="AF656" s="86">
        <f t="shared" ref="AF656:AG656" si="1574">SUM(AF657:AF659)</f>
        <v>0</v>
      </c>
      <c r="AG656" s="86">
        <f t="shared" si="1574"/>
        <v>0</v>
      </c>
      <c r="AH656" s="86">
        <f t="shared" ref="AH656:AI656" si="1575">SUM(AH657:AH659)</f>
        <v>0</v>
      </c>
      <c r="AI656" s="86">
        <f t="shared" si="1575"/>
        <v>0</v>
      </c>
      <c r="AJ656" s="86"/>
      <c r="AK656" s="86"/>
    </row>
    <row r="657" spans="1:37" ht="20.25" hidden="1" customHeight="1" outlineLevel="1" x14ac:dyDescent="0.2">
      <c r="B657" s="36"/>
      <c r="C657" s="61" t="s">
        <v>23</v>
      </c>
      <c r="D657" s="8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217"/>
      <c r="U657" s="75"/>
      <c r="V657" s="76" t="s">
        <v>15</v>
      </c>
      <c r="W657" s="77"/>
      <c r="X657" s="77"/>
      <c r="Y657" s="77"/>
      <c r="Z657" s="77"/>
      <c r="AA657" s="77"/>
      <c r="AB657" s="77"/>
      <c r="AC657" s="77"/>
      <c r="AD657" s="77"/>
      <c r="AE657" s="77"/>
      <c r="AF657" s="77"/>
      <c r="AG657" s="77"/>
      <c r="AH657" s="77"/>
      <c r="AI657" s="77"/>
      <c r="AJ657" s="77"/>
      <c r="AK657" s="77"/>
    </row>
    <row r="658" spans="1:37" ht="20.25" hidden="1" customHeight="1" outlineLevel="1" x14ac:dyDescent="0.2">
      <c r="B658" s="36"/>
      <c r="C658" s="61" t="s">
        <v>22</v>
      </c>
      <c r="D658" s="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8"/>
      <c r="R658" s="58"/>
      <c r="S658" s="218"/>
      <c r="U658" s="53"/>
      <c r="V658" s="20" t="s">
        <v>16</v>
      </c>
      <c r="W658" s="78"/>
      <c r="X658" s="78"/>
      <c r="Y658" s="78"/>
      <c r="Z658" s="78"/>
      <c r="AA658" s="78"/>
      <c r="AB658" s="78"/>
      <c r="AC658" s="78"/>
      <c r="AD658" s="78"/>
      <c r="AE658" s="78"/>
      <c r="AF658" s="78"/>
      <c r="AG658" s="78"/>
      <c r="AH658" s="78"/>
      <c r="AI658" s="78"/>
      <c r="AJ658" s="78"/>
      <c r="AK658" s="78"/>
    </row>
    <row r="659" spans="1:37" ht="20.25" hidden="1" customHeight="1" outlineLevel="1" x14ac:dyDescent="0.2">
      <c r="B659" s="36"/>
      <c r="C659" s="61"/>
      <c r="D659" s="8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217"/>
      <c r="U659" s="53"/>
      <c r="V659" s="20" t="s">
        <v>17</v>
      </c>
      <c r="W659" s="80"/>
      <c r="X659" s="80"/>
      <c r="Y659" s="80"/>
      <c r="Z659" s="80"/>
      <c r="AA659" s="80"/>
      <c r="AB659" s="80"/>
      <c r="AC659" s="80"/>
      <c r="AD659" s="80"/>
      <c r="AE659" s="80"/>
      <c r="AF659" s="80"/>
      <c r="AG659" s="80"/>
      <c r="AH659" s="80"/>
      <c r="AI659" s="80"/>
      <c r="AJ659" s="80"/>
      <c r="AK659" s="80"/>
    </row>
    <row r="660" spans="1:37" ht="20.25" hidden="1" customHeight="1" outlineLevel="1" thickBot="1" x14ac:dyDescent="0.25">
      <c r="B660" s="39"/>
      <c r="C660" s="35"/>
      <c r="D660" s="27"/>
      <c r="E660" s="59"/>
      <c r="F660" s="59"/>
      <c r="G660" s="59"/>
      <c r="H660" s="59"/>
      <c r="I660" s="59"/>
      <c r="J660" s="59"/>
      <c r="K660" s="59"/>
      <c r="L660" s="59"/>
      <c r="M660" s="59"/>
      <c r="N660" s="59"/>
      <c r="O660" s="59"/>
      <c r="P660" s="59"/>
      <c r="Q660" s="59"/>
      <c r="R660" s="59"/>
      <c r="S660" s="219"/>
      <c r="U660" s="70" t="s">
        <v>38</v>
      </c>
      <c r="V660" s="71"/>
      <c r="W660" s="60"/>
      <c r="X660" s="60"/>
      <c r="Y660" s="60"/>
      <c r="Z660" s="60"/>
      <c r="AA660" s="60"/>
      <c r="AB660" s="60"/>
      <c r="AC660" s="60"/>
      <c r="AD660" s="60"/>
      <c r="AE660" s="60"/>
      <c r="AF660" s="60"/>
      <c r="AG660" s="60"/>
      <c r="AH660" s="60"/>
      <c r="AI660" s="60"/>
      <c r="AJ660" s="60"/>
      <c r="AK660" s="60"/>
    </row>
    <row r="661" spans="1:37" ht="20.25" hidden="1" customHeight="1" outlineLevel="1" thickBot="1" x14ac:dyDescent="0.25">
      <c r="B661" s="40" t="s">
        <v>14</v>
      </c>
      <c r="C661" s="61"/>
      <c r="D661" s="8"/>
      <c r="E661" s="11">
        <f t="shared" ref="E661:I661" si="1576">SUM(E656:E660)+E650</f>
        <v>0</v>
      </c>
      <c r="F661" s="11">
        <f t="shared" si="1576"/>
        <v>0</v>
      </c>
      <c r="G661" s="11">
        <f t="shared" si="1576"/>
        <v>0</v>
      </c>
      <c r="H661" s="11">
        <f t="shared" si="1576"/>
        <v>0</v>
      </c>
      <c r="I661" s="11">
        <f t="shared" si="1576"/>
        <v>0</v>
      </c>
      <c r="J661" s="11">
        <f t="shared" ref="J661:K661" si="1577">SUM(J656:J660)+J650</f>
        <v>0</v>
      </c>
      <c r="K661" s="11">
        <f t="shared" si="1577"/>
        <v>0</v>
      </c>
      <c r="L661" s="11">
        <f t="shared" ref="L661:M661" si="1578">SUM(L656:L660)+L650</f>
        <v>0</v>
      </c>
      <c r="M661" s="11">
        <f t="shared" si="1578"/>
        <v>0</v>
      </c>
      <c r="N661" s="11">
        <f t="shared" ref="N661:O661" si="1579">SUM(N656:N660)+N650</f>
        <v>0</v>
      </c>
      <c r="O661" s="11">
        <f t="shared" si="1579"/>
        <v>0</v>
      </c>
      <c r="P661" s="11">
        <f t="shared" ref="P661:Q661" si="1580">SUM(P656:P660)+P650</f>
        <v>0</v>
      </c>
      <c r="Q661" s="11">
        <f t="shared" si="1580"/>
        <v>0</v>
      </c>
      <c r="R661" s="11"/>
      <c r="S661" s="217"/>
      <c r="U661" s="81" t="s">
        <v>18</v>
      </c>
      <c r="V661" s="82"/>
      <c r="W661" s="41">
        <f t="shared" ref="W661:AA661" si="1581">+W660+W656+W650</f>
        <v>0</v>
      </c>
      <c r="X661" s="41">
        <f t="shared" si="1581"/>
        <v>0</v>
      </c>
      <c r="Y661" s="41">
        <f t="shared" si="1581"/>
        <v>0</v>
      </c>
      <c r="Z661" s="41">
        <f t="shared" si="1581"/>
        <v>0</v>
      </c>
      <c r="AA661" s="41">
        <f t="shared" si="1581"/>
        <v>0</v>
      </c>
      <c r="AB661" s="41">
        <f t="shared" ref="AB661:AC661" si="1582">+AB660+AB656+AB650</f>
        <v>0</v>
      </c>
      <c r="AC661" s="41">
        <f t="shared" si="1582"/>
        <v>0</v>
      </c>
      <c r="AD661" s="41">
        <f t="shared" ref="AD661:AE661" si="1583">+AD660+AD656+AD650</f>
        <v>0</v>
      </c>
      <c r="AE661" s="41">
        <f t="shared" si="1583"/>
        <v>0</v>
      </c>
      <c r="AF661" s="41">
        <f t="shared" ref="AF661:AG661" si="1584">+AF660+AF656+AF650</f>
        <v>0</v>
      </c>
      <c r="AG661" s="41">
        <f t="shared" si="1584"/>
        <v>0</v>
      </c>
      <c r="AH661" s="41">
        <f t="shared" ref="AH661:AI661" si="1585">+AH660+AH656+AH650</f>
        <v>0</v>
      </c>
      <c r="AI661" s="41">
        <f t="shared" si="1585"/>
        <v>0</v>
      </c>
      <c r="AJ661" s="41"/>
      <c r="AK661" s="41"/>
    </row>
    <row r="662" spans="1:37" s="3" customFormat="1" ht="25.5" hidden="1" customHeight="1" outlineLevel="1" collapsed="1" x14ac:dyDescent="0.2">
      <c r="B662" s="152" t="s">
        <v>88</v>
      </c>
      <c r="C662" s="122" t="s">
        <v>26</v>
      </c>
      <c r="D662" s="123"/>
      <c r="E662" s="122"/>
      <c r="F662" s="122"/>
      <c r="G662" s="122"/>
      <c r="H662" s="122"/>
      <c r="I662" s="122"/>
      <c r="J662" s="122"/>
      <c r="K662" s="122"/>
      <c r="L662" s="122"/>
      <c r="M662" s="122"/>
      <c r="N662" s="122"/>
      <c r="O662" s="122"/>
      <c r="P662" s="122"/>
      <c r="Q662" s="122"/>
      <c r="R662" s="122"/>
      <c r="S662" s="220"/>
      <c r="T662" s="122"/>
      <c r="U662" s="123"/>
      <c r="V662" s="167"/>
      <c r="W662" s="167"/>
      <c r="X662" s="167"/>
      <c r="Y662" s="167"/>
      <c r="Z662" s="167"/>
      <c r="AA662" s="167"/>
      <c r="AB662" s="167"/>
      <c r="AC662" s="167"/>
      <c r="AD662" s="167"/>
      <c r="AE662" s="167"/>
      <c r="AF662" s="167"/>
      <c r="AG662" s="167"/>
      <c r="AH662" s="167"/>
      <c r="AI662" s="167"/>
      <c r="AJ662" s="167"/>
      <c r="AK662" s="167"/>
    </row>
    <row r="663" spans="1:37" ht="40.5" hidden="1" customHeight="1" outlineLevel="1" x14ac:dyDescent="0.2">
      <c r="B663" s="96" t="s">
        <v>0</v>
      </c>
      <c r="C663" s="26"/>
      <c r="D663" s="97"/>
      <c r="E663" s="34" t="str">
        <f t="shared" ref="E663:Q663" si="1586">+E$6</f>
        <v>Eredeti előirányzat
2024. év</v>
      </c>
      <c r="F663" s="34" t="str">
        <f t="shared" si="1586"/>
        <v>1 Módosítás</v>
      </c>
      <c r="G663" s="34" t="str">
        <f t="shared" si="1586"/>
        <v>Módosított előirányzat 1
2024. év</v>
      </c>
      <c r="H663" s="34" t="str">
        <f t="shared" si="1586"/>
        <v>2 Módosítás</v>
      </c>
      <c r="I663" s="34" t="str">
        <f t="shared" si="1586"/>
        <v>Módosított előirányzat</v>
      </c>
      <c r="J663" s="34" t="str">
        <f t="shared" si="1586"/>
        <v>3 Módosítás</v>
      </c>
      <c r="K663" s="34" t="str">
        <f t="shared" si="1586"/>
        <v>Módosított előirányzat</v>
      </c>
      <c r="L663" s="34" t="str">
        <f t="shared" si="1586"/>
        <v>4 Módosítás</v>
      </c>
      <c r="M663" s="34" t="str">
        <f t="shared" si="1586"/>
        <v>4. Módosított előirányzat</v>
      </c>
      <c r="N663" s="34" t="str">
        <f t="shared" si="1586"/>
        <v>5 Módosítás</v>
      </c>
      <c r="O663" s="34" t="str">
        <f t="shared" si="1586"/>
        <v>Módosított előirányzat 5.</v>
      </c>
      <c r="P663" s="34" t="str">
        <f t="shared" si="1586"/>
        <v>6 Módosítás</v>
      </c>
      <c r="Q663" s="34" t="str">
        <f t="shared" si="1586"/>
        <v>Módosított előirányzat
2024. év</v>
      </c>
      <c r="R663" s="34"/>
      <c r="S663" s="212"/>
      <c r="T663" s="49"/>
      <c r="U663" s="55" t="s">
        <v>1</v>
      </c>
      <c r="V663" s="98"/>
      <c r="W663" s="34" t="str">
        <f t="shared" ref="W663:AI663" si="1587">+W$6</f>
        <v>Eredeti előirányzat
2024. év</v>
      </c>
      <c r="X663" s="34" t="str">
        <f t="shared" si="1587"/>
        <v>1 Módosítás</v>
      </c>
      <c r="Y663" s="34" t="str">
        <f t="shared" si="1587"/>
        <v>Módosított előirányzat 1
2024. év</v>
      </c>
      <c r="Z663" s="34" t="str">
        <f t="shared" si="1587"/>
        <v>2 Módosítás</v>
      </c>
      <c r="AA663" s="34" t="str">
        <f t="shared" si="1587"/>
        <v>Módosított előirányzat</v>
      </c>
      <c r="AB663" s="34" t="str">
        <f t="shared" si="1587"/>
        <v>3 Módosítás</v>
      </c>
      <c r="AC663" s="34" t="str">
        <f t="shared" si="1587"/>
        <v>Módosított előirányzat</v>
      </c>
      <c r="AD663" s="34" t="str">
        <f t="shared" si="1587"/>
        <v>4 Módosítás</v>
      </c>
      <c r="AE663" s="34" t="str">
        <f t="shared" si="1587"/>
        <v>4. Módosított előirányzat</v>
      </c>
      <c r="AF663" s="34" t="str">
        <f t="shared" si="1587"/>
        <v>5 Módosítás</v>
      </c>
      <c r="AG663" s="34" t="str">
        <f t="shared" si="1587"/>
        <v>Módosított előirányzat 5</v>
      </c>
      <c r="AH663" s="34" t="str">
        <f t="shared" si="1587"/>
        <v>6 Módosítás</v>
      </c>
      <c r="AI663" s="34" t="str">
        <f t="shared" si="1587"/>
        <v>Módosított 
előirányzat</v>
      </c>
      <c r="AJ663" s="34"/>
      <c r="AK663" s="34"/>
    </row>
    <row r="664" spans="1:37" ht="19.5" hidden="1" customHeight="1" outlineLevel="1" x14ac:dyDescent="0.2">
      <c r="B664" s="134"/>
      <c r="C664" s="135" t="s">
        <v>2</v>
      </c>
      <c r="D664" s="136"/>
      <c r="E664" s="137">
        <f t="shared" ref="E664:I664" si="1588">+E665+E666+E667+E668</f>
        <v>0</v>
      </c>
      <c r="F664" s="137">
        <f t="shared" si="1588"/>
        <v>0</v>
      </c>
      <c r="G664" s="137">
        <f t="shared" si="1588"/>
        <v>0</v>
      </c>
      <c r="H664" s="137">
        <f t="shared" si="1588"/>
        <v>0</v>
      </c>
      <c r="I664" s="137">
        <f t="shared" si="1588"/>
        <v>0</v>
      </c>
      <c r="J664" s="137">
        <f t="shared" ref="J664:K664" si="1589">+J665+J666+J667+J668</f>
        <v>0</v>
      </c>
      <c r="K664" s="137">
        <f t="shared" si="1589"/>
        <v>0</v>
      </c>
      <c r="L664" s="137">
        <f t="shared" ref="L664:M664" si="1590">+L665+L666+L667+L668</f>
        <v>0</v>
      </c>
      <c r="M664" s="137">
        <f t="shared" si="1590"/>
        <v>0</v>
      </c>
      <c r="N664" s="137">
        <f t="shared" ref="N664:O664" si="1591">+N665+N666+N667+N668</f>
        <v>0</v>
      </c>
      <c r="O664" s="137">
        <f t="shared" si="1591"/>
        <v>0</v>
      </c>
      <c r="P664" s="137">
        <f t="shared" ref="P664:Q664" si="1592">+P665+P666+P667+P668</f>
        <v>0</v>
      </c>
      <c r="Q664" s="137">
        <f t="shared" si="1592"/>
        <v>0</v>
      </c>
      <c r="R664" s="137"/>
      <c r="S664" s="213"/>
      <c r="T664" s="44"/>
      <c r="U664" s="138" t="s">
        <v>3</v>
      </c>
      <c r="V664" s="139"/>
      <c r="W664" s="72">
        <f t="shared" ref="W664:X664" si="1593">SUM(W665:W669)</f>
        <v>0</v>
      </c>
      <c r="X664" s="72">
        <f t="shared" si="1593"/>
        <v>0</v>
      </c>
      <c r="Y664" s="72">
        <f>+W664+X664</f>
        <v>0</v>
      </c>
      <c r="Z664" s="72">
        <f t="shared" ref="Z664" si="1594">SUM(Z665:Z669)</f>
        <v>0</v>
      </c>
      <c r="AA664" s="72">
        <f>+Y664+Z664</f>
        <v>0</v>
      </c>
      <c r="AB664" s="72">
        <f t="shared" ref="AB664:AD664" si="1595">SUM(AB665:AB669)</f>
        <v>0</v>
      </c>
      <c r="AC664" s="72">
        <f>SUM(AC665:AC669)</f>
        <v>0</v>
      </c>
      <c r="AD664" s="72">
        <f t="shared" si="1595"/>
        <v>0</v>
      </c>
      <c r="AE664" s="72">
        <f>SUM(AE665:AE669)</f>
        <v>0</v>
      </c>
      <c r="AF664" s="72">
        <f t="shared" ref="AF664:AH664" si="1596">SUM(AF665:AF669)</f>
        <v>0</v>
      </c>
      <c r="AG664" s="72">
        <f>SUM(AG665:AG669)</f>
        <v>0</v>
      </c>
      <c r="AH664" s="72">
        <f t="shared" si="1596"/>
        <v>0</v>
      </c>
      <c r="AI664" s="72">
        <f>SUM(AI665:AI669)</f>
        <v>0</v>
      </c>
      <c r="AJ664" s="72"/>
      <c r="AK664" s="72"/>
    </row>
    <row r="665" spans="1:37" ht="19.5" hidden="1" customHeight="1" outlineLevel="1" x14ac:dyDescent="0.2">
      <c r="B665" s="140"/>
      <c r="C665" s="141" t="s">
        <v>4</v>
      </c>
      <c r="D665" s="141"/>
      <c r="E665" s="142"/>
      <c r="F665" s="142"/>
      <c r="G665" s="142"/>
      <c r="H665" s="142"/>
      <c r="I665" s="142"/>
      <c r="J665" s="142"/>
      <c r="K665" s="142"/>
      <c r="L665" s="142"/>
      <c r="M665" s="142"/>
      <c r="N665" s="142"/>
      <c r="O665" s="142"/>
      <c r="P665" s="142"/>
      <c r="Q665" s="142"/>
      <c r="R665" s="142"/>
      <c r="S665" s="214"/>
      <c r="T665" s="46"/>
      <c r="U665" s="143"/>
      <c r="V665" s="144" t="s">
        <v>6</v>
      </c>
      <c r="W665" s="145">
        <v>0</v>
      </c>
      <c r="X665" s="145">
        <v>0</v>
      </c>
      <c r="Y665" s="145">
        <f t="shared" ref="Y665:Y677" si="1597">+W665+X665</f>
        <v>0</v>
      </c>
      <c r="Z665" s="145">
        <v>0</v>
      </c>
      <c r="AA665" s="145">
        <f t="shared" ref="AA665:AA677" si="1598">+Y665+Z665</f>
        <v>0</v>
      </c>
      <c r="AB665" s="145">
        <v>0</v>
      </c>
      <c r="AC665" s="145">
        <f>+AA665+AB665</f>
        <v>0</v>
      </c>
      <c r="AD665" s="145">
        <v>0</v>
      </c>
      <c r="AE665" s="145">
        <f>+AC665+AD665</f>
        <v>0</v>
      </c>
      <c r="AF665" s="145">
        <v>0</v>
      </c>
      <c r="AG665" s="145">
        <f>+AE665+AF665</f>
        <v>0</v>
      </c>
      <c r="AH665" s="145">
        <v>0</v>
      </c>
      <c r="AI665" s="145">
        <f>+AG665+AH665</f>
        <v>0</v>
      </c>
      <c r="AJ665" s="145"/>
      <c r="AK665" s="145"/>
    </row>
    <row r="666" spans="1:37" ht="23.25" hidden="1" customHeight="1" outlineLevel="1" x14ac:dyDescent="0.2">
      <c r="A666" s="253"/>
      <c r="B666" s="100"/>
      <c r="C666" s="17" t="s">
        <v>5</v>
      </c>
      <c r="D666" s="18"/>
      <c r="E666" s="5">
        <v>0</v>
      </c>
      <c r="F666" s="5">
        <v>0</v>
      </c>
      <c r="G666" s="5">
        <v>0</v>
      </c>
      <c r="H666" s="5">
        <v>0</v>
      </c>
      <c r="I666" s="5">
        <v>0</v>
      </c>
      <c r="J666" s="5">
        <v>0</v>
      </c>
      <c r="K666" s="5">
        <v>0</v>
      </c>
      <c r="L666" s="5">
        <v>0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5"/>
      <c r="S666" s="215"/>
      <c r="T666" s="46"/>
      <c r="U666" s="53"/>
      <c r="V666" s="19" t="s">
        <v>8</v>
      </c>
      <c r="W666" s="78">
        <v>0</v>
      </c>
      <c r="X666" s="78">
        <v>0</v>
      </c>
      <c r="Y666" s="78">
        <f t="shared" si="1597"/>
        <v>0</v>
      </c>
      <c r="Z666" s="78">
        <v>0</v>
      </c>
      <c r="AA666" s="78">
        <f t="shared" si="1598"/>
        <v>0</v>
      </c>
      <c r="AB666" s="78">
        <v>0</v>
      </c>
      <c r="AC666" s="78">
        <f>+AA666+AB666</f>
        <v>0</v>
      </c>
      <c r="AD666" s="78">
        <v>0</v>
      </c>
      <c r="AE666" s="78">
        <f>+AC666+AD666</f>
        <v>0</v>
      </c>
      <c r="AF666" s="78">
        <v>0</v>
      </c>
      <c r="AG666" s="78">
        <f>+AE666+AF666</f>
        <v>0</v>
      </c>
      <c r="AH666" s="78">
        <v>0</v>
      </c>
      <c r="AI666" s="78">
        <f>+AG666+AH666</f>
        <v>0</v>
      </c>
      <c r="AJ666" s="78"/>
      <c r="AK666" s="78"/>
    </row>
    <row r="667" spans="1:37" ht="19.5" hidden="1" customHeight="1" outlineLevel="1" x14ac:dyDescent="0.2">
      <c r="A667" s="253"/>
      <c r="B667" s="100"/>
      <c r="C667" s="17" t="s">
        <v>7</v>
      </c>
      <c r="D667" s="18"/>
      <c r="E667" s="5"/>
      <c r="F667" s="5">
        <v>0</v>
      </c>
      <c r="G667" s="5">
        <v>0</v>
      </c>
      <c r="H667" s="5">
        <v>0</v>
      </c>
      <c r="I667" s="5">
        <v>0</v>
      </c>
      <c r="J667" s="5">
        <v>0</v>
      </c>
      <c r="K667" s="5">
        <v>0</v>
      </c>
      <c r="L667" s="5">
        <v>0</v>
      </c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5"/>
      <c r="S667" s="215"/>
      <c r="T667" s="46"/>
      <c r="U667" s="53"/>
      <c r="V667" s="20" t="s">
        <v>9</v>
      </c>
      <c r="W667" s="78">
        <v>0</v>
      </c>
      <c r="X667" s="78">
        <v>0</v>
      </c>
      <c r="Y667" s="78">
        <f t="shared" si="1597"/>
        <v>0</v>
      </c>
      <c r="Z667" s="78">
        <v>0</v>
      </c>
      <c r="AA667" s="78">
        <f t="shared" si="1598"/>
        <v>0</v>
      </c>
      <c r="AB667" s="78">
        <v>0</v>
      </c>
      <c r="AC667" s="78">
        <f>+AA667+AB667</f>
        <v>0</v>
      </c>
      <c r="AD667" s="78">
        <v>0</v>
      </c>
      <c r="AE667" s="78">
        <f>+AC667+AD667</f>
        <v>0</v>
      </c>
      <c r="AF667" s="78">
        <v>0</v>
      </c>
      <c r="AG667" s="78">
        <f>+AE667+AF667</f>
        <v>0</v>
      </c>
      <c r="AH667" s="78">
        <v>0</v>
      </c>
      <c r="AI667" s="78">
        <f>+AG667+AH667</f>
        <v>0</v>
      </c>
      <c r="AJ667" s="78"/>
      <c r="AK667" s="78"/>
    </row>
    <row r="668" spans="1:37" ht="19.5" hidden="1" customHeight="1" outlineLevel="1" x14ac:dyDescent="0.2">
      <c r="A668" s="253"/>
      <c r="B668" s="100"/>
      <c r="C668" s="17" t="s">
        <v>21</v>
      </c>
      <c r="D668" s="18"/>
      <c r="E668" s="5"/>
      <c r="F668" s="5">
        <v>0</v>
      </c>
      <c r="G668" s="5">
        <v>0</v>
      </c>
      <c r="H668" s="5">
        <v>0</v>
      </c>
      <c r="I668" s="5">
        <v>0</v>
      </c>
      <c r="J668" s="5">
        <v>0</v>
      </c>
      <c r="K668" s="5">
        <v>0</v>
      </c>
      <c r="L668" s="5">
        <v>0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/>
      <c r="S668" s="215"/>
      <c r="T668" s="46"/>
      <c r="U668" s="53"/>
      <c r="V668" s="20" t="s">
        <v>11</v>
      </c>
      <c r="W668" s="78"/>
      <c r="X668" s="78">
        <v>0</v>
      </c>
      <c r="Y668" s="78">
        <f t="shared" si="1597"/>
        <v>0</v>
      </c>
      <c r="Z668" s="78">
        <v>0</v>
      </c>
      <c r="AA668" s="78">
        <f t="shared" si="1598"/>
        <v>0</v>
      </c>
      <c r="AB668" s="78">
        <v>0</v>
      </c>
      <c r="AC668" s="78">
        <f>+AA668+AB668</f>
        <v>0</v>
      </c>
      <c r="AD668" s="78">
        <v>0</v>
      </c>
      <c r="AE668" s="78">
        <f>+AC668+AD668</f>
        <v>0</v>
      </c>
      <c r="AF668" s="78">
        <v>0</v>
      </c>
      <c r="AG668" s="78">
        <f>+AE668+AF668</f>
        <v>0</v>
      </c>
      <c r="AH668" s="78">
        <v>0</v>
      </c>
      <c r="AI668" s="78">
        <f>+AG668+AH668</f>
        <v>0</v>
      </c>
      <c r="AJ668" s="78"/>
      <c r="AK668" s="78"/>
    </row>
    <row r="669" spans="1:37" ht="19.5" hidden="1" customHeight="1" outlineLevel="1" x14ac:dyDescent="0.2">
      <c r="A669" s="253"/>
      <c r="B669" s="101"/>
      <c r="C669" s="21"/>
      <c r="D669" s="21"/>
      <c r="E669" s="102"/>
      <c r="F669" s="102">
        <v>0</v>
      </c>
      <c r="G669" s="102">
        <v>0</v>
      </c>
      <c r="H669" s="102">
        <v>0</v>
      </c>
      <c r="I669" s="102">
        <v>0</v>
      </c>
      <c r="J669" s="102">
        <v>0</v>
      </c>
      <c r="K669" s="102">
        <v>0</v>
      </c>
      <c r="L669" s="102">
        <v>0</v>
      </c>
      <c r="M669" s="102">
        <v>0</v>
      </c>
      <c r="N669" s="102">
        <v>0</v>
      </c>
      <c r="O669" s="102">
        <v>0</v>
      </c>
      <c r="P669" s="102">
        <v>0</v>
      </c>
      <c r="Q669" s="102">
        <v>0</v>
      </c>
      <c r="R669" s="102"/>
      <c r="S669" s="221"/>
      <c r="T669" s="50"/>
      <c r="U669" s="54"/>
      <c r="V669" s="23" t="s">
        <v>12</v>
      </c>
      <c r="W669" s="79"/>
      <c r="X669" s="79">
        <v>0</v>
      </c>
      <c r="Y669" s="79">
        <f t="shared" si="1597"/>
        <v>0</v>
      </c>
      <c r="Z669" s="79">
        <v>0</v>
      </c>
      <c r="AA669" s="79">
        <f t="shared" si="1598"/>
        <v>0</v>
      </c>
      <c r="AB669" s="79">
        <v>0</v>
      </c>
      <c r="AC669" s="79">
        <f>+AA669+AB669</f>
        <v>0</v>
      </c>
      <c r="AD669" s="79">
        <v>0</v>
      </c>
      <c r="AE669" s="79">
        <f>+AC669+AD669</f>
        <v>0</v>
      </c>
      <c r="AF669" s="79">
        <v>0</v>
      </c>
      <c r="AG669" s="79">
        <f>+AE669+AF669</f>
        <v>0</v>
      </c>
      <c r="AH669" s="79">
        <v>0</v>
      </c>
      <c r="AI669" s="79">
        <f>+AG669+AH669</f>
        <v>0</v>
      </c>
      <c r="AJ669" s="79"/>
      <c r="AK669" s="79"/>
    </row>
    <row r="670" spans="1:37" ht="19.5" hidden="1" customHeight="1" outlineLevel="1" x14ac:dyDescent="0.2">
      <c r="A670" s="253"/>
      <c r="B670" s="101"/>
      <c r="C670" s="21"/>
      <c r="D670" s="21"/>
      <c r="E670" s="102"/>
      <c r="F670" s="102">
        <v>0</v>
      </c>
      <c r="G670" s="102">
        <v>0</v>
      </c>
      <c r="H670" s="102">
        <v>0</v>
      </c>
      <c r="I670" s="102">
        <v>0</v>
      </c>
      <c r="J670" s="102">
        <v>0</v>
      </c>
      <c r="K670" s="102">
        <v>0</v>
      </c>
      <c r="L670" s="102">
        <v>0</v>
      </c>
      <c r="M670" s="102">
        <v>0</v>
      </c>
      <c r="N670" s="102">
        <v>0</v>
      </c>
      <c r="O670" s="102">
        <v>0</v>
      </c>
      <c r="P670" s="102">
        <v>0</v>
      </c>
      <c r="Q670" s="102">
        <v>0</v>
      </c>
      <c r="R670" s="102"/>
      <c r="S670" s="221"/>
      <c r="T670" s="29"/>
      <c r="U670" s="138" t="s">
        <v>13</v>
      </c>
      <c r="V670" s="139"/>
      <c r="W670" s="60">
        <f t="shared" ref="W670:X670" si="1599">SUM(W671:W673)</f>
        <v>0</v>
      </c>
      <c r="X670" s="60">
        <f t="shared" si="1599"/>
        <v>0</v>
      </c>
      <c r="Y670" s="60">
        <f t="shared" si="1597"/>
        <v>0</v>
      </c>
      <c r="Z670" s="60">
        <f t="shared" ref="Z670" si="1600">SUM(Z671:Z673)</f>
        <v>0</v>
      </c>
      <c r="AA670" s="60">
        <f t="shared" si="1598"/>
        <v>0</v>
      </c>
      <c r="AB670" s="60">
        <f t="shared" ref="AB670:AD670" si="1601">SUM(AB671:AB673)</f>
        <v>0</v>
      </c>
      <c r="AC670" s="72">
        <f>SUM(AC671:AC673)</f>
        <v>0</v>
      </c>
      <c r="AD670" s="60">
        <f t="shared" si="1601"/>
        <v>0</v>
      </c>
      <c r="AE670" s="72">
        <f>SUM(AE671:AE673)</f>
        <v>0</v>
      </c>
      <c r="AF670" s="60">
        <f t="shared" ref="AF670:AH670" si="1602">SUM(AF671:AF673)</f>
        <v>0</v>
      </c>
      <c r="AG670" s="72">
        <f>SUM(AG671:AG673)</f>
        <v>0</v>
      </c>
      <c r="AH670" s="60">
        <f t="shared" si="1602"/>
        <v>0</v>
      </c>
      <c r="AI670" s="72">
        <f>SUM(AI671:AI673)</f>
        <v>0</v>
      </c>
      <c r="AJ670" s="72"/>
      <c r="AK670" s="72"/>
    </row>
    <row r="671" spans="1:37" ht="19.5" hidden="1" customHeight="1" outlineLevel="1" x14ac:dyDescent="0.2">
      <c r="A671" s="253"/>
      <c r="B671" s="134"/>
      <c r="C671" s="135" t="s">
        <v>10</v>
      </c>
      <c r="D671" s="8"/>
      <c r="E671" s="9">
        <f>149-149</f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>
        <v>0</v>
      </c>
      <c r="N671" s="9">
        <v>0</v>
      </c>
      <c r="O671" s="9">
        <v>0</v>
      </c>
      <c r="P671" s="9">
        <v>0</v>
      </c>
      <c r="Q671" s="9">
        <v>0</v>
      </c>
      <c r="R671" s="9"/>
      <c r="S671" s="216"/>
      <c r="T671" s="44"/>
      <c r="U671" s="143"/>
      <c r="V671" s="144" t="s">
        <v>15</v>
      </c>
      <c r="W671" s="145"/>
      <c r="X671" s="145">
        <v>0</v>
      </c>
      <c r="Y671" s="145">
        <f t="shared" si="1597"/>
        <v>0</v>
      </c>
      <c r="Z671" s="145">
        <v>0</v>
      </c>
      <c r="AA671" s="145">
        <f t="shared" si="1598"/>
        <v>0</v>
      </c>
      <c r="AB671" s="145">
        <v>0</v>
      </c>
      <c r="AC671" s="145">
        <f t="shared" ref="AC671:AC676" si="1603">+AA671+AB671</f>
        <v>0</v>
      </c>
      <c r="AD671" s="145">
        <v>0</v>
      </c>
      <c r="AE671" s="145">
        <f t="shared" ref="AE671:AE676" si="1604">+AC671+AD671</f>
        <v>0</v>
      </c>
      <c r="AF671" s="145">
        <v>0</v>
      </c>
      <c r="AG671" s="145">
        <f t="shared" ref="AG671:AG676" si="1605">+AE671+AF671</f>
        <v>0</v>
      </c>
      <c r="AH671" s="145">
        <v>0</v>
      </c>
      <c r="AI671" s="145">
        <f t="shared" ref="AI671:AI676" si="1606">+AG671+AH671</f>
        <v>0</v>
      </c>
      <c r="AJ671" s="145"/>
      <c r="AK671" s="145"/>
    </row>
    <row r="672" spans="1:37" ht="19.5" hidden="1" customHeight="1" outlineLevel="1" x14ac:dyDescent="0.2">
      <c r="A672" s="253"/>
      <c r="B672" s="134"/>
      <c r="C672" s="135" t="s">
        <v>23</v>
      </c>
      <c r="D672" s="8"/>
      <c r="E672" s="11">
        <v>0</v>
      </c>
      <c r="F672" s="11">
        <v>0</v>
      </c>
      <c r="G672" s="11">
        <v>0</v>
      </c>
      <c r="H672" s="11">
        <v>0</v>
      </c>
      <c r="I672" s="11">
        <v>0</v>
      </c>
      <c r="J672" s="11">
        <v>0</v>
      </c>
      <c r="K672" s="11">
        <v>0</v>
      </c>
      <c r="L672" s="11">
        <v>0</v>
      </c>
      <c r="M672" s="11">
        <v>0</v>
      </c>
      <c r="N672" s="11">
        <v>0</v>
      </c>
      <c r="O672" s="11">
        <v>0</v>
      </c>
      <c r="P672" s="11">
        <v>0</v>
      </c>
      <c r="Q672" s="11">
        <v>0</v>
      </c>
      <c r="R672" s="11"/>
      <c r="S672" s="217"/>
      <c r="T672" s="45"/>
      <c r="U672" s="53"/>
      <c r="V672" s="20" t="s">
        <v>16</v>
      </c>
      <c r="W672" s="78"/>
      <c r="X672" s="78">
        <v>0</v>
      </c>
      <c r="Y672" s="78">
        <f t="shared" si="1597"/>
        <v>0</v>
      </c>
      <c r="Z672" s="78">
        <v>0</v>
      </c>
      <c r="AA672" s="78">
        <f t="shared" si="1598"/>
        <v>0</v>
      </c>
      <c r="AB672" s="78">
        <v>0</v>
      </c>
      <c r="AC672" s="78">
        <f t="shared" si="1603"/>
        <v>0</v>
      </c>
      <c r="AD672" s="78">
        <v>0</v>
      </c>
      <c r="AE672" s="78">
        <f t="shared" si="1604"/>
        <v>0</v>
      </c>
      <c r="AF672" s="78">
        <v>0</v>
      </c>
      <c r="AG672" s="78">
        <f t="shared" si="1605"/>
        <v>0</v>
      </c>
      <c r="AH672" s="78">
        <v>0</v>
      </c>
      <c r="AI672" s="78">
        <f t="shared" si="1606"/>
        <v>0</v>
      </c>
      <c r="AJ672" s="78"/>
      <c r="AK672" s="78"/>
    </row>
    <row r="673" spans="1:47" ht="19.5" hidden="1" customHeight="1" outlineLevel="1" x14ac:dyDescent="0.2">
      <c r="A673" s="253"/>
      <c r="B673" s="134"/>
      <c r="C673" s="135" t="s">
        <v>22</v>
      </c>
      <c r="D673" s="8"/>
      <c r="E673" s="58"/>
      <c r="F673" s="58">
        <v>0</v>
      </c>
      <c r="G673" s="58">
        <v>0</v>
      </c>
      <c r="H673" s="58">
        <v>0</v>
      </c>
      <c r="I673" s="58">
        <v>0</v>
      </c>
      <c r="J673" s="58">
        <v>0</v>
      </c>
      <c r="K673" s="58">
        <v>0</v>
      </c>
      <c r="L673" s="58">
        <v>0</v>
      </c>
      <c r="M673" s="58">
        <v>0</v>
      </c>
      <c r="N673" s="58">
        <v>0</v>
      </c>
      <c r="O673" s="58">
        <v>0</v>
      </c>
      <c r="P673" s="58">
        <v>0</v>
      </c>
      <c r="Q673" s="58">
        <v>0</v>
      </c>
      <c r="R673" s="58"/>
      <c r="S673" s="218"/>
      <c r="U673" s="103"/>
      <c r="V673" s="104" t="s">
        <v>17</v>
      </c>
      <c r="W673" s="80"/>
      <c r="X673" s="80">
        <v>0</v>
      </c>
      <c r="Y673" s="80">
        <f t="shared" si="1597"/>
        <v>0</v>
      </c>
      <c r="Z673" s="80">
        <v>0</v>
      </c>
      <c r="AA673" s="80">
        <f t="shared" si="1598"/>
        <v>0</v>
      </c>
      <c r="AB673" s="80">
        <v>0</v>
      </c>
      <c r="AC673" s="80">
        <f t="shared" si="1603"/>
        <v>0</v>
      </c>
      <c r="AD673" s="80">
        <v>0</v>
      </c>
      <c r="AE673" s="80">
        <f t="shared" si="1604"/>
        <v>0</v>
      </c>
      <c r="AF673" s="80">
        <v>0</v>
      </c>
      <c r="AG673" s="80">
        <f t="shared" si="1605"/>
        <v>0</v>
      </c>
      <c r="AH673" s="80">
        <v>0</v>
      </c>
      <c r="AI673" s="80">
        <f t="shared" si="1606"/>
        <v>0</v>
      </c>
      <c r="AJ673" s="80"/>
      <c r="AK673" s="80"/>
    </row>
    <row r="674" spans="1:47" ht="19.5" hidden="1" customHeight="1" outlineLevel="1" x14ac:dyDescent="0.2">
      <c r="A674" s="253"/>
      <c r="B674" s="134"/>
      <c r="C674" s="135" t="s">
        <v>46</v>
      </c>
      <c r="D674" s="8"/>
      <c r="E674" s="11"/>
      <c r="F674" s="11"/>
      <c r="G674" s="11">
        <v>0</v>
      </c>
      <c r="H674" s="11">
        <v>0</v>
      </c>
      <c r="I674" s="11">
        <v>0</v>
      </c>
      <c r="J674" s="11">
        <v>0</v>
      </c>
      <c r="K674" s="11">
        <v>0</v>
      </c>
      <c r="L674" s="11">
        <v>0</v>
      </c>
      <c r="M674" s="11">
        <v>0</v>
      </c>
      <c r="N674" s="11">
        <v>0</v>
      </c>
      <c r="O674" s="11">
        <v>0</v>
      </c>
      <c r="P674" s="11">
        <v>0</v>
      </c>
      <c r="Q674" s="11">
        <v>0</v>
      </c>
      <c r="R674" s="11"/>
      <c r="S674" s="217"/>
      <c r="T674" s="45"/>
      <c r="U674" s="147" t="s">
        <v>43</v>
      </c>
      <c r="V674" s="10"/>
      <c r="W674" s="60"/>
      <c r="X674" s="60">
        <v>0</v>
      </c>
      <c r="Y674" s="60">
        <f t="shared" si="1597"/>
        <v>0</v>
      </c>
      <c r="Z674" s="60">
        <v>0</v>
      </c>
      <c r="AA674" s="60">
        <f t="shared" si="1598"/>
        <v>0</v>
      </c>
      <c r="AB674" s="60">
        <v>0</v>
      </c>
      <c r="AC674" s="60">
        <f t="shared" si="1603"/>
        <v>0</v>
      </c>
      <c r="AD674" s="60">
        <v>0</v>
      </c>
      <c r="AE674" s="60">
        <f t="shared" si="1604"/>
        <v>0</v>
      </c>
      <c r="AF674" s="60">
        <v>0</v>
      </c>
      <c r="AG674" s="60">
        <f t="shared" si="1605"/>
        <v>0</v>
      </c>
      <c r="AH674" s="60">
        <v>0</v>
      </c>
      <c r="AI674" s="60">
        <f t="shared" si="1606"/>
        <v>0</v>
      </c>
      <c r="AJ674" s="60"/>
      <c r="AK674" s="60"/>
    </row>
    <row r="675" spans="1:47" ht="19.5" hidden="1" customHeight="1" outlineLevel="1" x14ac:dyDescent="0.2">
      <c r="B675" s="134"/>
      <c r="C675" s="135" t="s">
        <v>51</v>
      </c>
      <c r="D675" s="8"/>
      <c r="E675" s="58"/>
      <c r="F675" s="58">
        <v>0</v>
      </c>
      <c r="G675" s="58">
        <v>0</v>
      </c>
      <c r="H675" s="58">
        <v>0</v>
      </c>
      <c r="I675" s="58">
        <v>0</v>
      </c>
      <c r="J675" s="58">
        <v>0</v>
      </c>
      <c r="K675" s="58">
        <v>0</v>
      </c>
      <c r="L675" s="58">
        <v>0</v>
      </c>
      <c r="M675" s="58">
        <v>0</v>
      </c>
      <c r="N675" s="58">
        <v>0</v>
      </c>
      <c r="O675" s="58">
        <v>0</v>
      </c>
      <c r="P675" s="58">
        <v>0</v>
      </c>
      <c r="Q675" s="58">
        <v>0</v>
      </c>
      <c r="R675" s="58"/>
      <c r="S675" s="218"/>
      <c r="T675" s="29"/>
      <c r="U675" s="55" t="s">
        <v>38</v>
      </c>
      <c r="V675" s="28"/>
      <c r="W675" s="60"/>
      <c r="X675" s="60">
        <v>0</v>
      </c>
      <c r="Y675" s="60">
        <f t="shared" si="1597"/>
        <v>0</v>
      </c>
      <c r="Z675" s="60">
        <v>0</v>
      </c>
      <c r="AA675" s="60">
        <f t="shared" si="1598"/>
        <v>0</v>
      </c>
      <c r="AB675" s="60">
        <v>0</v>
      </c>
      <c r="AC675" s="60">
        <f t="shared" si="1603"/>
        <v>0</v>
      </c>
      <c r="AD675" s="60">
        <v>0</v>
      </c>
      <c r="AE675" s="60">
        <f t="shared" si="1604"/>
        <v>0</v>
      </c>
      <c r="AF675" s="60">
        <v>0</v>
      </c>
      <c r="AG675" s="60">
        <f t="shared" si="1605"/>
        <v>0</v>
      </c>
      <c r="AH675" s="60">
        <v>0</v>
      </c>
      <c r="AI675" s="60">
        <f t="shared" si="1606"/>
        <v>0</v>
      </c>
      <c r="AJ675" s="60"/>
      <c r="AK675" s="60"/>
    </row>
    <row r="676" spans="1:47" ht="19.5" hidden="1" customHeight="1" outlineLevel="1" x14ac:dyDescent="0.2">
      <c r="B676" s="105"/>
      <c r="C676" s="35" t="s">
        <v>127</v>
      </c>
      <c r="D676" s="35"/>
      <c r="E676" s="59"/>
      <c r="F676" s="59"/>
      <c r="G676" s="59">
        <v>0</v>
      </c>
      <c r="H676" s="59">
        <v>0</v>
      </c>
      <c r="I676" s="59">
        <v>0</v>
      </c>
      <c r="J676" s="59">
        <v>0</v>
      </c>
      <c r="K676" s="59">
        <v>0</v>
      </c>
      <c r="L676" s="59">
        <v>0</v>
      </c>
      <c r="M676" s="59">
        <v>0</v>
      </c>
      <c r="N676" s="59">
        <v>0</v>
      </c>
      <c r="O676" s="59">
        <v>0</v>
      </c>
      <c r="P676" s="59">
        <v>0</v>
      </c>
      <c r="Q676" s="59">
        <v>0</v>
      </c>
      <c r="R676" s="59"/>
      <c r="S676" s="219"/>
      <c r="T676" s="29"/>
      <c r="U676" s="148" t="s">
        <v>127</v>
      </c>
      <c r="V676" s="132"/>
      <c r="W676" s="89"/>
      <c r="X676" s="89">
        <v>0</v>
      </c>
      <c r="Y676" s="89">
        <f t="shared" si="1597"/>
        <v>0</v>
      </c>
      <c r="Z676" s="89">
        <v>0</v>
      </c>
      <c r="AA676" s="89">
        <f t="shared" si="1598"/>
        <v>0</v>
      </c>
      <c r="AB676" s="89">
        <v>0</v>
      </c>
      <c r="AC676" s="89">
        <f t="shared" si="1603"/>
        <v>0</v>
      </c>
      <c r="AD676" s="89">
        <v>0</v>
      </c>
      <c r="AE676" s="89">
        <f t="shared" si="1604"/>
        <v>0</v>
      </c>
      <c r="AF676" s="89">
        <v>0</v>
      </c>
      <c r="AG676" s="89">
        <f t="shared" si="1605"/>
        <v>0</v>
      </c>
      <c r="AH676" s="89">
        <v>0</v>
      </c>
      <c r="AI676" s="89">
        <f t="shared" si="1606"/>
        <v>0</v>
      </c>
      <c r="AJ676" s="89"/>
      <c r="AK676" s="89"/>
    </row>
    <row r="677" spans="1:47" s="3" customFormat="1" ht="19.5" hidden="1" customHeight="1" outlineLevel="1" thickBot="1" x14ac:dyDescent="0.25">
      <c r="B677" s="149" t="s">
        <v>14</v>
      </c>
      <c r="C677" s="135"/>
      <c r="D677" s="8"/>
      <c r="E677" s="11">
        <f t="shared" ref="E677" si="1607">SUM(E671:E676)+E664</f>
        <v>0</v>
      </c>
      <c r="F677" s="11">
        <f t="shared" ref="F677" si="1608">SUM(F671:F676)+F664</f>
        <v>0</v>
      </c>
      <c r="G677" s="11">
        <f t="shared" ref="G677:I677" si="1609">SUM(G671:G676)+G664</f>
        <v>0</v>
      </c>
      <c r="H677" s="11">
        <f t="shared" si="1609"/>
        <v>0</v>
      </c>
      <c r="I677" s="11">
        <f t="shared" si="1609"/>
        <v>0</v>
      </c>
      <c r="J677" s="11">
        <f t="shared" ref="J677:K677" si="1610">SUM(J671:J676)+J664</f>
        <v>0</v>
      </c>
      <c r="K677" s="11">
        <f t="shared" si="1610"/>
        <v>0</v>
      </c>
      <c r="L677" s="11">
        <f t="shared" ref="L677:M677" si="1611">SUM(L671:L676)+L664</f>
        <v>0</v>
      </c>
      <c r="M677" s="11">
        <f t="shared" si="1611"/>
        <v>0</v>
      </c>
      <c r="N677" s="11">
        <f t="shared" ref="N677:O677" si="1612">SUM(N671:N676)+N664</f>
        <v>0</v>
      </c>
      <c r="O677" s="11">
        <f t="shared" si="1612"/>
        <v>0</v>
      </c>
      <c r="P677" s="11">
        <f t="shared" ref="P677:Q677" si="1613">SUM(P671:P676)+P664</f>
        <v>0</v>
      </c>
      <c r="Q677" s="11">
        <f t="shared" si="1613"/>
        <v>0</v>
      </c>
      <c r="R677" s="11"/>
      <c r="S677" s="217"/>
      <c r="T677" s="65"/>
      <c r="U677" s="150" t="s">
        <v>18</v>
      </c>
      <c r="V677" s="151"/>
      <c r="W677" s="60">
        <f t="shared" ref="W677:X677" si="1614">+W675+W670+W664+W674+W676</f>
        <v>0</v>
      </c>
      <c r="X677" s="60">
        <f t="shared" si="1614"/>
        <v>0</v>
      </c>
      <c r="Y677" s="60">
        <f t="shared" si="1597"/>
        <v>0</v>
      </c>
      <c r="Z677" s="60">
        <f t="shared" ref="Z677" si="1615">+Z675+Z670+Z664+Z674+Z676</f>
        <v>0</v>
      </c>
      <c r="AA677" s="60">
        <f t="shared" si="1598"/>
        <v>0</v>
      </c>
      <c r="AB677" s="60">
        <f t="shared" ref="AB677:AD677" si="1616">+AB675+AB670+AB664+AB674+AB676</f>
        <v>0</v>
      </c>
      <c r="AC677" s="60">
        <f>+AC676+AC675+AC674+AC670+AC664</f>
        <v>0</v>
      </c>
      <c r="AD677" s="60">
        <f t="shared" si="1616"/>
        <v>0</v>
      </c>
      <c r="AE677" s="60">
        <f>+AE676+AE675+AE674+AE670+AE664</f>
        <v>0</v>
      </c>
      <c r="AF677" s="60">
        <f t="shared" ref="AF677:AH677" si="1617">+AF675+AF670+AF664+AF674+AF676</f>
        <v>0</v>
      </c>
      <c r="AG677" s="60">
        <f>+AG676+AG675+AG674+AG670+AG664</f>
        <v>0</v>
      </c>
      <c r="AH677" s="60">
        <f t="shared" si="1617"/>
        <v>0</v>
      </c>
      <c r="AI677" s="60">
        <f>+AI676+AI675+AI674+AI670+AI664</f>
        <v>0</v>
      </c>
      <c r="AJ677" s="60"/>
      <c r="AK677" s="60"/>
      <c r="AL677" s="14"/>
      <c r="AM677" s="14"/>
      <c r="AN677" s="14"/>
      <c r="AO677" s="14"/>
      <c r="AP677" s="14"/>
      <c r="AQ677" s="14"/>
      <c r="AR677" s="14"/>
      <c r="AS677" s="14"/>
      <c r="AT677" s="14"/>
      <c r="AU677" s="14"/>
    </row>
    <row r="678" spans="1:47" s="3" customFormat="1" ht="25.5" hidden="1" customHeight="1" outlineLevel="1" thickBot="1" x14ac:dyDescent="0.25">
      <c r="B678" s="152" t="s">
        <v>87</v>
      </c>
      <c r="C678" s="122" t="s">
        <v>44</v>
      </c>
      <c r="D678" s="123"/>
      <c r="E678" s="122"/>
      <c r="F678" s="122"/>
      <c r="G678" s="122"/>
      <c r="H678" s="122"/>
      <c r="I678" s="122"/>
      <c r="J678" s="122"/>
      <c r="K678" s="122"/>
      <c r="L678" s="122"/>
      <c r="M678" s="122"/>
      <c r="N678" s="122"/>
      <c r="O678" s="122"/>
      <c r="P678" s="122"/>
      <c r="Q678" s="122"/>
      <c r="R678" s="122"/>
      <c r="S678" s="220"/>
      <c r="T678" s="122"/>
      <c r="U678" s="123"/>
      <c r="V678" s="167"/>
      <c r="W678" s="167"/>
      <c r="X678" s="167"/>
      <c r="Y678" s="167"/>
      <c r="Z678" s="167"/>
      <c r="AA678" s="167"/>
      <c r="AB678" s="167"/>
      <c r="AC678" s="167"/>
      <c r="AD678" s="167"/>
      <c r="AE678" s="167"/>
      <c r="AF678" s="167"/>
      <c r="AG678" s="167"/>
      <c r="AH678" s="167"/>
      <c r="AI678" s="167"/>
      <c r="AJ678" s="167"/>
      <c r="AK678" s="167"/>
    </row>
    <row r="679" spans="1:47" ht="40.5" hidden="1" customHeight="1" outlineLevel="1" x14ac:dyDescent="0.2">
      <c r="B679" s="96" t="s">
        <v>0</v>
      </c>
      <c r="C679" s="26"/>
      <c r="D679" s="97"/>
      <c r="E679" s="34" t="str">
        <f t="shared" ref="E679:Q679" si="1618">+E$6</f>
        <v>Eredeti előirányzat
2024. év</v>
      </c>
      <c r="F679" s="34" t="str">
        <f t="shared" si="1618"/>
        <v>1 Módosítás</v>
      </c>
      <c r="G679" s="34" t="str">
        <f t="shared" si="1618"/>
        <v>Módosított előirányzat 1
2024. év</v>
      </c>
      <c r="H679" s="34" t="str">
        <f t="shared" si="1618"/>
        <v>2 Módosítás</v>
      </c>
      <c r="I679" s="34" t="str">
        <f t="shared" si="1618"/>
        <v>Módosított előirányzat</v>
      </c>
      <c r="J679" s="34" t="str">
        <f t="shared" si="1618"/>
        <v>3 Módosítás</v>
      </c>
      <c r="K679" s="34" t="str">
        <f t="shared" si="1618"/>
        <v>Módosított előirányzat</v>
      </c>
      <c r="L679" s="34" t="str">
        <f t="shared" si="1618"/>
        <v>4 Módosítás</v>
      </c>
      <c r="M679" s="34" t="str">
        <f t="shared" si="1618"/>
        <v>4. Módosított előirányzat</v>
      </c>
      <c r="N679" s="34" t="str">
        <f t="shared" si="1618"/>
        <v>5 Módosítás</v>
      </c>
      <c r="O679" s="34" t="str">
        <f t="shared" si="1618"/>
        <v>Módosított előirányzat 5.</v>
      </c>
      <c r="P679" s="34" t="str">
        <f t="shared" si="1618"/>
        <v>6 Módosítás</v>
      </c>
      <c r="Q679" s="34" t="str">
        <f t="shared" si="1618"/>
        <v>Módosított előirányzat
2024. év</v>
      </c>
      <c r="R679" s="34"/>
      <c r="S679" s="212"/>
      <c r="T679" s="49"/>
      <c r="U679" s="55" t="s">
        <v>1</v>
      </c>
      <c r="V679" s="98"/>
      <c r="W679" s="34" t="str">
        <f t="shared" ref="W679:AI679" si="1619">+W$6</f>
        <v>Eredeti előirányzat
2024. év</v>
      </c>
      <c r="X679" s="34" t="str">
        <f t="shared" si="1619"/>
        <v>1 Módosítás</v>
      </c>
      <c r="Y679" s="34" t="str">
        <f t="shared" si="1619"/>
        <v>Módosított előirányzat 1
2024. év</v>
      </c>
      <c r="Z679" s="34" t="str">
        <f t="shared" si="1619"/>
        <v>2 Módosítás</v>
      </c>
      <c r="AA679" s="34" t="str">
        <f t="shared" si="1619"/>
        <v>Módosított előirányzat</v>
      </c>
      <c r="AB679" s="34" t="str">
        <f t="shared" si="1619"/>
        <v>3 Módosítás</v>
      </c>
      <c r="AC679" s="34" t="str">
        <f t="shared" si="1619"/>
        <v>Módosított előirányzat</v>
      </c>
      <c r="AD679" s="34" t="str">
        <f t="shared" si="1619"/>
        <v>4 Módosítás</v>
      </c>
      <c r="AE679" s="34" t="str">
        <f t="shared" si="1619"/>
        <v>4. Módosított előirányzat</v>
      </c>
      <c r="AF679" s="34" t="str">
        <f t="shared" si="1619"/>
        <v>5 Módosítás</v>
      </c>
      <c r="AG679" s="34" t="str">
        <f t="shared" si="1619"/>
        <v>Módosított előirányzat 5</v>
      </c>
      <c r="AH679" s="34" t="str">
        <f t="shared" si="1619"/>
        <v>6 Módosítás</v>
      </c>
      <c r="AI679" s="34" t="str">
        <f t="shared" si="1619"/>
        <v>Módosított 
előirányzat</v>
      </c>
      <c r="AJ679" s="34"/>
      <c r="AK679" s="34"/>
    </row>
    <row r="680" spans="1:47" ht="19.5" hidden="1" customHeight="1" outlineLevel="1" x14ac:dyDescent="0.2">
      <c r="B680" s="134"/>
      <c r="C680" s="135" t="s">
        <v>2</v>
      </c>
      <c r="D680" s="136"/>
      <c r="E680" s="137">
        <f t="shared" ref="E680:I680" si="1620">+E681+E682+E683+E684</f>
        <v>0</v>
      </c>
      <c r="F680" s="137">
        <f t="shared" si="1620"/>
        <v>0</v>
      </c>
      <c r="G680" s="137">
        <f t="shared" si="1620"/>
        <v>0</v>
      </c>
      <c r="H680" s="137">
        <f t="shared" si="1620"/>
        <v>0</v>
      </c>
      <c r="I680" s="137">
        <f t="shared" si="1620"/>
        <v>0</v>
      </c>
      <c r="J680" s="137">
        <f t="shared" ref="J680:K680" si="1621">+J681+J682+J683+J684</f>
        <v>0</v>
      </c>
      <c r="K680" s="137">
        <f t="shared" si="1621"/>
        <v>0</v>
      </c>
      <c r="L680" s="137">
        <f t="shared" ref="L680:M680" si="1622">+L681+L682+L683+L684</f>
        <v>0</v>
      </c>
      <c r="M680" s="137">
        <f t="shared" si="1622"/>
        <v>0</v>
      </c>
      <c r="N680" s="137">
        <f t="shared" ref="N680:O680" si="1623">+N681+N682+N683+N684</f>
        <v>0</v>
      </c>
      <c r="O680" s="137">
        <f t="shared" si="1623"/>
        <v>0</v>
      </c>
      <c r="P680" s="137">
        <f t="shared" ref="P680:Q680" si="1624">+P681+P682+P683+P684</f>
        <v>0</v>
      </c>
      <c r="Q680" s="137">
        <f t="shared" si="1624"/>
        <v>0</v>
      </c>
      <c r="R680" s="137"/>
      <c r="S680" s="213"/>
      <c r="T680" s="44"/>
      <c r="U680" s="138" t="s">
        <v>3</v>
      </c>
      <c r="V680" s="139"/>
      <c r="W680" s="72">
        <f t="shared" ref="W680:X680" si="1625">SUM(W681:W685)</f>
        <v>0</v>
      </c>
      <c r="X680" s="72">
        <f t="shared" si="1625"/>
        <v>0</v>
      </c>
      <c r="Y680" s="72">
        <f>+W680+X680</f>
        <v>0</v>
      </c>
      <c r="Z680" s="72">
        <f t="shared" ref="Z680" si="1626">SUM(Z681:Z685)</f>
        <v>0</v>
      </c>
      <c r="AA680" s="72">
        <f>+Y680+Z680</f>
        <v>0</v>
      </c>
      <c r="AB680" s="72">
        <f t="shared" ref="AB680:AD680" si="1627">SUM(AB681:AB685)</f>
        <v>0</v>
      </c>
      <c r="AC680" s="72">
        <f>SUM(AC681:AC685)</f>
        <v>0</v>
      </c>
      <c r="AD680" s="72">
        <f t="shared" si="1627"/>
        <v>0</v>
      </c>
      <c r="AE680" s="72">
        <f>SUM(AE681:AE685)</f>
        <v>0</v>
      </c>
      <c r="AF680" s="72">
        <f t="shared" ref="AF680:AH680" si="1628">SUM(AF681:AF685)</f>
        <v>0</v>
      </c>
      <c r="AG680" s="72">
        <f>SUM(AG681:AG685)</f>
        <v>0</v>
      </c>
      <c r="AH680" s="72">
        <f t="shared" si="1628"/>
        <v>0</v>
      </c>
      <c r="AI680" s="72">
        <f>SUM(AI681:AI685)</f>
        <v>0</v>
      </c>
      <c r="AJ680" s="72"/>
      <c r="AK680" s="72"/>
    </row>
    <row r="681" spans="1:47" ht="19.5" hidden="1" customHeight="1" outlineLevel="1" x14ac:dyDescent="0.2">
      <c r="B681" s="140"/>
      <c r="C681" s="141" t="s">
        <v>4</v>
      </c>
      <c r="D681" s="141"/>
      <c r="E681" s="142"/>
      <c r="F681" s="142">
        <v>0</v>
      </c>
      <c r="G681" s="142"/>
      <c r="H681" s="142"/>
      <c r="I681" s="142"/>
      <c r="J681" s="142"/>
      <c r="K681" s="142"/>
      <c r="L681" s="142"/>
      <c r="M681" s="142"/>
      <c r="N681" s="142"/>
      <c r="O681" s="142"/>
      <c r="P681" s="142"/>
      <c r="Q681" s="142"/>
      <c r="R681" s="142"/>
      <c r="S681" s="214"/>
      <c r="T681" s="46"/>
      <c r="U681" s="143"/>
      <c r="V681" s="144" t="s">
        <v>6</v>
      </c>
      <c r="W681" s="145">
        <v>0</v>
      </c>
      <c r="X681" s="145">
        <v>0</v>
      </c>
      <c r="Y681" s="145">
        <f t="shared" ref="Y681:Y693" si="1629">+W681+X681</f>
        <v>0</v>
      </c>
      <c r="Z681" s="145">
        <v>0</v>
      </c>
      <c r="AA681" s="145">
        <f t="shared" ref="AA681:AA693" si="1630">+Y681+Z681</f>
        <v>0</v>
      </c>
      <c r="AB681" s="145">
        <v>0</v>
      </c>
      <c r="AC681" s="145">
        <f>+AA681+AB681</f>
        <v>0</v>
      </c>
      <c r="AD681" s="145">
        <v>0</v>
      </c>
      <c r="AE681" s="145">
        <f>+AC681+AD681</f>
        <v>0</v>
      </c>
      <c r="AF681" s="145">
        <v>0</v>
      </c>
      <c r="AG681" s="145">
        <f>+AE681+AF681</f>
        <v>0</v>
      </c>
      <c r="AH681" s="145">
        <v>0</v>
      </c>
      <c r="AI681" s="145">
        <f>+AG681+AH681</f>
        <v>0</v>
      </c>
      <c r="AJ681" s="145"/>
      <c r="AK681" s="145"/>
    </row>
    <row r="682" spans="1:47" ht="23.25" hidden="1" customHeight="1" outlineLevel="1" x14ac:dyDescent="0.2">
      <c r="A682" s="253"/>
      <c r="B682" s="100"/>
      <c r="C682" s="17" t="s">
        <v>5</v>
      </c>
      <c r="D682" s="18"/>
      <c r="E682" s="5">
        <v>0</v>
      </c>
      <c r="F682" s="5">
        <v>0</v>
      </c>
      <c r="G682" s="5">
        <f>+E682+F682</f>
        <v>0</v>
      </c>
      <c r="H682" s="5">
        <v>0</v>
      </c>
      <c r="I682" s="5">
        <f>+G682+H682</f>
        <v>0</v>
      </c>
      <c r="J682" s="5">
        <v>0</v>
      </c>
      <c r="K682" s="5">
        <f>+I682+J682</f>
        <v>0</v>
      </c>
      <c r="L682" s="5">
        <v>0</v>
      </c>
      <c r="M682" s="5">
        <f>+K682+L682</f>
        <v>0</v>
      </c>
      <c r="N682" s="5">
        <v>0</v>
      </c>
      <c r="O682" s="5">
        <f>+M682+N682</f>
        <v>0</v>
      </c>
      <c r="P682" s="5">
        <v>0</v>
      </c>
      <c r="Q682" s="5">
        <f>+O682+P682</f>
        <v>0</v>
      </c>
      <c r="R682" s="5"/>
      <c r="S682" s="215"/>
      <c r="T682" s="46"/>
      <c r="U682" s="53"/>
      <c r="V682" s="19" t="s">
        <v>8</v>
      </c>
      <c r="W682" s="78">
        <v>0</v>
      </c>
      <c r="X682" s="78">
        <v>0</v>
      </c>
      <c r="Y682" s="78">
        <f t="shared" si="1629"/>
        <v>0</v>
      </c>
      <c r="Z682" s="78">
        <v>0</v>
      </c>
      <c r="AA682" s="78">
        <f t="shared" si="1630"/>
        <v>0</v>
      </c>
      <c r="AB682" s="78">
        <v>0</v>
      </c>
      <c r="AC682" s="78">
        <f>+AA682+AB682</f>
        <v>0</v>
      </c>
      <c r="AD682" s="78">
        <v>0</v>
      </c>
      <c r="AE682" s="78">
        <f>+AC682+AD682</f>
        <v>0</v>
      </c>
      <c r="AF682" s="78">
        <v>0</v>
      </c>
      <c r="AG682" s="78">
        <f>+AE682+AF682</f>
        <v>0</v>
      </c>
      <c r="AH682" s="78">
        <v>0</v>
      </c>
      <c r="AI682" s="78">
        <f>+AG682+AH682</f>
        <v>0</v>
      </c>
      <c r="AJ682" s="78"/>
      <c r="AK682" s="78"/>
    </row>
    <row r="683" spans="1:47" ht="19.5" hidden="1" customHeight="1" outlineLevel="1" x14ac:dyDescent="0.2">
      <c r="A683" s="253"/>
      <c r="B683" s="100"/>
      <c r="C683" s="17" t="s">
        <v>7</v>
      </c>
      <c r="D683" s="18"/>
      <c r="E683" s="5"/>
      <c r="F683" s="5">
        <v>0</v>
      </c>
      <c r="G683" s="5">
        <f t="shared" ref="G683:G693" si="1631">+E683+F683</f>
        <v>0</v>
      </c>
      <c r="H683" s="5">
        <v>0</v>
      </c>
      <c r="I683" s="5">
        <f t="shared" ref="I683:I693" si="1632">+G683+H683</f>
        <v>0</v>
      </c>
      <c r="J683" s="5">
        <v>0</v>
      </c>
      <c r="K683" s="5">
        <f t="shared" ref="K683:K693" si="1633">+I683+J683</f>
        <v>0</v>
      </c>
      <c r="L683" s="5">
        <v>0</v>
      </c>
      <c r="M683" s="5">
        <f t="shared" ref="M683:M693" si="1634">+K683+L683</f>
        <v>0</v>
      </c>
      <c r="N683" s="5">
        <v>0</v>
      </c>
      <c r="O683" s="5">
        <f t="shared" ref="O683:O693" si="1635">+M683+N683</f>
        <v>0</v>
      </c>
      <c r="P683" s="5">
        <v>0</v>
      </c>
      <c r="Q683" s="5">
        <f t="shared" ref="Q683:Q693" si="1636">+O683+P683</f>
        <v>0</v>
      </c>
      <c r="R683" s="5"/>
      <c r="S683" s="215"/>
      <c r="T683" s="46"/>
      <c r="U683" s="53"/>
      <c r="V683" s="20" t="s">
        <v>9</v>
      </c>
      <c r="W683" s="78">
        <v>0</v>
      </c>
      <c r="X683" s="78">
        <v>0</v>
      </c>
      <c r="Y683" s="78">
        <f t="shared" si="1629"/>
        <v>0</v>
      </c>
      <c r="Z683" s="78">
        <v>0</v>
      </c>
      <c r="AA683" s="78">
        <f t="shared" si="1630"/>
        <v>0</v>
      </c>
      <c r="AB683" s="78">
        <v>0</v>
      </c>
      <c r="AC683" s="78">
        <f>+AA683+AB683</f>
        <v>0</v>
      </c>
      <c r="AD683" s="78">
        <v>0</v>
      </c>
      <c r="AE683" s="78">
        <f>+AC683+AD683</f>
        <v>0</v>
      </c>
      <c r="AF683" s="78">
        <v>0</v>
      </c>
      <c r="AG683" s="78">
        <f>+AE683+AF683</f>
        <v>0</v>
      </c>
      <c r="AH683" s="78">
        <v>0</v>
      </c>
      <c r="AI683" s="78">
        <f>+AG683+AH683</f>
        <v>0</v>
      </c>
      <c r="AJ683" s="78"/>
      <c r="AK683" s="78"/>
    </row>
    <row r="684" spans="1:47" ht="19.5" hidden="1" customHeight="1" outlineLevel="1" x14ac:dyDescent="0.2">
      <c r="A684" s="253"/>
      <c r="B684" s="100"/>
      <c r="C684" s="17" t="s">
        <v>21</v>
      </c>
      <c r="D684" s="18"/>
      <c r="E684" s="5"/>
      <c r="F684" s="5">
        <v>0</v>
      </c>
      <c r="G684" s="5">
        <f t="shared" si="1631"/>
        <v>0</v>
      </c>
      <c r="H684" s="5">
        <v>0</v>
      </c>
      <c r="I684" s="5">
        <f t="shared" si="1632"/>
        <v>0</v>
      </c>
      <c r="J684" s="5">
        <v>0</v>
      </c>
      <c r="K684" s="5">
        <f t="shared" si="1633"/>
        <v>0</v>
      </c>
      <c r="L684" s="5">
        <v>0</v>
      </c>
      <c r="M684" s="5">
        <f t="shared" si="1634"/>
        <v>0</v>
      </c>
      <c r="N684" s="5">
        <v>0</v>
      </c>
      <c r="O684" s="5">
        <f t="shared" si="1635"/>
        <v>0</v>
      </c>
      <c r="P684" s="5">
        <v>0</v>
      </c>
      <c r="Q684" s="5">
        <f t="shared" si="1636"/>
        <v>0</v>
      </c>
      <c r="R684" s="5"/>
      <c r="S684" s="215"/>
      <c r="T684" s="46"/>
      <c r="U684" s="53"/>
      <c r="V684" s="20" t="s">
        <v>11</v>
      </c>
      <c r="W684" s="78"/>
      <c r="X684" s="78">
        <v>0</v>
      </c>
      <c r="Y684" s="78">
        <f t="shared" si="1629"/>
        <v>0</v>
      </c>
      <c r="Z684" s="78">
        <v>0</v>
      </c>
      <c r="AA684" s="78">
        <f t="shared" si="1630"/>
        <v>0</v>
      </c>
      <c r="AB684" s="78">
        <v>0</v>
      </c>
      <c r="AC684" s="78">
        <f>+AA684+AB684</f>
        <v>0</v>
      </c>
      <c r="AD684" s="78">
        <v>0</v>
      </c>
      <c r="AE684" s="78">
        <f>+AC684+AD684</f>
        <v>0</v>
      </c>
      <c r="AF684" s="78">
        <v>0</v>
      </c>
      <c r="AG684" s="78">
        <f>+AE684+AF684</f>
        <v>0</v>
      </c>
      <c r="AH684" s="78">
        <v>0</v>
      </c>
      <c r="AI684" s="78">
        <f>+AG684+AH684</f>
        <v>0</v>
      </c>
      <c r="AJ684" s="78"/>
      <c r="AK684" s="78"/>
    </row>
    <row r="685" spans="1:47" ht="19.5" hidden="1" customHeight="1" outlineLevel="1" x14ac:dyDescent="0.2">
      <c r="A685" s="253"/>
      <c r="B685" s="101"/>
      <c r="C685" s="21"/>
      <c r="D685" s="21"/>
      <c r="E685" s="102"/>
      <c r="F685" s="102">
        <v>0</v>
      </c>
      <c r="G685" s="5">
        <f t="shared" si="1631"/>
        <v>0</v>
      </c>
      <c r="H685" s="102">
        <v>0</v>
      </c>
      <c r="I685" s="5">
        <f t="shared" si="1632"/>
        <v>0</v>
      </c>
      <c r="J685" s="102">
        <v>0</v>
      </c>
      <c r="K685" s="5">
        <f t="shared" si="1633"/>
        <v>0</v>
      </c>
      <c r="L685" s="102">
        <v>0</v>
      </c>
      <c r="M685" s="5">
        <f t="shared" si="1634"/>
        <v>0</v>
      </c>
      <c r="N685" s="102">
        <v>0</v>
      </c>
      <c r="O685" s="5">
        <f t="shared" si="1635"/>
        <v>0</v>
      </c>
      <c r="P685" s="102">
        <v>0</v>
      </c>
      <c r="Q685" s="5">
        <f t="shared" si="1636"/>
        <v>0</v>
      </c>
      <c r="R685" s="5"/>
      <c r="S685" s="215"/>
      <c r="T685" s="50"/>
      <c r="U685" s="54"/>
      <c r="V685" s="23" t="s">
        <v>12</v>
      </c>
      <c r="W685" s="79"/>
      <c r="X685" s="79">
        <v>0</v>
      </c>
      <c r="Y685" s="79">
        <f t="shared" si="1629"/>
        <v>0</v>
      </c>
      <c r="Z685" s="79">
        <v>0</v>
      </c>
      <c r="AA685" s="79">
        <f t="shared" si="1630"/>
        <v>0</v>
      </c>
      <c r="AB685" s="79">
        <v>0</v>
      </c>
      <c r="AC685" s="79">
        <f>+AA685+AB685</f>
        <v>0</v>
      </c>
      <c r="AD685" s="79">
        <v>0</v>
      </c>
      <c r="AE685" s="79">
        <f>+AC685+AD685</f>
        <v>0</v>
      </c>
      <c r="AF685" s="79">
        <v>0</v>
      </c>
      <c r="AG685" s="79">
        <f>+AE685+AF685</f>
        <v>0</v>
      </c>
      <c r="AH685" s="79">
        <v>0</v>
      </c>
      <c r="AI685" s="79">
        <f>+AG685+AH685</f>
        <v>0</v>
      </c>
      <c r="AJ685" s="79"/>
      <c r="AK685" s="79"/>
    </row>
    <row r="686" spans="1:47" ht="19.5" hidden="1" customHeight="1" outlineLevel="1" x14ac:dyDescent="0.2">
      <c r="A686" s="253"/>
      <c r="B686" s="101"/>
      <c r="C686" s="21"/>
      <c r="D686" s="21"/>
      <c r="E686" s="102"/>
      <c r="F686" s="102">
        <v>0</v>
      </c>
      <c r="G686" s="5">
        <f t="shared" si="1631"/>
        <v>0</v>
      </c>
      <c r="H686" s="102">
        <v>0</v>
      </c>
      <c r="I686" s="5">
        <f t="shared" si="1632"/>
        <v>0</v>
      </c>
      <c r="J686" s="102">
        <v>0</v>
      </c>
      <c r="K686" s="5">
        <f t="shared" si="1633"/>
        <v>0</v>
      </c>
      <c r="L686" s="102">
        <v>0</v>
      </c>
      <c r="M686" s="5">
        <f t="shared" si="1634"/>
        <v>0</v>
      </c>
      <c r="N686" s="102">
        <v>0</v>
      </c>
      <c r="O686" s="5">
        <f t="shared" si="1635"/>
        <v>0</v>
      </c>
      <c r="P686" s="102">
        <v>0</v>
      </c>
      <c r="Q686" s="5">
        <f t="shared" si="1636"/>
        <v>0</v>
      </c>
      <c r="R686" s="5"/>
      <c r="S686" s="215"/>
      <c r="T686" s="29"/>
      <c r="U686" s="138" t="s">
        <v>13</v>
      </c>
      <c r="V686" s="139"/>
      <c r="W686" s="60">
        <f t="shared" ref="W686:X686" si="1637">SUM(W687:W689)</f>
        <v>0</v>
      </c>
      <c r="X686" s="60">
        <f t="shared" si="1637"/>
        <v>0</v>
      </c>
      <c r="Y686" s="60">
        <f t="shared" si="1629"/>
        <v>0</v>
      </c>
      <c r="Z686" s="60">
        <f t="shared" ref="Z686" si="1638">SUM(Z687:Z689)</f>
        <v>0</v>
      </c>
      <c r="AA686" s="60">
        <f t="shared" si="1630"/>
        <v>0</v>
      </c>
      <c r="AB686" s="60">
        <f t="shared" ref="AB686:AD686" si="1639">SUM(AB687:AB689)</f>
        <v>0</v>
      </c>
      <c r="AC686" s="72">
        <f>SUM(AC687:AC689)</f>
        <v>0</v>
      </c>
      <c r="AD686" s="60">
        <f t="shared" si="1639"/>
        <v>0</v>
      </c>
      <c r="AE686" s="72">
        <f>SUM(AE687:AE689)</f>
        <v>0</v>
      </c>
      <c r="AF686" s="60">
        <f t="shared" ref="AF686:AH686" si="1640">SUM(AF687:AF689)</f>
        <v>0</v>
      </c>
      <c r="AG686" s="72">
        <f>SUM(AG687:AG689)</f>
        <v>0</v>
      </c>
      <c r="AH686" s="60">
        <f t="shared" si="1640"/>
        <v>0</v>
      </c>
      <c r="AI686" s="72">
        <f>SUM(AI687:AI689)</f>
        <v>0</v>
      </c>
      <c r="AJ686" s="72"/>
      <c r="AK686" s="72"/>
    </row>
    <row r="687" spans="1:47" ht="19.5" hidden="1" customHeight="1" outlineLevel="1" x14ac:dyDescent="0.2">
      <c r="A687" s="253"/>
      <c r="B687" s="134"/>
      <c r="C687" s="135" t="s">
        <v>10</v>
      </c>
      <c r="D687" s="8"/>
      <c r="E687" s="9">
        <f>149-149</f>
        <v>0</v>
      </c>
      <c r="F687" s="9">
        <v>0</v>
      </c>
      <c r="G687" s="9">
        <f t="shared" si="1631"/>
        <v>0</v>
      </c>
      <c r="H687" s="9">
        <v>0</v>
      </c>
      <c r="I687" s="9">
        <f t="shared" si="1632"/>
        <v>0</v>
      </c>
      <c r="J687" s="9">
        <v>0</v>
      </c>
      <c r="K687" s="9">
        <f t="shared" si="1633"/>
        <v>0</v>
      </c>
      <c r="L687" s="9">
        <v>0</v>
      </c>
      <c r="M687" s="9">
        <f t="shared" si="1634"/>
        <v>0</v>
      </c>
      <c r="N687" s="9">
        <v>0</v>
      </c>
      <c r="O687" s="9">
        <f t="shared" si="1635"/>
        <v>0</v>
      </c>
      <c r="P687" s="9">
        <v>0</v>
      </c>
      <c r="Q687" s="9">
        <f t="shared" si="1636"/>
        <v>0</v>
      </c>
      <c r="R687" s="9"/>
      <c r="S687" s="216"/>
      <c r="T687" s="44"/>
      <c r="U687" s="143"/>
      <c r="V687" s="144" t="s">
        <v>15</v>
      </c>
      <c r="W687" s="145"/>
      <c r="X687" s="145">
        <v>0</v>
      </c>
      <c r="Y687" s="145">
        <f t="shared" si="1629"/>
        <v>0</v>
      </c>
      <c r="Z687" s="145">
        <v>0</v>
      </c>
      <c r="AA687" s="145">
        <f t="shared" si="1630"/>
        <v>0</v>
      </c>
      <c r="AB687" s="145">
        <v>0</v>
      </c>
      <c r="AC687" s="145">
        <f t="shared" ref="AC687:AC692" si="1641">+AA687+AB687</f>
        <v>0</v>
      </c>
      <c r="AD687" s="145">
        <v>0</v>
      </c>
      <c r="AE687" s="145">
        <f t="shared" ref="AE687:AE692" si="1642">+AC687+AD687</f>
        <v>0</v>
      </c>
      <c r="AF687" s="145">
        <v>0</v>
      </c>
      <c r="AG687" s="145">
        <f t="shared" ref="AG687:AG692" si="1643">+AE687+AF687</f>
        <v>0</v>
      </c>
      <c r="AH687" s="145">
        <v>0</v>
      </c>
      <c r="AI687" s="145">
        <f t="shared" ref="AI687:AI692" si="1644">+AG687+AH687</f>
        <v>0</v>
      </c>
      <c r="AJ687" s="145"/>
      <c r="AK687" s="145"/>
    </row>
    <row r="688" spans="1:47" ht="19.5" hidden="1" customHeight="1" outlineLevel="1" x14ac:dyDescent="0.2">
      <c r="A688" s="253"/>
      <c r="B688" s="134"/>
      <c r="C688" s="135" t="s">
        <v>23</v>
      </c>
      <c r="D688" s="8"/>
      <c r="E688" s="11">
        <v>0</v>
      </c>
      <c r="F688" s="11">
        <v>0</v>
      </c>
      <c r="G688" s="11">
        <f t="shared" si="1631"/>
        <v>0</v>
      </c>
      <c r="H688" s="11">
        <v>0</v>
      </c>
      <c r="I688" s="11">
        <f t="shared" si="1632"/>
        <v>0</v>
      </c>
      <c r="J688" s="11">
        <v>0</v>
      </c>
      <c r="K688" s="11">
        <f t="shared" si="1633"/>
        <v>0</v>
      </c>
      <c r="L688" s="11">
        <v>0</v>
      </c>
      <c r="M688" s="11">
        <f t="shared" si="1634"/>
        <v>0</v>
      </c>
      <c r="N688" s="11">
        <v>0</v>
      </c>
      <c r="O688" s="11">
        <f t="shared" si="1635"/>
        <v>0</v>
      </c>
      <c r="P688" s="11">
        <v>0</v>
      </c>
      <c r="Q688" s="11">
        <f t="shared" si="1636"/>
        <v>0</v>
      </c>
      <c r="R688" s="11"/>
      <c r="S688" s="217"/>
      <c r="T688" s="45"/>
      <c r="U688" s="53"/>
      <c r="V688" s="20" t="s">
        <v>16</v>
      </c>
      <c r="W688" s="78"/>
      <c r="X688" s="78">
        <v>0</v>
      </c>
      <c r="Y688" s="78">
        <f t="shared" si="1629"/>
        <v>0</v>
      </c>
      <c r="Z688" s="78">
        <v>0</v>
      </c>
      <c r="AA688" s="78">
        <f t="shared" si="1630"/>
        <v>0</v>
      </c>
      <c r="AB688" s="78">
        <v>0</v>
      </c>
      <c r="AC688" s="78">
        <f t="shared" si="1641"/>
        <v>0</v>
      </c>
      <c r="AD688" s="78">
        <v>0</v>
      </c>
      <c r="AE688" s="78">
        <f t="shared" si="1642"/>
        <v>0</v>
      </c>
      <c r="AF688" s="78">
        <v>0</v>
      </c>
      <c r="AG688" s="78">
        <f t="shared" si="1643"/>
        <v>0</v>
      </c>
      <c r="AH688" s="78">
        <v>0</v>
      </c>
      <c r="AI688" s="78">
        <f t="shared" si="1644"/>
        <v>0</v>
      </c>
      <c r="AJ688" s="78"/>
      <c r="AK688" s="78"/>
    </row>
    <row r="689" spans="1:47" ht="19.5" hidden="1" customHeight="1" outlineLevel="1" x14ac:dyDescent="0.2">
      <c r="A689" s="253"/>
      <c r="B689" s="134"/>
      <c r="C689" s="135" t="s">
        <v>22</v>
      </c>
      <c r="D689" s="8"/>
      <c r="E689" s="58">
        <v>0</v>
      </c>
      <c r="F689" s="58">
        <v>0</v>
      </c>
      <c r="G689" s="58">
        <f t="shared" si="1631"/>
        <v>0</v>
      </c>
      <c r="H689" s="58">
        <v>0</v>
      </c>
      <c r="I689" s="58">
        <f t="shared" si="1632"/>
        <v>0</v>
      </c>
      <c r="J689" s="58">
        <v>0</v>
      </c>
      <c r="K689" s="58">
        <f t="shared" si="1633"/>
        <v>0</v>
      </c>
      <c r="L689" s="58">
        <v>0</v>
      </c>
      <c r="M689" s="58">
        <f t="shared" si="1634"/>
        <v>0</v>
      </c>
      <c r="N689" s="58">
        <v>0</v>
      </c>
      <c r="O689" s="58">
        <f t="shared" si="1635"/>
        <v>0</v>
      </c>
      <c r="P689" s="58">
        <v>0</v>
      </c>
      <c r="Q689" s="58">
        <f t="shared" si="1636"/>
        <v>0</v>
      </c>
      <c r="R689" s="58"/>
      <c r="S689" s="218"/>
      <c r="U689" s="103"/>
      <c r="V689" s="104" t="s">
        <v>17</v>
      </c>
      <c r="W689" s="80"/>
      <c r="X689" s="80">
        <v>0</v>
      </c>
      <c r="Y689" s="80">
        <f t="shared" si="1629"/>
        <v>0</v>
      </c>
      <c r="Z689" s="80">
        <v>0</v>
      </c>
      <c r="AA689" s="80">
        <f t="shared" si="1630"/>
        <v>0</v>
      </c>
      <c r="AB689" s="80">
        <v>0</v>
      </c>
      <c r="AC689" s="80">
        <f t="shared" si="1641"/>
        <v>0</v>
      </c>
      <c r="AD689" s="80">
        <v>0</v>
      </c>
      <c r="AE689" s="80">
        <f t="shared" si="1642"/>
        <v>0</v>
      </c>
      <c r="AF689" s="80">
        <v>0</v>
      </c>
      <c r="AG689" s="80">
        <f t="shared" si="1643"/>
        <v>0</v>
      </c>
      <c r="AH689" s="80">
        <v>0</v>
      </c>
      <c r="AI689" s="80">
        <f t="shared" si="1644"/>
        <v>0</v>
      </c>
      <c r="AJ689" s="80"/>
      <c r="AK689" s="80"/>
    </row>
    <row r="690" spans="1:47" ht="19.5" hidden="1" customHeight="1" outlineLevel="1" x14ac:dyDescent="0.2">
      <c r="A690" s="253"/>
      <c r="B690" s="134"/>
      <c r="C690" s="135" t="s">
        <v>46</v>
      </c>
      <c r="D690" s="8"/>
      <c r="E690" s="11">
        <v>0</v>
      </c>
      <c r="F690" s="11">
        <v>0</v>
      </c>
      <c r="G690" s="11">
        <f t="shared" si="1631"/>
        <v>0</v>
      </c>
      <c r="H690" s="11">
        <v>0</v>
      </c>
      <c r="I690" s="11">
        <f t="shared" si="1632"/>
        <v>0</v>
      </c>
      <c r="J690" s="11">
        <v>0</v>
      </c>
      <c r="K690" s="11">
        <f t="shared" si="1633"/>
        <v>0</v>
      </c>
      <c r="L690" s="11">
        <v>0</v>
      </c>
      <c r="M690" s="11">
        <f t="shared" si="1634"/>
        <v>0</v>
      </c>
      <c r="N690" s="11">
        <v>0</v>
      </c>
      <c r="O690" s="11">
        <f t="shared" si="1635"/>
        <v>0</v>
      </c>
      <c r="P690" s="11">
        <v>0</v>
      </c>
      <c r="Q690" s="11">
        <f t="shared" si="1636"/>
        <v>0</v>
      </c>
      <c r="R690" s="11"/>
      <c r="S690" s="217"/>
      <c r="T690" s="45"/>
      <c r="U690" s="147" t="s">
        <v>43</v>
      </c>
      <c r="V690" s="10"/>
      <c r="W690" s="60"/>
      <c r="X690" s="60">
        <v>0</v>
      </c>
      <c r="Y690" s="60">
        <f t="shared" si="1629"/>
        <v>0</v>
      </c>
      <c r="Z690" s="60">
        <v>0</v>
      </c>
      <c r="AA690" s="60">
        <f t="shared" si="1630"/>
        <v>0</v>
      </c>
      <c r="AB690" s="60">
        <v>0</v>
      </c>
      <c r="AC690" s="60">
        <f t="shared" si="1641"/>
        <v>0</v>
      </c>
      <c r="AD690" s="60">
        <v>0</v>
      </c>
      <c r="AE690" s="60">
        <f t="shared" si="1642"/>
        <v>0</v>
      </c>
      <c r="AF690" s="60">
        <v>0</v>
      </c>
      <c r="AG690" s="60">
        <f t="shared" si="1643"/>
        <v>0</v>
      </c>
      <c r="AH690" s="60">
        <v>0</v>
      </c>
      <c r="AI690" s="60">
        <f t="shared" si="1644"/>
        <v>0</v>
      </c>
      <c r="AJ690" s="60"/>
      <c r="AK690" s="60"/>
    </row>
    <row r="691" spans="1:47" ht="19.5" hidden="1" customHeight="1" outlineLevel="1" x14ac:dyDescent="0.2">
      <c r="B691" s="134"/>
      <c r="C691" s="135" t="s">
        <v>51</v>
      </c>
      <c r="D691" s="8"/>
      <c r="E691" s="58">
        <v>0</v>
      </c>
      <c r="F691" s="58">
        <v>0</v>
      </c>
      <c r="G691" s="58">
        <f t="shared" si="1631"/>
        <v>0</v>
      </c>
      <c r="H691" s="58">
        <v>0</v>
      </c>
      <c r="I691" s="58">
        <f t="shared" si="1632"/>
        <v>0</v>
      </c>
      <c r="J691" s="58">
        <v>0</v>
      </c>
      <c r="K691" s="58">
        <f t="shared" si="1633"/>
        <v>0</v>
      </c>
      <c r="L691" s="58">
        <v>0</v>
      </c>
      <c r="M691" s="58">
        <f t="shared" si="1634"/>
        <v>0</v>
      </c>
      <c r="N691" s="58">
        <v>0</v>
      </c>
      <c r="O691" s="58">
        <f t="shared" si="1635"/>
        <v>0</v>
      </c>
      <c r="P691" s="58">
        <v>0</v>
      </c>
      <c r="Q691" s="58">
        <f t="shared" si="1636"/>
        <v>0</v>
      </c>
      <c r="R691" s="58"/>
      <c r="S691" s="218"/>
      <c r="T691" s="29"/>
      <c r="U691" s="55" t="s">
        <v>38</v>
      </c>
      <c r="V691" s="28"/>
      <c r="W691" s="60"/>
      <c r="X691" s="60">
        <v>0</v>
      </c>
      <c r="Y691" s="60">
        <f t="shared" si="1629"/>
        <v>0</v>
      </c>
      <c r="Z691" s="60">
        <v>0</v>
      </c>
      <c r="AA691" s="60">
        <f t="shared" si="1630"/>
        <v>0</v>
      </c>
      <c r="AB691" s="60">
        <v>0</v>
      </c>
      <c r="AC691" s="60">
        <f t="shared" si="1641"/>
        <v>0</v>
      </c>
      <c r="AD691" s="60">
        <v>0</v>
      </c>
      <c r="AE691" s="60">
        <f t="shared" si="1642"/>
        <v>0</v>
      </c>
      <c r="AF691" s="60">
        <v>0</v>
      </c>
      <c r="AG691" s="60">
        <f t="shared" si="1643"/>
        <v>0</v>
      </c>
      <c r="AH691" s="60">
        <v>0</v>
      </c>
      <c r="AI691" s="60">
        <f t="shared" si="1644"/>
        <v>0</v>
      </c>
      <c r="AJ691" s="60"/>
      <c r="AK691" s="60"/>
    </row>
    <row r="692" spans="1:47" ht="19.5" hidden="1" customHeight="1" outlineLevel="1" x14ac:dyDescent="0.2">
      <c r="B692" s="105"/>
      <c r="C692" s="35" t="s">
        <v>127</v>
      </c>
      <c r="D692" s="35"/>
      <c r="E692" s="59">
        <v>0</v>
      </c>
      <c r="F692" s="59">
        <v>0</v>
      </c>
      <c r="G692" s="59">
        <f t="shared" si="1631"/>
        <v>0</v>
      </c>
      <c r="H692" s="59">
        <v>0</v>
      </c>
      <c r="I692" s="59">
        <f t="shared" si="1632"/>
        <v>0</v>
      </c>
      <c r="J692" s="59">
        <v>0</v>
      </c>
      <c r="K692" s="59">
        <f t="shared" si="1633"/>
        <v>0</v>
      </c>
      <c r="L692" s="59">
        <v>0</v>
      </c>
      <c r="M692" s="59">
        <f t="shared" si="1634"/>
        <v>0</v>
      </c>
      <c r="N692" s="59">
        <v>0</v>
      </c>
      <c r="O692" s="59">
        <f t="shared" si="1635"/>
        <v>0</v>
      </c>
      <c r="P692" s="59">
        <v>0</v>
      </c>
      <c r="Q692" s="59">
        <f t="shared" si="1636"/>
        <v>0</v>
      </c>
      <c r="R692" s="59"/>
      <c r="S692" s="219"/>
      <c r="T692" s="29"/>
      <c r="U692" s="148" t="s">
        <v>127</v>
      </c>
      <c r="V692" s="132"/>
      <c r="W692" s="89"/>
      <c r="X692" s="89">
        <v>0</v>
      </c>
      <c r="Y692" s="89">
        <f t="shared" si="1629"/>
        <v>0</v>
      </c>
      <c r="Z692" s="89">
        <v>0</v>
      </c>
      <c r="AA692" s="89">
        <f t="shared" si="1630"/>
        <v>0</v>
      </c>
      <c r="AB692" s="89">
        <v>0</v>
      </c>
      <c r="AC692" s="89">
        <f t="shared" si="1641"/>
        <v>0</v>
      </c>
      <c r="AD692" s="89">
        <v>0</v>
      </c>
      <c r="AE692" s="89">
        <f t="shared" si="1642"/>
        <v>0</v>
      </c>
      <c r="AF692" s="89">
        <v>0</v>
      </c>
      <c r="AG692" s="89">
        <f t="shared" si="1643"/>
        <v>0</v>
      </c>
      <c r="AH692" s="89">
        <v>0</v>
      </c>
      <c r="AI692" s="89">
        <f t="shared" si="1644"/>
        <v>0</v>
      </c>
      <c r="AJ692" s="89"/>
      <c r="AK692" s="89"/>
    </row>
    <row r="693" spans="1:47" s="3" customFormat="1" ht="19.5" hidden="1" customHeight="1" outlineLevel="1" thickBot="1" x14ac:dyDescent="0.25">
      <c r="B693" s="149" t="s">
        <v>14</v>
      </c>
      <c r="C693" s="135"/>
      <c r="D693" s="8"/>
      <c r="E693" s="11">
        <f t="shared" ref="E693:F693" si="1645">SUM(E687:E692)+E680</f>
        <v>0</v>
      </c>
      <c r="F693" s="11">
        <f t="shared" si="1645"/>
        <v>0</v>
      </c>
      <c r="G693" s="11">
        <f t="shared" si="1631"/>
        <v>0</v>
      </c>
      <c r="H693" s="11">
        <f t="shared" ref="H693:J693" si="1646">SUM(H687:H692)+H680</f>
        <v>0</v>
      </c>
      <c r="I693" s="11">
        <f t="shared" si="1632"/>
        <v>0</v>
      </c>
      <c r="J693" s="11">
        <f t="shared" si="1646"/>
        <v>0</v>
      </c>
      <c r="K693" s="11">
        <f t="shared" si="1633"/>
        <v>0</v>
      </c>
      <c r="L693" s="11">
        <f t="shared" ref="L693:N693" si="1647">SUM(L687:L692)+L680</f>
        <v>0</v>
      </c>
      <c r="M693" s="11">
        <f t="shared" si="1634"/>
        <v>0</v>
      </c>
      <c r="N693" s="11">
        <f t="shared" si="1647"/>
        <v>0</v>
      </c>
      <c r="O693" s="11">
        <f t="shared" si="1635"/>
        <v>0</v>
      </c>
      <c r="P693" s="11">
        <f t="shared" ref="P693" si="1648">SUM(P687:P692)+P680</f>
        <v>0</v>
      </c>
      <c r="Q693" s="11">
        <f t="shared" si="1636"/>
        <v>0</v>
      </c>
      <c r="R693" s="11"/>
      <c r="S693" s="217"/>
      <c r="T693" s="65"/>
      <c r="U693" s="150" t="s">
        <v>18</v>
      </c>
      <c r="V693" s="151"/>
      <c r="W693" s="60">
        <f t="shared" ref="W693:X693" si="1649">+W691+W686+W680+W690+W692</f>
        <v>0</v>
      </c>
      <c r="X693" s="60">
        <f t="shared" si="1649"/>
        <v>0</v>
      </c>
      <c r="Y693" s="60">
        <f t="shared" si="1629"/>
        <v>0</v>
      </c>
      <c r="Z693" s="60">
        <f t="shared" ref="Z693" si="1650">+Z691+Z686+Z680+Z690+Z692</f>
        <v>0</v>
      </c>
      <c r="AA693" s="60">
        <f t="shared" si="1630"/>
        <v>0</v>
      </c>
      <c r="AB693" s="60">
        <f t="shared" ref="AB693:AD693" si="1651">+AB691+AB686+AB680+AB690+AB692</f>
        <v>0</v>
      </c>
      <c r="AC693" s="60">
        <f>+AC692+AC691+AC690+AC686+AC680</f>
        <v>0</v>
      </c>
      <c r="AD693" s="60">
        <f t="shared" si="1651"/>
        <v>0</v>
      </c>
      <c r="AE693" s="60">
        <f>+AE692+AE691+AE690+AE686+AE680</f>
        <v>0</v>
      </c>
      <c r="AF693" s="60">
        <f t="shared" ref="AF693:AH693" si="1652">+AF691+AF686+AF680+AF690+AF692</f>
        <v>0</v>
      </c>
      <c r="AG693" s="60">
        <f>+AG692+AG691+AG690+AG686+AG680</f>
        <v>0</v>
      </c>
      <c r="AH693" s="60">
        <f t="shared" si="1652"/>
        <v>0</v>
      </c>
      <c r="AI693" s="60">
        <f>+AI692+AI691+AI690+AI686+AI680</f>
        <v>0</v>
      </c>
      <c r="AJ693" s="60"/>
      <c r="AK693" s="60"/>
      <c r="AL693" s="14"/>
      <c r="AM693" s="14"/>
      <c r="AN693" s="14"/>
      <c r="AO693" s="14"/>
      <c r="AP693" s="14"/>
      <c r="AQ693" s="14"/>
      <c r="AR693" s="14"/>
      <c r="AS693" s="14"/>
      <c r="AT693" s="14"/>
      <c r="AU693" s="14"/>
    </row>
    <row r="694" spans="1:47" ht="23.25" hidden="1" customHeight="1" outlineLevel="1" thickBot="1" x14ac:dyDescent="0.25">
      <c r="A694" s="254"/>
      <c r="B694" s="152" t="s">
        <v>86</v>
      </c>
      <c r="C694" s="122" t="s">
        <v>83</v>
      </c>
      <c r="D694" s="123"/>
      <c r="E694" s="122"/>
      <c r="F694" s="122"/>
      <c r="G694" s="122"/>
      <c r="H694" s="122"/>
      <c r="I694" s="122"/>
      <c r="J694" s="122"/>
      <c r="K694" s="122"/>
      <c r="L694" s="122"/>
      <c r="M694" s="122"/>
      <c r="N694" s="122"/>
      <c r="O694" s="122"/>
      <c r="P694" s="122"/>
      <c r="Q694" s="122"/>
      <c r="R694" s="122"/>
      <c r="S694" s="220"/>
      <c r="T694" s="122"/>
      <c r="U694" s="123"/>
      <c r="V694" s="167"/>
      <c r="W694" s="167"/>
      <c r="X694" s="167"/>
      <c r="Y694" s="167"/>
      <c r="Z694" s="167"/>
      <c r="AA694" s="167"/>
      <c r="AB694" s="167"/>
      <c r="AC694" s="167"/>
      <c r="AD694" s="167"/>
      <c r="AE694" s="167"/>
      <c r="AF694" s="167"/>
      <c r="AG694" s="167"/>
      <c r="AH694" s="167"/>
      <c r="AI694" s="167"/>
      <c r="AJ694" s="167"/>
      <c r="AK694" s="167"/>
    </row>
    <row r="695" spans="1:47" ht="38.25" hidden="1" customHeight="1" outlineLevel="1" x14ac:dyDescent="0.2">
      <c r="A695" s="254"/>
      <c r="B695" s="7" t="s">
        <v>0</v>
      </c>
      <c r="C695" s="61"/>
      <c r="D695" s="8"/>
      <c r="E695" s="24" t="str">
        <f t="shared" ref="E695:Q695" si="1653">+E$6</f>
        <v>Eredeti előirányzat
2024. év</v>
      </c>
      <c r="F695" s="24" t="str">
        <f t="shared" si="1653"/>
        <v>1 Módosítás</v>
      </c>
      <c r="G695" s="24" t="str">
        <f t="shared" si="1653"/>
        <v>Módosított előirányzat 1
2024. év</v>
      </c>
      <c r="H695" s="24" t="str">
        <f t="shared" si="1653"/>
        <v>2 Módosítás</v>
      </c>
      <c r="I695" s="24" t="str">
        <f t="shared" si="1653"/>
        <v>Módosított előirányzat</v>
      </c>
      <c r="J695" s="24" t="str">
        <f t="shared" si="1653"/>
        <v>3 Módosítás</v>
      </c>
      <c r="K695" s="24" t="str">
        <f t="shared" si="1653"/>
        <v>Módosított előirányzat</v>
      </c>
      <c r="L695" s="24" t="str">
        <f t="shared" si="1653"/>
        <v>4 Módosítás</v>
      </c>
      <c r="M695" s="24" t="str">
        <f t="shared" si="1653"/>
        <v>4. Módosított előirányzat</v>
      </c>
      <c r="N695" s="24" t="str">
        <f t="shared" si="1653"/>
        <v>5 Módosítás</v>
      </c>
      <c r="O695" s="24" t="str">
        <f t="shared" si="1653"/>
        <v>Módosított előirányzat 5.</v>
      </c>
      <c r="P695" s="24" t="str">
        <f t="shared" si="1653"/>
        <v>6 Módosítás</v>
      </c>
      <c r="Q695" s="24" t="str">
        <f t="shared" si="1653"/>
        <v>Módosított előirányzat
2024. év</v>
      </c>
      <c r="R695" s="24"/>
      <c r="S695" s="231"/>
      <c r="T695" s="51"/>
      <c r="U695" s="84" t="s">
        <v>1</v>
      </c>
      <c r="V695" s="56"/>
      <c r="W695" s="25" t="str">
        <f t="shared" ref="W695:AI695" si="1654">+W$6</f>
        <v>Eredeti előirányzat
2024. év</v>
      </c>
      <c r="X695" s="25" t="str">
        <f t="shared" si="1654"/>
        <v>1 Módosítás</v>
      </c>
      <c r="Y695" s="25" t="str">
        <f t="shared" si="1654"/>
        <v>Módosított előirányzat 1
2024. év</v>
      </c>
      <c r="Z695" s="25" t="str">
        <f t="shared" si="1654"/>
        <v>2 Módosítás</v>
      </c>
      <c r="AA695" s="25" t="str">
        <f t="shared" si="1654"/>
        <v>Módosított előirányzat</v>
      </c>
      <c r="AB695" s="25" t="str">
        <f t="shared" si="1654"/>
        <v>3 Módosítás</v>
      </c>
      <c r="AC695" s="25" t="str">
        <f t="shared" si="1654"/>
        <v>Módosított előirányzat</v>
      </c>
      <c r="AD695" s="25" t="str">
        <f t="shared" si="1654"/>
        <v>4 Módosítás</v>
      </c>
      <c r="AE695" s="25" t="str">
        <f t="shared" si="1654"/>
        <v>4. Módosított előirányzat</v>
      </c>
      <c r="AF695" s="25" t="str">
        <f t="shared" si="1654"/>
        <v>5 Módosítás</v>
      </c>
      <c r="AG695" s="25" t="str">
        <f t="shared" si="1654"/>
        <v>Módosított előirányzat 5</v>
      </c>
      <c r="AH695" s="25" t="str">
        <f t="shared" si="1654"/>
        <v>6 Módosítás</v>
      </c>
      <c r="AI695" s="25" t="str">
        <f t="shared" si="1654"/>
        <v>Módosított 
előirányzat</v>
      </c>
      <c r="AJ695" s="25"/>
      <c r="AK695" s="25"/>
    </row>
    <row r="696" spans="1:47" ht="20.25" hidden="1" customHeight="1" outlineLevel="1" x14ac:dyDescent="0.2">
      <c r="A696" s="254"/>
      <c r="B696" s="36"/>
      <c r="C696" s="61" t="s">
        <v>2</v>
      </c>
      <c r="D696" s="69"/>
      <c r="E696" s="137">
        <f t="shared" ref="E696:I696" si="1655">+E697+E698+E699+E700</f>
        <v>0</v>
      </c>
      <c r="F696" s="137">
        <f t="shared" si="1655"/>
        <v>0</v>
      </c>
      <c r="G696" s="137">
        <f t="shared" si="1655"/>
        <v>0</v>
      </c>
      <c r="H696" s="137">
        <f t="shared" si="1655"/>
        <v>0</v>
      </c>
      <c r="I696" s="137">
        <f t="shared" si="1655"/>
        <v>0</v>
      </c>
      <c r="J696" s="137">
        <f t="shared" ref="J696:K696" si="1656">+J697+J698+J699+J700</f>
        <v>0</v>
      </c>
      <c r="K696" s="137">
        <f t="shared" si="1656"/>
        <v>0</v>
      </c>
      <c r="L696" s="137">
        <f t="shared" ref="L696:M696" si="1657">+L697+L698+L699+L700</f>
        <v>0</v>
      </c>
      <c r="M696" s="137">
        <f t="shared" si="1657"/>
        <v>0</v>
      </c>
      <c r="N696" s="137">
        <f t="shared" ref="N696:O696" si="1658">+N697+N698+N699+N700</f>
        <v>0</v>
      </c>
      <c r="O696" s="137">
        <f t="shared" si="1658"/>
        <v>0</v>
      </c>
      <c r="P696" s="137">
        <f t="shared" ref="P696:Q696" si="1659">+P697+P698+P699+P700</f>
        <v>0</v>
      </c>
      <c r="Q696" s="137">
        <f t="shared" si="1659"/>
        <v>0</v>
      </c>
      <c r="R696" s="137"/>
      <c r="S696" s="213"/>
      <c r="T696" s="44"/>
      <c r="U696" s="138" t="s">
        <v>3</v>
      </c>
      <c r="V696" s="139"/>
      <c r="W696" s="72">
        <f t="shared" ref="W696:X696" si="1660">SUM(W697:W701)</f>
        <v>0</v>
      </c>
      <c r="X696" s="72">
        <f t="shared" si="1660"/>
        <v>0</v>
      </c>
      <c r="Y696" s="72">
        <f>+W696+X696</f>
        <v>0</v>
      </c>
      <c r="Z696" s="72">
        <f t="shared" ref="Z696" si="1661">SUM(Z697:Z701)</f>
        <v>0</v>
      </c>
      <c r="AA696" s="72">
        <f>+Y696+Z696</f>
        <v>0</v>
      </c>
      <c r="AB696" s="72">
        <f t="shared" ref="AB696:AD696" si="1662">SUM(AB697:AB701)</f>
        <v>0</v>
      </c>
      <c r="AC696" s="72">
        <f>SUM(AC697:AC701)</f>
        <v>0</v>
      </c>
      <c r="AD696" s="72">
        <f t="shared" si="1662"/>
        <v>0</v>
      </c>
      <c r="AE696" s="72">
        <f>SUM(AE697:AE701)</f>
        <v>0</v>
      </c>
      <c r="AF696" s="72">
        <f t="shared" ref="AF696:AH696" si="1663">SUM(AF697:AF701)</f>
        <v>0</v>
      </c>
      <c r="AG696" s="72">
        <f>SUM(AG697:AG701)</f>
        <v>0</v>
      </c>
      <c r="AH696" s="72">
        <f t="shared" si="1663"/>
        <v>0</v>
      </c>
      <c r="AI696" s="72">
        <f>SUM(AI697:AI701)</f>
        <v>0</v>
      </c>
      <c r="AJ696" s="72"/>
      <c r="AK696" s="72"/>
    </row>
    <row r="697" spans="1:47" ht="20.25" hidden="1" customHeight="1" outlineLevel="1" x14ac:dyDescent="0.2">
      <c r="A697" s="254"/>
      <c r="B697" s="85"/>
      <c r="C697" s="73" t="s">
        <v>4</v>
      </c>
      <c r="D697" s="73"/>
      <c r="E697" s="142"/>
      <c r="F697" s="142">
        <v>0</v>
      </c>
      <c r="G697" s="142"/>
      <c r="H697" s="142"/>
      <c r="I697" s="142"/>
      <c r="J697" s="142"/>
      <c r="K697" s="142"/>
      <c r="L697" s="142"/>
      <c r="M697" s="142"/>
      <c r="N697" s="142"/>
      <c r="O697" s="142"/>
      <c r="P697" s="142"/>
      <c r="Q697" s="142"/>
      <c r="R697" s="142"/>
      <c r="S697" s="214"/>
      <c r="T697" s="46"/>
      <c r="U697" s="143"/>
      <c r="V697" s="144" t="s">
        <v>6</v>
      </c>
      <c r="W697" s="145">
        <v>0</v>
      </c>
      <c r="X697" s="145">
        <v>0</v>
      </c>
      <c r="Y697" s="145">
        <f t="shared" ref="Y697:Y709" si="1664">+W697+X697</f>
        <v>0</v>
      </c>
      <c r="Z697" s="145">
        <v>0</v>
      </c>
      <c r="AA697" s="145">
        <f t="shared" ref="AA697:AA709" si="1665">+Y697+Z697</f>
        <v>0</v>
      </c>
      <c r="AB697" s="145">
        <v>0</v>
      </c>
      <c r="AC697" s="145">
        <f>+AA697+AB697</f>
        <v>0</v>
      </c>
      <c r="AD697" s="145">
        <v>0</v>
      </c>
      <c r="AE697" s="145">
        <f>+AC697+AD697</f>
        <v>0</v>
      </c>
      <c r="AF697" s="145">
        <v>0</v>
      </c>
      <c r="AG697" s="145">
        <f>+AE697+AF697</f>
        <v>0</v>
      </c>
      <c r="AH697" s="145">
        <v>0</v>
      </c>
      <c r="AI697" s="145">
        <f>+AG697+AH697</f>
        <v>0</v>
      </c>
      <c r="AJ697" s="145"/>
      <c r="AK697" s="145"/>
    </row>
    <row r="698" spans="1:47" ht="20.25" hidden="1" customHeight="1" outlineLevel="1" x14ac:dyDescent="0.2">
      <c r="A698" s="254"/>
      <c r="B698" s="37"/>
      <c r="C698" s="17" t="s">
        <v>5</v>
      </c>
      <c r="D698" s="18"/>
      <c r="E698" s="5">
        <v>0</v>
      </c>
      <c r="F698" s="5">
        <v>0</v>
      </c>
      <c r="G698" s="5">
        <f>+E698+F698</f>
        <v>0</v>
      </c>
      <c r="H698" s="5">
        <v>0</v>
      </c>
      <c r="I698" s="5">
        <f>+G698+H698</f>
        <v>0</v>
      </c>
      <c r="J698" s="5">
        <v>0</v>
      </c>
      <c r="K698" s="5">
        <f>+I698+J698</f>
        <v>0</v>
      </c>
      <c r="L698" s="5">
        <v>0</v>
      </c>
      <c r="M698" s="5">
        <f>+K698+L698</f>
        <v>0</v>
      </c>
      <c r="N698" s="5">
        <v>0</v>
      </c>
      <c r="O698" s="5">
        <f>+M698+N698</f>
        <v>0</v>
      </c>
      <c r="P698" s="5">
        <v>0</v>
      </c>
      <c r="Q698" s="5">
        <f>+O698+P698</f>
        <v>0</v>
      </c>
      <c r="R698" s="5"/>
      <c r="S698" s="215"/>
      <c r="T698" s="46"/>
      <c r="U698" s="53"/>
      <c r="V698" s="19" t="s">
        <v>8</v>
      </c>
      <c r="W698" s="78">
        <v>0</v>
      </c>
      <c r="X698" s="78">
        <v>0</v>
      </c>
      <c r="Y698" s="78">
        <f t="shared" si="1664"/>
        <v>0</v>
      </c>
      <c r="Z698" s="78">
        <v>0</v>
      </c>
      <c r="AA698" s="78">
        <f t="shared" si="1665"/>
        <v>0</v>
      </c>
      <c r="AB698" s="78">
        <v>0</v>
      </c>
      <c r="AC698" s="78">
        <f>+AA698+AB698</f>
        <v>0</v>
      </c>
      <c r="AD698" s="78">
        <v>0</v>
      </c>
      <c r="AE698" s="78">
        <f>+AC698+AD698</f>
        <v>0</v>
      </c>
      <c r="AF698" s="78">
        <v>0</v>
      </c>
      <c r="AG698" s="78">
        <f>+AE698+AF698</f>
        <v>0</v>
      </c>
      <c r="AH698" s="78">
        <v>0</v>
      </c>
      <c r="AI698" s="78">
        <f>+AG698+AH698</f>
        <v>0</v>
      </c>
      <c r="AJ698" s="78"/>
      <c r="AK698" s="78"/>
    </row>
    <row r="699" spans="1:47" ht="20.25" hidden="1" customHeight="1" outlineLevel="1" x14ac:dyDescent="0.2">
      <c r="A699" s="254"/>
      <c r="B699" s="37"/>
      <c r="C699" s="17" t="s">
        <v>7</v>
      </c>
      <c r="D699" s="18"/>
      <c r="E699" s="5"/>
      <c r="F699" s="5">
        <v>0</v>
      </c>
      <c r="G699" s="5">
        <f t="shared" ref="G699:G709" si="1666">+E699+F699</f>
        <v>0</v>
      </c>
      <c r="H699" s="5">
        <v>0</v>
      </c>
      <c r="I699" s="5">
        <f t="shared" ref="I699:I709" si="1667">+G699+H699</f>
        <v>0</v>
      </c>
      <c r="J699" s="5">
        <v>0</v>
      </c>
      <c r="K699" s="5">
        <f t="shared" ref="K699:K709" si="1668">+I699+J699</f>
        <v>0</v>
      </c>
      <c r="L699" s="5">
        <v>0</v>
      </c>
      <c r="M699" s="5">
        <f t="shared" ref="M699:M709" si="1669">+K699+L699</f>
        <v>0</v>
      </c>
      <c r="N699" s="5">
        <v>0</v>
      </c>
      <c r="O699" s="5">
        <f t="shared" ref="O699:O709" si="1670">+M699+N699</f>
        <v>0</v>
      </c>
      <c r="P699" s="5">
        <v>0</v>
      </c>
      <c r="Q699" s="5">
        <f t="shared" ref="Q699:Q709" si="1671">+O699+P699</f>
        <v>0</v>
      </c>
      <c r="R699" s="5"/>
      <c r="S699" s="215"/>
      <c r="T699" s="46"/>
      <c r="U699" s="53"/>
      <c r="V699" s="20" t="s">
        <v>9</v>
      </c>
      <c r="W699" s="78">
        <v>0</v>
      </c>
      <c r="X699" s="78">
        <v>0</v>
      </c>
      <c r="Y699" s="78">
        <f t="shared" si="1664"/>
        <v>0</v>
      </c>
      <c r="Z699" s="78">
        <v>0</v>
      </c>
      <c r="AA699" s="78">
        <f t="shared" si="1665"/>
        <v>0</v>
      </c>
      <c r="AB699" s="78">
        <v>0</v>
      </c>
      <c r="AC699" s="78">
        <f>+AA699+AB699</f>
        <v>0</v>
      </c>
      <c r="AD699" s="78">
        <v>0</v>
      </c>
      <c r="AE699" s="78">
        <f>+AC699+AD699</f>
        <v>0</v>
      </c>
      <c r="AF699" s="78">
        <v>0</v>
      </c>
      <c r="AG699" s="78">
        <f>+AE699+AF699</f>
        <v>0</v>
      </c>
      <c r="AH699" s="78">
        <v>0</v>
      </c>
      <c r="AI699" s="78">
        <f>+AG699+AH699</f>
        <v>0</v>
      </c>
      <c r="AJ699" s="78"/>
      <c r="AK699" s="78"/>
    </row>
    <row r="700" spans="1:47" ht="20.25" hidden="1" customHeight="1" outlineLevel="1" x14ac:dyDescent="0.2">
      <c r="A700" s="254"/>
      <c r="B700" s="37"/>
      <c r="C700" s="17" t="s">
        <v>21</v>
      </c>
      <c r="D700" s="18"/>
      <c r="E700" s="5"/>
      <c r="F700" s="5">
        <v>0</v>
      </c>
      <c r="G700" s="5">
        <f t="shared" si="1666"/>
        <v>0</v>
      </c>
      <c r="H700" s="5">
        <v>0</v>
      </c>
      <c r="I700" s="5">
        <f t="shared" si="1667"/>
        <v>0</v>
      </c>
      <c r="J700" s="5">
        <v>0</v>
      </c>
      <c r="K700" s="5">
        <f t="shared" si="1668"/>
        <v>0</v>
      </c>
      <c r="L700" s="5">
        <v>0</v>
      </c>
      <c r="M700" s="5">
        <f t="shared" si="1669"/>
        <v>0</v>
      </c>
      <c r="N700" s="5">
        <v>0</v>
      </c>
      <c r="O700" s="5">
        <f t="shared" si="1670"/>
        <v>0</v>
      </c>
      <c r="P700" s="5">
        <v>0</v>
      </c>
      <c r="Q700" s="5">
        <f t="shared" si="1671"/>
        <v>0</v>
      </c>
      <c r="R700" s="5"/>
      <c r="S700" s="215"/>
      <c r="T700" s="46"/>
      <c r="U700" s="53"/>
      <c r="V700" s="20" t="s">
        <v>11</v>
      </c>
      <c r="W700" s="78"/>
      <c r="X700" s="78">
        <v>0</v>
      </c>
      <c r="Y700" s="78">
        <f t="shared" si="1664"/>
        <v>0</v>
      </c>
      <c r="Z700" s="78">
        <v>0</v>
      </c>
      <c r="AA700" s="78">
        <f t="shared" si="1665"/>
        <v>0</v>
      </c>
      <c r="AB700" s="78">
        <v>0</v>
      </c>
      <c r="AC700" s="78">
        <f>+AA700+AB700</f>
        <v>0</v>
      </c>
      <c r="AD700" s="78">
        <v>0</v>
      </c>
      <c r="AE700" s="78">
        <f>+AC700+AD700</f>
        <v>0</v>
      </c>
      <c r="AF700" s="78">
        <v>0</v>
      </c>
      <c r="AG700" s="78">
        <f>+AE700+AF700</f>
        <v>0</v>
      </c>
      <c r="AH700" s="78">
        <v>0</v>
      </c>
      <c r="AI700" s="78">
        <f>+AG700+AH700</f>
        <v>0</v>
      </c>
      <c r="AJ700" s="78"/>
      <c r="AK700" s="78"/>
    </row>
    <row r="701" spans="1:47" ht="20.25" hidden="1" customHeight="1" outlineLevel="1" x14ac:dyDescent="0.2">
      <c r="A701" s="254"/>
      <c r="B701" s="156"/>
      <c r="C701" s="157"/>
      <c r="D701" s="157"/>
      <c r="E701" s="102"/>
      <c r="F701" s="102">
        <v>0</v>
      </c>
      <c r="G701" s="5">
        <f t="shared" si="1666"/>
        <v>0</v>
      </c>
      <c r="H701" s="102">
        <v>0</v>
      </c>
      <c r="I701" s="5">
        <f t="shared" si="1667"/>
        <v>0</v>
      </c>
      <c r="J701" s="102">
        <v>0</v>
      </c>
      <c r="K701" s="5">
        <f t="shared" si="1668"/>
        <v>0</v>
      </c>
      <c r="L701" s="102">
        <v>0</v>
      </c>
      <c r="M701" s="5">
        <f t="shared" si="1669"/>
        <v>0</v>
      </c>
      <c r="N701" s="102">
        <v>0</v>
      </c>
      <c r="O701" s="5">
        <f t="shared" si="1670"/>
        <v>0</v>
      </c>
      <c r="P701" s="102">
        <v>0</v>
      </c>
      <c r="Q701" s="5">
        <f t="shared" si="1671"/>
        <v>0</v>
      </c>
      <c r="R701" s="5"/>
      <c r="S701" s="215"/>
      <c r="T701" s="50"/>
      <c r="U701" s="54"/>
      <c r="V701" s="23" t="s">
        <v>12</v>
      </c>
      <c r="W701" s="79"/>
      <c r="X701" s="79">
        <v>0</v>
      </c>
      <c r="Y701" s="79">
        <f t="shared" si="1664"/>
        <v>0</v>
      </c>
      <c r="Z701" s="79">
        <v>0</v>
      </c>
      <c r="AA701" s="79">
        <f t="shared" si="1665"/>
        <v>0</v>
      </c>
      <c r="AB701" s="79">
        <v>0</v>
      </c>
      <c r="AC701" s="79">
        <f>+AA701+AB701</f>
        <v>0</v>
      </c>
      <c r="AD701" s="79">
        <v>0</v>
      </c>
      <c r="AE701" s="79">
        <f>+AC701+AD701</f>
        <v>0</v>
      </c>
      <c r="AF701" s="79">
        <v>0</v>
      </c>
      <c r="AG701" s="79">
        <f>+AE701+AF701</f>
        <v>0</v>
      </c>
      <c r="AH701" s="79">
        <v>0</v>
      </c>
      <c r="AI701" s="79">
        <f>+AG701+AH701</f>
        <v>0</v>
      </c>
      <c r="AJ701" s="79"/>
      <c r="AK701" s="79"/>
    </row>
    <row r="702" spans="1:47" ht="20.25" hidden="1" customHeight="1" outlineLevel="1" x14ac:dyDescent="0.2">
      <c r="A702" s="254"/>
      <c r="B702" s="158"/>
      <c r="C702" s="159"/>
      <c r="D702" s="160"/>
      <c r="E702" s="102"/>
      <c r="F702" s="102">
        <v>0</v>
      </c>
      <c r="G702" s="5">
        <f t="shared" si="1666"/>
        <v>0</v>
      </c>
      <c r="H702" s="102">
        <v>0</v>
      </c>
      <c r="I702" s="5">
        <f t="shared" si="1667"/>
        <v>0</v>
      </c>
      <c r="J702" s="102">
        <v>0</v>
      </c>
      <c r="K702" s="5">
        <f t="shared" si="1668"/>
        <v>0</v>
      </c>
      <c r="L702" s="102">
        <v>0</v>
      </c>
      <c r="M702" s="5">
        <f t="shared" si="1669"/>
        <v>0</v>
      </c>
      <c r="N702" s="102">
        <v>0</v>
      </c>
      <c r="O702" s="5">
        <f t="shared" si="1670"/>
        <v>0</v>
      </c>
      <c r="P702" s="102">
        <v>0</v>
      </c>
      <c r="Q702" s="5">
        <f t="shared" si="1671"/>
        <v>0</v>
      </c>
      <c r="R702" s="5"/>
      <c r="S702" s="215"/>
      <c r="T702" s="29"/>
      <c r="U702" s="138" t="s">
        <v>13</v>
      </c>
      <c r="V702" s="139"/>
      <c r="W702" s="60">
        <f t="shared" ref="W702:X702" si="1672">SUM(W703:W705)</f>
        <v>0</v>
      </c>
      <c r="X702" s="60">
        <f t="shared" si="1672"/>
        <v>0</v>
      </c>
      <c r="Y702" s="60">
        <f t="shared" si="1664"/>
        <v>0</v>
      </c>
      <c r="Z702" s="60">
        <f t="shared" ref="Z702" si="1673">SUM(Z703:Z705)</f>
        <v>0</v>
      </c>
      <c r="AA702" s="60">
        <f t="shared" si="1665"/>
        <v>0</v>
      </c>
      <c r="AB702" s="60">
        <f t="shared" ref="AB702:AD702" si="1674">SUM(AB703:AB705)</f>
        <v>0</v>
      </c>
      <c r="AC702" s="72">
        <f>SUM(AC703:AC705)</f>
        <v>0</v>
      </c>
      <c r="AD702" s="60">
        <f t="shared" si="1674"/>
        <v>0</v>
      </c>
      <c r="AE702" s="72">
        <f>SUM(AE703:AE705)</f>
        <v>0</v>
      </c>
      <c r="AF702" s="60">
        <f t="shared" ref="AF702:AH702" si="1675">SUM(AF703:AF705)</f>
        <v>0</v>
      </c>
      <c r="AG702" s="72">
        <f>SUM(AG703:AG705)</f>
        <v>0</v>
      </c>
      <c r="AH702" s="60">
        <f t="shared" si="1675"/>
        <v>0</v>
      </c>
      <c r="AI702" s="72">
        <f>SUM(AI703:AI705)</f>
        <v>0</v>
      </c>
      <c r="AJ702" s="72"/>
      <c r="AK702" s="72"/>
    </row>
    <row r="703" spans="1:47" ht="20.25" hidden="1" customHeight="1" outlineLevel="1" x14ac:dyDescent="0.2">
      <c r="A703" s="254"/>
      <c r="B703" s="36"/>
      <c r="C703" s="61" t="s">
        <v>10</v>
      </c>
      <c r="D703" s="8"/>
      <c r="E703" s="9">
        <f>149-149</f>
        <v>0</v>
      </c>
      <c r="F703" s="9">
        <v>0</v>
      </c>
      <c r="G703" s="9">
        <f t="shared" si="1666"/>
        <v>0</v>
      </c>
      <c r="H703" s="9">
        <v>0</v>
      </c>
      <c r="I703" s="9">
        <f t="shared" si="1667"/>
        <v>0</v>
      </c>
      <c r="J703" s="9">
        <v>0</v>
      </c>
      <c r="K703" s="9">
        <f t="shared" si="1668"/>
        <v>0</v>
      </c>
      <c r="L703" s="9">
        <v>0</v>
      </c>
      <c r="M703" s="9">
        <f t="shared" si="1669"/>
        <v>0</v>
      </c>
      <c r="N703" s="9">
        <v>0</v>
      </c>
      <c r="O703" s="9">
        <f t="shared" si="1670"/>
        <v>0</v>
      </c>
      <c r="P703" s="9">
        <v>0</v>
      </c>
      <c r="Q703" s="9">
        <f t="shared" si="1671"/>
        <v>0</v>
      </c>
      <c r="R703" s="9"/>
      <c r="S703" s="216"/>
      <c r="T703" s="44"/>
      <c r="U703" s="143"/>
      <c r="V703" s="144" t="s">
        <v>15</v>
      </c>
      <c r="W703" s="145"/>
      <c r="X703" s="145">
        <v>0</v>
      </c>
      <c r="Y703" s="145">
        <f t="shared" si="1664"/>
        <v>0</v>
      </c>
      <c r="Z703" s="145">
        <v>0</v>
      </c>
      <c r="AA703" s="145">
        <f t="shared" si="1665"/>
        <v>0</v>
      </c>
      <c r="AB703" s="145">
        <v>0</v>
      </c>
      <c r="AC703" s="145">
        <f t="shared" ref="AC703:AC708" si="1676">+AA703+AB703</f>
        <v>0</v>
      </c>
      <c r="AD703" s="145">
        <v>0</v>
      </c>
      <c r="AE703" s="145">
        <f t="shared" ref="AE703:AE708" si="1677">+AC703+AD703</f>
        <v>0</v>
      </c>
      <c r="AF703" s="145">
        <v>0</v>
      </c>
      <c r="AG703" s="145">
        <f t="shared" ref="AG703:AG708" si="1678">+AE703+AF703</f>
        <v>0</v>
      </c>
      <c r="AH703" s="145">
        <v>0</v>
      </c>
      <c r="AI703" s="145">
        <f t="shared" ref="AI703:AI708" si="1679">+AG703+AH703</f>
        <v>0</v>
      </c>
      <c r="AJ703" s="145"/>
      <c r="AK703" s="145"/>
    </row>
    <row r="704" spans="1:47" ht="20.25" hidden="1" customHeight="1" outlineLevel="1" x14ac:dyDescent="0.2">
      <c r="A704" s="254"/>
      <c r="B704" s="36"/>
      <c r="C704" s="61" t="s">
        <v>23</v>
      </c>
      <c r="D704" s="8"/>
      <c r="E704" s="11">
        <v>0</v>
      </c>
      <c r="F704" s="11">
        <v>0</v>
      </c>
      <c r="G704" s="11">
        <f t="shared" si="1666"/>
        <v>0</v>
      </c>
      <c r="H704" s="11">
        <v>0</v>
      </c>
      <c r="I704" s="11">
        <f t="shared" si="1667"/>
        <v>0</v>
      </c>
      <c r="J704" s="11">
        <v>0</v>
      </c>
      <c r="K704" s="11">
        <f t="shared" si="1668"/>
        <v>0</v>
      </c>
      <c r="L704" s="11">
        <v>0</v>
      </c>
      <c r="M704" s="11">
        <f t="shared" si="1669"/>
        <v>0</v>
      </c>
      <c r="N704" s="11">
        <v>0</v>
      </c>
      <c r="O704" s="11">
        <f t="shared" si="1670"/>
        <v>0</v>
      </c>
      <c r="P704" s="11">
        <v>0</v>
      </c>
      <c r="Q704" s="11">
        <f t="shared" si="1671"/>
        <v>0</v>
      </c>
      <c r="R704" s="11"/>
      <c r="S704" s="217"/>
      <c r="T704" s="45"/>
      <c r="U704" s="53"/>
      <c r="V704" s="20" t="s">
        <v>16</v>
      </c>
      <c r="W704" s="78"/>
      <c r="X704" s="78">
        <v>0</v>
      </c>
      <c r="Y704" s="78">
        <f t="shared" si="1664"/>
        <v>0</v>
      </c>
      <c r="Z704" s="78">
        <v>0</v>
      </c>
      <c r="AA704" s="78">
        <f t="shared" si="1665"/>
        <v>0</v>
      </c>
      <c r="AB704" s="78">
        <v>0</v>
      </c>
      <c r="AC704" s="78">
        <f t="shared" si="1676"/>
        <v>0</v>
      </c>
      <c r="AD704" s="78">
        <v>0</v>
      </c>
      <c r="AE704" s="78">
        <f t="shared" si="1677"/>
        <v>0</v>
      </c>
      <c r="AF704" s="78">
        <v>0</v>
      </c>
      <c r="AG704" s="78">
        <f t="shared" si="1678"/>
        <v>0</v>
      </c>
      <c r="AH704" s="78">
        <v>0</v>
      </c>
      <c r="AI704" s="78">
        <f t="shared" si="1679"/>
        <v>0</v>
      </c>
      <c r="AJ704" s="78"/>
      <c r="AK704" s="78"/>
    </row>
    <row r="705" spans="1:37" ht="20.25" hidden="1" customHeight="1" outlineLevel="1" x14ac:dyDescent="0.2">
      <c r="A705" s="254"/>
      <c r="B705" s="36"/>
      <c r="C705" s="61" t="s">
        <v>22</v>
      </c>
      <c r="D705" s="8"/>
      <c r="E705" s="58"/>
      <c r="F705" s="58">
        <v>0</v>
      </c>
      <c r="G705" s="58">
        <f t="shared" si="1666"/>
        <v>0</v>
      </c>
      <c r="H705" s="58">
        <v>0</v>
      </c>
      <c r="I705" s="58">
        <f t="shared" si="1667"/>
        <v>0</v>
      </c>
      <c r="J705" s="58">
        <v>0</v>
      </c>
      <c r="K705" s="58">
        <f t="shared" si="1668"/>
        <v>0</v>
      </c>
      <c r="L705" s="58">
        <v>0</v>
      </c>
      <c r="M705" s="58">
        <f t="shared" si="1669"/>
        <v>0</v>
      </c>
      <c r="N705" s="58">
        <v>0</v>
      </c>
      <c r="O705" s="58">
        <f t="shared" si="1670"/>
        <v>0</v>
      </c>
      <c r="P705" s="58">
        <v>0</v>
      </c>
      <c r="Q705" s="58">
        <f t="shared" si="1671"/>
        <v>0</v>
      </c>
      <c r="R705" s="58"/>
      <c r="S705" s="218"/>
      <c r="U705" s="103"/>
      <c r="V705" s="104" t="s">
        <v>17</v>
      </c>
      <c r="W705" s="80"/>
      <c r="X705" s="80">
        <v>0</v>
      </c>
      <c r="Y705" s="80">
        <f t="shared" si="1664"/>
        <v>0</v>
      </c>
      <c r="Z705" s="80">
        <v>0</v>
      </c>
      <c r="AA705" s="80">
        <f t="shared" si="1665"/>
        <v>0</v>
      </c>
      <c r="AB705" s="80">
        <v>0</v>
      </c>
      <c r="AC705" s="80">
        <f t="shared" si="1676"/>
        <v>0</v>
      </c>
      <c r="AD705" s="80">
        <v>0</v>
      </c>
      <c r="AE705" s="80">
        <f t="shared" si="1677"/>
        <v>0</v>
      </c>
      <c r="AF705" s="80">
        <v>0</v>
      </c>
      <c r="AG705" s="80">
        <f t="shared" si="1678"/>
        <v>0</v>
      </c>
      <c r="AH705" s="80">
        <v>0</v>
      </c>
      <c r="AI705" s="80">
        <f t="shared" si="1679"/>
        <v>0</v>
      </c>
      <c r="AJ705" s="80"/>
      <c r="AK705" s="80"/>
    </row>
    <row r="706" spans="1:37" ht="20.25" hidden="1" customHeight="1" outlineLevel="1" x14ac:dyDescent="0.2">
      <c r="A706" s="254"/>
      <c r="B706" s="39"/>
      <c r="C706" s="135" t="s">
        <v>46</v>
      </c>
      <c r="D706" s="8"/>
      <c r="E706" s="11"/>
      <c r="F706" s="11">
        <v>0</v>
      </c>
      <c r="G706" s="11">
        <f t="shared" si="1666"/>
        <v>0</v>
      </c>
      <c r="H706" s="11">
        <v>0</v>
      </c>
      <c r="I706" s="11">
        <f t="shared" si="1667"/>
        <v>0</v>
      </c>
      <c r="J706" s="11">
        <v>0</v>
      </c>
      <c r="K706" s="11">
        <f t="shared" si="1668"/>
        <v>0</v>
      </c>
      <c r="L706" s="11">
        <v>0</v>
      </c>
      <c r="M706" s="11">
        <f t="shared" si="1669"/>
        <v>0</v>
      </c>
      <c r="N706" s="11">
        <v>0</v>
      </c>
      <c r="O706" s="11">
        <f t="shared" si="1670"/>
        <v>0</v>
      </c>
      <c r="P706" s="11">
        <v>0</v>
      </c>
      <c r="Q706" s="11">
        <f t="shared" si="1671"/>
        <v>0</v>
      </c>
      <c r="R706" s="11"/>
      <c r="S706" s="217"/>
      <c r="T706" s="45"/>
      <c r="U706" s="147" t="s">
        <v>43</v>
      </c>
      <c r="V706" s="10"/>
      <c r="W706" s="60"/>
      <c r="X706" s="60">
        <v>0</v>
      </c>
      <c r="Y706" s="60">
        <f t="shared" si="1664"/>
        <v>0</v>
      </c>
      <c r="Z706" s="60">
        <v>0</v>
      </c>
      <c r="AA706" s="60">
        <f t="shared" si="1665"/>
        <v>0</v>
      </c>
      <c r="AB706" s="60">
        <v>0</v>
      </c>
      <c r="AC706" s="60">
        <f t="shared" si="1676"/>
        <v>0</v>
      </c>
      <c r="AD706" s="60">
        <v>0</v>
      </c>
      <c r="AE706" s="60">
        <f t="shared" si="1677"/>
        <v>0</v>
      </c>
      <c r="AF706" s="60">
        <v>0</v>
      </c>
      <c r="AG706" s="60">
        <f t="shared" si="1678"/>
        <v>0</v>
      </c>
      <c r="AH706" s="60">
        <v>0</v>
      </c>
      <c r="AI706" s="60">
        <f t="shared" si="1679"/>
        <v>0</v>
      </c>
      <c r="AJ706" s="60"/>
      <c r="AK706" s="60"/>
    </row>
    <row r="707" spans="1:37" ht="20.25" hidden="1" customHeight="1" outlineLevel="1" x14ac:dyDescent="0.2">
      <c r="A707" s="254"/>
      <c r="B707" s="134"/>
      <c r="C707" s="135" t="s">
        <v>51</v>
      </c>
      <c r="D707" s="8"/>
      <c r="E707" s="58"/>
      <c r="F707" s="58">
        <v>0</v>
      </c>
      <c r="G707" s="58">
        <f t="shared" si="1666"/>
        <v>0</v>
      </c>
      <c r="H707" s="58">
        <v>0</v>
      </c>
      <c r="I707" s="58">
        <f t="shared" si="1667"/>
        <v>0</v>
      </c>
      <c r="J707" s="58">
        <v>0</v>
      </c>
      <c r="K707" s="58">
        <f t="shared" si="1668"/>
        <v>0</v>
      </c>
      <c r="L707" s="58">
        <v>0</v>
      </c>
      <c r="M707" s="58">
        <f t="shared" si="1669"/>
        <v>0</v>
      </c>
      <c r="N707" s="58">
        <v>0</v>
      </c>
      <c r="O707" s="58">
        <f t="shared" si="1670"/>
        <v>0</v>
      </c>
      <c r="P707" s="58">
        <v>0</v>
      </c>
      <c r="Q707" s="58">
        <f t="shared" si="1671"/>
        <v>0</v>
      </c>
      <c r="R707" s="58"/>
      <c r="S707" s="218"/>
      <c r="T707" s="29"/>
      <c r="U707" s="55" t="s">
        <v>38</v>
      </c>
      <c r="V707" s="28"/>
      <c r="W707" s="60"/>
      <c r="X707" s="60">
        <v>0</v>
      </c>
      <c r="Y707" s="60">
        <f t="shared" si="1664"/>
        <v>0</v>
      </c>
      <c r="Z707" s="60">
        <v>0</v>
      </c>
      <c r="AA707" s="60">
        <f t="shared" si="1665"/>
        <v>0</v>
      </c>
      <c r="AB707" s="60">
        <v>0</v>
      </c>
      <c r="AC707" s="60">
        <f t="shared" si="1676"/>
        <v>0</v>
      </c>
      <c r="AD707" s="60">
        <v>0</v>
      </c>
      <c r="AE707" s="60">
        <f t="shared" si="1677"/>
        <v>0</v>
      </c>
      <c r="AF707" s="60">
        <v>0</v>
      </c>
      <c r="AG707" s="60">
        <f t="shared" si="1678"/>
        <v>0</v>
      </c>
      <c r="AH707" s="60">
        <v>0</v>
      </c>
      <c r="AI707" s="60">
        <f t="shared" si="1679"/>
        <v>0</v>
      </c>
      <c r="AJ707" s="60"/>
      <c r="AK707" s="60"/>
    </row>
    <row r="708" spans="1:37" ht="20.25" hidden="1" customHeight="1" outlineLevel="1" x14ac:dyDescent="0.2">
      <c r="A708" s="254"/>
      <c r="B708" s="105"/>
      <c r="C708" s="35" t="s">
        <v>127</v>
      </c>
      <c r="D708" s="35"/>
      <c r="E708" s="59"/>
      <c r="F708" s="59">
        <v>0</v>
      </c>
      <c r="G708" s="59">
        <f t="shared" si="1666"/>
        <v>0</v>
      </c>
      <c r="H708" s="59">
        <v>0</v>
      </c>
      <c r="I708" s="59">
        <f t="shared" si="1667"/>
        <v>0</v>
      </c>
      <c r="J708" s="59">
        <v>0</v>
      </c>
      <c r="K708" s="59">
        <f t="shared" si="1668"/>
        <v>0</v>
      </c>
      <c r="L708" s="59">
        <v>0</v>
      </c>
      <c r="M708" s="59">
        <f t="shared" si="1669"/>
        <v>0</v>
      </c>
      <c r="N708" s="59">
        <v>0</v>
      </c>
      <c r="O708" s="59">
        <f t="shared" si="1670"/>
        <v>0</v>
      </c>
      <c r="P708" s="59">
        <v>0</v>
      </c>
      <c r="Q708" s="59">
        <f t="shared" si="1671"/>
        <v>0</v>
      </c>
      <c r="R708" s="59"/>
      <c r="S708" s="219"/>
      <c r="T708" s="29"/>
      <c r="U708" s="148" t="s">
        <v>127</v>
      </c>
      <c r="V708" s="132"/>
      <c r="W708" s="89"/>
      <c r="X708" s="89">
        <v>0</v>
      </c>
      <c r="Y708" s="89">
        <f t="shared" si="1664"/>
        <v>0</v>
      </c>
      <c r="Z708" s="89">
        <v>0</v>
      </c>
      <c r="AA708" s="89">
        <f t="shared" si="1665"/>
        <v>0</v>
      </c>
      <c r="AB708" s="89">
        <v>0</v>
      </c>
      <c r="AC708" s="89">
        <f t="shared" si="1676"/>
        <v>0</v>
      </c>
      <c r="AD708" s="89">
        <v>0</v>
      </c>
      <c r="AE708" s="89">
        <f t="shared" si="1677"/>
        <v>0</v>
      </c>
      <c r="AF708" s="89">
        <v>0</v>
      </c>
      <c r="AG708" s="89">
        <f t="shared" si="1678"/>
        <v>0</v>
      </c>
      <c r="AH708" s="89">
        <v>0</v>
      </c>
      <c r="AI708" s="89">
        <f t="shared" si="1679"/>
        <v>0</v>
      </c>
      <c r="AJ708" s="89"/>
      <c r="AK708" s="89"/>
    </row>
    <row r="709" spans="1:37" ht="20.25" hidden="1" customHeight="1" outlineLevel="1" thickBot="1" x14ac:dyDescent="0.25">
      <c r="A709" s="254"/>
      <c r="B709" s="149" t="s">
        <v>14</v>
      </c>
      <c r="C709" s="135"/>
      <c r="D709" s="8"/>
      <c r="E709" s="11">
        <f t="shared" ref="E709:F709" si="1680">SUM(E703:E708)+E696</f>
        <v>0</v>
      </c>
      <c r="F709" s="11">
        <f t="shared" si="1680"/>
        <v>0</v>
      </c>
      <c r="G709" s="11">
        <f t="shared" si="1666"/>
        <v>0</v>
      </c>
      <c r="H709" s="11">
        <f t="shared" ref="H709:J709" si="1681">SUM(H703:H708)+H696</f>
        <v>0</v>
      </c>
      <c r="I709" s="11">
        <f t="shared" si="1667"/>
        <v>0</v>
      </c>
      <c r="J709" s="11">
        <f t="shared" si="1681"/>
        <v>0</v>
      </c>
      <c r="K709" s="11">
        <f t="shared" si="1668"/>
        <v>0</v>
      </c>
      <c r="L709" s="11">
        <f t="shared" ref="L709:N709" si="1682">SUM(L703:L708)+L696</f>
        <v>0</v>
      </c>
      <c r="M709" s="11">
        <f t="shared" si="1669"/>
        <v>0</v>
      </c>
      <c r="N709" s="11">
        <f t="shared" si="1682"/>
        <v>0</v>
      </c>
      <c r="O709" s="11">
        <f t="shared" si="1670"/>
        <v>0</v>
      </c>
      <c r="P709" s="11">
        <f t="shared" ref="P709" si="1683">SUM(P703:P708)+P696</f>
        <v>0</v>
      </c>
      <c r="Q709" s="11">
        <f t="shared" si="1671"/>
        <v>0</v>
      </c>
      <c r="R709" s="11"/>
      <c r="S709" s="217"/>
      <c r="T709" s="65"/>
      <c r="U709" s="150" t="s">
        <v>18</v>
      </c>
      <c r="V709" s="151"/>
      <c r="W709" s="60">
        <f t="shared" ref="W709:X709" si="1684">+W707+W702+W696+W706+W708</f>
        <v>0</v>
      </c>
      <c r="X709" s="60">
        <f t="shared" si="1684"/>
        <v>0</v>
      </c>
      <c r="Y709" s="60">
        <f t="shared" si="1664"/>
        <v>0</v>
      </c>
      <c r="Z709" s="60">
        <f t="shared" ref="Z709" si="1685">+Z707+Z702+Z696+Z706+Z708</f>
        <v>0</v>
      </c>
      <c r="AA709" s="60">
        <f t="shared" si="1665"/>
        <v>0</v>
      </c>
      <c r="AB709" s="60">
        <f t="shared" ref="AB709:AD709" si="1686">+AB707+AB702+AB696+AB706+AB708</f>
        <v>0</v>
      </c>
      <c r="AC709" s="60">
        <f>+AC708+AC707+AC706+AC702+AC696</f>
        <v>0</v>
      </c>
      <c r="AD709" s="60">
        <f t="shared" si="1686"/>
        <v>0</v>
      </c>
      <c r="AE709" s="60">
        <f>+AE708+AE707+AE706+AE702+AE696</f>
        <v>0</v>
      </c>
      <c r="AF709" s="60">
        <f t="shared" ref="AF709:AH709" si="1687">+AF707+AF702+AF696+AF706+AF708</f>
        <v>0</v>
      </c>
      <c r="AG709" s="60">
        <f>+AG708+AG707+AG706+AG702+AG696</f>
        <v>0</v>
      </c>
      <c r="AH709" s="60">
        <f t="shared" si="1687"/>
        <v>0</v>
      </c>
      <c r="AI709" s="60">
        <f>+AI708+AI707+AI706+AI702+AI696</f>
        <v>0</v>
      </c>
      <c r="AJ709" s="60"/>
      <c r="AK709" s="60"/>
    </row>
    <row r="710" spans="1:37" ht="23.25" customHeight="1" collapsed="1" x14ac:dyDescent="0.2">
      <c r="A710" s="254"/>
      <c r="B710" s="152" t="s">
        <v>105</v>
      </c>
      <c r="C710" s="122" t="s">
        <v>84</v>
      </c>
      <c r="D710" s="123"/>
      <c r="E710" s="122"/>
      <c r="F710" s="122"/>
      <c r="G710" s="122"/>
      <c r="H710" s="122"/>
      <c r="I710" s="122"/>
      <c r="J710" s="122"/>
      <c r="K710" s="122"/>
      <c r="L710" s="122"/>
      <c r="M710" s="122"/>
      <c r="N710" s="122"/>
      <c r="O710" s="122"/>
      <c r="P710" s="122"/>
      <c r="Q710" s="122"/>
      <c r="R710" s="122"/>
      <c r="S710" s="220"/>
      <c r="T710" s="122"/>
      <c r="U710" s="123"/>
      <c r="V710" s="167"/>
      <c r="W710" s="167"/>
      <c r="X710" s="167"/>
      <c r="Y710" s="167"/>
      <c r="Z710" s="167"/>
      <c r="AA710" s="167"/>
      <c r="AB710" s="167"/>
      <c r="AC710" s="167"/>
      <c r="AD710" s="167"/>
      <c r="AE710" s="167"/>
      <c r="AF710" s="167"/>
      <c r="AG710" s="167"/>
      <c r="AH710" s="167"/>
      <c r="AI710" s="167"/>
      <c r="AJ710" s="167"/>
      <c r="AK710" s="199"/>
    </row>
    <row r="711" spans="1:37" ht="41.25" customHeight="1" x14ac:dyDescent="0.2">
      <c r="A711" s="254"/>
      <c r="B711" s="7" t="s">
        <v>0</v>
      </c>
      <c r="C711" s="61"/>
      <c r="D711" s="8"/>
      <c r="E711" s="24" t="str">
        <f t="shared" ref="E711:S711" si="1688">+E$6</f>
        <v>Eredeti előirányzat
2024. év</v>
      </c>
      <c r="F711" s="24" t="str">
        <f t="shared" si="1688"/>
        <v>1 Módosítás</v>
      </c>
      <c r="G711" s="24" t="str">
        <f t="shared" si="1688"/>
        <v>Módosított előirányzat 1
2024. év</v>
      </c>
      <c r="H711" s="24" t="str">
        <f t="shared" si="1688"/>
        <v>2 Módosítás</v>
      </c>
      <c r="I711" s="24" t="str">
        <f t="shared" si="1688"/>
        <v>Módosított előirányzat</v>
      </c>
      <c r="J711" s="24" t="str">
        <f t="shared" si="1688"/>
        <v>3 Módosítás</v>
      </c>
      <c r="K711" s="24" t="str">
        <f t="shared" si="1688"/>
        <v>Módosított előirányzat</v>
      </c>
      <c r="L711" s="24" t="str">
        <f t="shared" si="1688"/>
        <v>4 Módosítás</v>
      </c>
      <c r="M711" s="24" t="str">
        <f t="shared" si="1688"/>
        <v>4. Módosított előirányzat</v>
      </c>
      <c r="N711" s="24" t="str">
        <f t="shared" si="1688"/>
        <v>5 Módosítás</v>
      </c>
      <c r="O711" s="24" t="str">
        <f t="shared" si="1688"/>
        <v>Módosított előirányzat 5.</v>
      </c>
      <c r="P711" s="24" t="str">
        <f t="shared" si="1688"/>
        <v>6 Módosítás</v>
      </c>
      <c r="Q711" s="24" t="str">
        <f t="shared" si="1688"/>
        <v>Módosított előirányzat
2024. év</v>
      </c>
      <c r="R711" s="24" t="str">
        <f t="shared" si="1688"/>
        <v>Teljesítés
2024. év</v>
      </c>
      <c r="S711" s="24" t="str">
        <f t="shared" si="1688"/>
        <v>%
Teljesítés
 Mód.előir.</v>
      </c>
      <c r="T711" s="51"/>
      <c r="U711" s="84" t="s">
        <v>1</v>
      </c>
      <c r="V711" s="56"/>
      <c r="W711" s="25" t="str">
        <f t="shared" ref="W711:AK711" si="1689">+W$6</f>
        <v>Eredeti előirányzat
2024. év</v>
      </c>
      <c r="X711" s="25" t="str">
        <f t="shared" si="1689"/>
        <v>1 Módosítás</v>
      </c>
      <c r="Y711" s="25" t="str">
        <f t="shared" si="1689"/>
        <v>Módosított előirányzat 1
2024. év</v>
      </c>
      <c r="Z711" s="25" t="str">
        <f t="shared" si="1689"/>
        <v>2 Módosítás</v>
      </c>
      <c r="AA711" s="25" t="str">
        <f t="shared" si="1689"/>
        <v>Módosított előirányzat</v>
      </c>
      <c r="AB711" s="25" t="str">
        <f t="shared" si="1689"/>
        <v>3 Módosítás</v>
      </c>
      <c r="AC711" s="25" t="str">
        <f t="shared" si="1689"/>
        <v>Módosított előirányzat</v>
      </c>
      <c r="AD711" s="25" t="str">
        <f t="shared" si="1689"/>
        <v>4 Módosítás</v>
      </c>
      <c r="AE711" s="25" t="str">
        <f t="shared" si="1689"/>
        <v>4. Módosított előirányzat</v>
      </c>
      <c r="AF711" s="25" t="str">
        <f t="shared" si="1689"/>
        <v>5 Módosítás</v>
      </c>
      <c r="AG711" s="25" t="str">
        <f t="shared" si="1689"/>
        <v>Módosított előirányzat 5</v>
      </c>
      <c r="AH711" s="25" t="str">
        <f t="shared" si="1689"/>
        <v>6 Módosítás</v>
      </c>
      <c r="AI711" s="25" t="str">
        <f t="shared" si="1689"/>
        <v>Módosított 
előirányzat</v>
      </c>
      <c r="AJ711" s="25" t="str">
        <f t="shared" si="1689"/>
        <v>Teljesítés
2024. év</v>
      </c>
      <c r="AK711" s="25" t="str">
        <f t="shared" si="1689"/>
        <v>%
Teljesítés
 Mód.előir.</v>
      </c>
    </row>
    <row r="712" spans="1:37" ht="20.25" customHeight="1" x14ac:dyDescent="0.2">
      <c r="A712" s="254"/>
      <c r="B712" s="36"/>
      <c r="C712" s="61" t="s">
        <v>2</v>
      </c>
      <c r="D712" s="69"/>
      <c r="E712" s="137">
        <f t="shared" ref="E712" si="1690">+E713+E714+E715+E716</f>
        <v>7107</v>
      </c>
      <c r="F712" s="137">
        <f t="shared" ref="F712:I712" si="1691">+F713+F714+F715+F716</f>
        <v>0</v>
      </c>
      <c r="G712" s="137">
        <f t="shared" si="1691"/>
        <v>7107</v>
      </c>
      <c r="H712" s="137">
        <f t="shared" si="1691"/>
        <v>0</v>
      </c>
      <c r="I712" s="137">
        <f t="shared" si="1691"/>
        <v>7107</v>
      </c>
      <c r="J712" s="137">
        <f t="shared" ref="J712:K712" si="1692">+J713+J714+J715+J716</f>
        <v>-187</v>
      </c>
      <c r="K712" s="137">
        <f t="shared" si="1692"/>
        <v>6920</v>
      </c>
      <c r="L712" s="137">
        <f t="shared" ref="L712:M712" si="1693">+L713+L714+L715+L716</f>
        <v>0</v>
      </c>
      <c r="M712" s="137">
        <f t="shared" si="1693"/>
        <v>6920</v>
      </c>
      <c r="N712" s="137">
        <f t="shared" ref="N712:O712" si="1694">+N713+N714+N715+N716</f>
        <v>0</v>
      </c>
      <c r="O712" s="137">
        <f t="shared" si="1694"/>
        <v>6920</v>
      </c>
      <c r="P712" s="137">
        <f t="shared" ref="P712:Q712" si="1695">+P713+P714+P715+P716</f>
        <v>0</v>
      </c>
      <c r="Q712" s="137">
        <f t="shared" si="1695"/>
        <v>6920</v>
      </c>
      <c r="R712" s="137">
        <f>+R713+R714+R715+R716</f>
        <v>6920</v>
      </c>
      <c r="S712" s="213">
        <f>IF(Q712=0,0,R712/Q712*100)</f>
        <v>100</v>
      </c>
      <c r="T712" s="44"/>
      <c r="U712" s="138" t="s">
        <v>3</v>
      </c>
      <c r="V712" s="139"/>
      <c r="W712" s="72">
        <f t="shared" ref="W712" si="1696">SUM(W713:W717)</f>
        <v>15144</v>
      </c>
      <c r="X712" s="72">
        <f t="shared" ref="X712" si="1697">SUM(X713:X717)</f>
        <v>0</v>
      </c>
      <c r="Y712" s="72">
        <f>+W712+X712</f>
        <v>15144</v>
      </c>
      <c r="Z712" s="72">
        <f t="shared" ref="Z712" si="1698">SUM(Z713:Z717)</f>
        <v>0</v>
      </c>
      <c r="AA712" s="72">
        <f>+Y712+Z712</f>
        <v>15144</v>
      </c>
      <c r="AB712" s="72">
        <f t="shared" ref="AB712:AD712" si="1699">SUM(AB713:AB717)</f>
        <v>-187</v>
      </c>
      <c r="AC712" s="72">
        <f>SUM(AC713:AC717)</f>
        <v>14957</v>
      </c>
      <c r="AD712" s="72">
        <f t="shared" si="1699"/>
        <v>0</v>
      </c>
      <c r="AE712" s="72">
        <f>SUM(AE713:AE717)</f>
        <v>14957</v>
      </c>
      <c r="AF712" s="72">
        <f t="shared" ref="AF712:AH712" si="1700">SUM(AF713:AF717)</f>
        <v>0</v>
      </c>
      <c r="AG712" s="72">
        <f>SUM(AG713:AG717)</f>
        <v>14957</v>
      </c>
      <c r="AH712" s="72">
        <f t="shared" si="1700"/>
        <v>0</v>
      </c>
      <c r="AI712" s="72">
        <f>SUM(AI713:AI717)</f>
        <v>14957</v>
      </c>
      <c r="AJ712" s="72">
        <f>SUM(AJ713:AJ717)</f>
        <v>11539.268</v>
      </c>
      <c r="AK712" s="243">
        <f t="shared" ref="AK712:AK725" si="1701">IF(AI712=0,0,AJ712/AI712*100)</f>
        <v>77.149615564618585</v>
      </c>
    </row>
    <row r="713" spans="1:37" ht="20.25" customHeight="1" x14ac:dyDescent="0.2">
      <c r="A713" s="254"/>
      <c r="B713" s="85"/>
      <c r="C713" s="73" t="s">
        <v>4</v>
      </c>
      <c r="D713" s="73"/>
      <c r="E713" s="142"/>
      <c r="F713" s="142">
        <v>0</v>
      </c>
      <c r="G713" s="142"/>
      <c r="H713" s="142"/>
      <c r="I713" s="142"/>
      <c r="J713" s="142"/>
      <c r="K713" s="142"/>
      <c r="L713" s="142"/>
      <c r="M713" s="142"/>
      <c r="N713" s="142"/>
      <c r="O713" s="142"/>
      <c r="P713" s="142"/>
      <c r="Q713" s="142"/>
      <c r="R713" s="142"/>
      <c r="S713" s="214">
        <f t="shared" ref="S713:S725" si="1702">IF(Q713=0,0,R713/Q713*100)</f>
        <v>0</v>
      </c>
      <c r="T713" s="46"/>
      <c r="U713" s="143"/>
      <c r="V713" s="144" t="s">
        <v>6</v>
      </c>
      <c r="W713" s="145">
        <v>0</v>
      </c>
      <c r="X713" s="145">
        <v>0</v>
      </c>
      <c r="Y713" s="145">
        <f t="shared" ref="Y713:Y724" si="1703">+W713+X713</f>
        <v>0</v>
      </c>
      <c r="Z713" s="145">
        <v>0</v>
      </c>
      <c r="AA713" s="145">
        <f t="shared" ref="AA713:AA724" si="1704">+Y713+Z713</f>
        <v>0</v>
      </c>
      <c r="AB713" s="145">
        <v>300</v>
      </c>
      <c r="AC713" s="145">
        <f>+AA713+AB713</f>
        <v>300</v>
      </c>
      <c r="AD713" s="145">
        <v>0</v>
      </c>
      <c r="AE713" s="145">
        <f>+AC713+AD713</f>
        <v>300</v>
      </c>
      <c r="AF713" s="145">
        <v>0</v>
      </c>
      <c r="AG713" s="145">
        <f>+AE713+AF713</f>
        <v>300</v>
      </c>
      <c r="AH713" s="145">
        <v>0</v>
      </c>
      <c r="AI713" s="145">
        <f>+AG713+AH713</f>
        <v>300</v>
      </c>
      <c r="AJ713" s="145">
        <v>152.09299999999999</v>
      </c>
      <c r="AK713" s="244">
        <f t="shared" si="1701"/>
        <v>50.697666666666663</v>
      </c>
    </row>
    <row r="714" spans="1:37" ht="20.25" customHeight="1" x14ac:dyDescent="0.2">
      <c r="A714" s="254"/>
      <c r="B714" s="37"/>
      <c r="C714" s="17" t="s">
        <v>5</v>
      </c>
      <c r="D714" s="18"/>
      <c r="E714" s="5">
        <v>7107</v>
      </c>
      <c r="F714" s="5">
        <v>0</v>
      </c>
      <c r="G714" s="5">
        <f>+E714+F714</f>
        <v>7107</v>
      </c>
      <c r="H714" s="5">
        <v>0</v>
      </c>
      <c r="I714" s="5">
        <f>+G714+H714</f>
        <v>7107</v>
      </c>
      <c r="J714" s="5">
        <v>-187</v>
      </c>
      <c r="K714" s="5">
        <f>+I714+J714</f>
        <v>6920</v>
      </c>
      <c r="L714" s="5">
        <v>0</v>
      </c>
      <c r="M714" s="5">
        <f>+K714+L714</f>
        <v>6920</v>
      </c>
      <c r="N714" s="5">
        <v>0</v>
      </c>
      <c r="O714" s="5">
        <f>+M714+N714</f>
        <v>6920</v>
      </c>
      <c r="P714" s="5">
        <v>0</v>
      </c>
      <c r="Q714" s="5">
        <f>+O714+P714</f>
        <v>6920</v>
      </c>
      <c r="R714" s="5">
        <f>6919.92+0.08</f>
        <v>6920</v>
      </c>
      <c r="S714" s="215">
        <f t="shared" si="1702"/>
        <v>100</v>
      </c>
      <c r="T714" s="46"/>
      <c r="U714" s="53"/>
      <c r="V714" s="19" t="s">
        <v>8</v>
      </c>
      <c r="W714" s="78">
        <v>0</v>
      </c>
      <c r="X714" s="78">
        <v>0</v>
      </c>
      <c r="Y714" s="78">
        <f t="shared" si="1703"/>
        <v>0</v>
      </c>
      <c r="Z714" s="78">
        <v>0</v>
      </c>
      <c r="AA714" s="78">
        <f t="shared" si="1704"/>
        <v>0</v>
      </c>
      <c r="AB714" s="78">
        <v>132</v>
      </c>
      <c r="AC714" s="78">
        <f>+AA714+AB714</f>
        <v>132</v>
      </c>
      <c r="AD714" s="78">
        <v>63</v>
      </c>
      <c r="AE714" s="78">
        <f>+AC714+AD714</f>
        <v>195</v>
      </c>
      <c r="AF714" s="78">
        <v>0</v>
      </c>
      <c r="AG714" s="78">
        <f>+AE714+AF714</f>
        <v>195</v>
      </c>
      <c r="AH714" s="78">
        <v>0</v>
      </c>
      <c r="AI714" s="78">
        <f>+AG714+AH714</f>
        <v>195</v>
      </c>
      <c r="AJ714" s="78">
        <v>62.923000000000002</v>
      </c>
      <c r="AK714" s="245">
        <f t="shared" si="1701"/>
        <v>32.268205128205132</v>
      </c>
    </row>
    <row r="715" spans="1:37" ht="20.25" customHeight="1" x14ac:dyDescent="0.2">
      <c r="A715" s="254"/>
      <c r="B715" s="37"/>
      <c r="C715" s="17" t="s">
        <v>7</v>
      </c>
      <c r="D715" s="18"/>
      <c r="E715" s="5">
        <v>0</v>
      </c>
      <c r="F715" s="5">
        <v>0</v>
      </c>
      <c r="G715" s="5">
        <f t="shared" ref="G715:G724" si="1705">+E715+F715</f>
        <v>0</v>
      </c>
      <c r="H715" s="5">
        <v>0</v>
      </c>
      <c r="I715" s="5">
        <f t="shared" ref="I715:I724" si="1706">+G715+H715</f>
        <v>0</v>
      </c>
      <c r="J715" s="5">
        <v>0</v>
      </c>
      <c r="K715" s="5">
        <f t="shared" ref="K715:K724" si="1707">+I715+J715</f>
        <v>0</v>
      </c>
      <c r="L715" s="5">
        <v>0</v>
      </c>
      <c r="M715" s="5">
        <f t="shared" ref="M715:M724" si="1708">+K715+L715</f>
        <v>0</v>
      </c>
      <c r="N715" s="5">
        <v>0</v>
      </c>
      <c r="O715" s="5">
        <f t="shared" ref="O715:O724" si="1709">+M715+N715</f>
        <v>0</v>
      </c>
      <c r="P715" s="5">
        <v>0</v>
      </c>
      <c r="Q715" s="5">
        <f t="shared" ref="Q715:Q724" si="1710">+O715+P715</f>
        <v>0</v>
      </c>
      <c r="R715" s="5"/>
      <c r="S715" s="215">
        <f t="shared" si="1702"/>
        <v>0</v>
      </c>
      <c r="T715" s="46"/>
      <c r="U715" s="53"/>
      <c r="V715" s="20" t="s">
        <v>9</v>
      </c>
      <c r="W715" s="78">
        <v>15144</v>
      </c>
      <c r="X715" s="78">
        <v>0</v>
      </c>
      <c r="Y715" s="78">
        <f t="shared" si="1703"/>
        <v>15144</v>
      </c>
      <c r="Z715" s="78">
        <v>0</v>
      </c>
      <c r="AA715" s="78">
        <f t="shared" si="1704"/>
        <v>15144</v>
      </c>
      <c r="AB715" s="78">
        <f>-147-40-30+30-300-132</f>
        <v>-619</v>
      </c>
      <c r="AC715" s="78">
        <f>+AA715+AB715</f>
        <v>14525</v>
      </c>
      <c r="AD715" s="78">
        <v>-63</v>
      </c>
      <c r="AE715" s="78">
        <f>+AC715+AD715</f>
        <v>14462</v>
      </c>
      <c r="AF715" s="78">
        <v>0</v>
      </c>
      <c r="AG715" s="78">
        <f>+AE715+AF715</f>
        <v>14462</v>
      </c>
      <c r="AH715" s="78">
        <v>0</v>
      </c>
      <c r="AI715" s="78">
        <f>+AG715+AH715</f>
        <v>14462</v>
      </c>
      <c r="AJ715" s="78">
        <v>11324.252</v>
      </c>
      <c r="AK715" s="245">
        <f t="shared" si="1701"/>
        <v>78.303498824505596</v>
      </c>
    </row>
    <row r="716" spans="1:37" ht="20.25" customHeight="1" x14ac:dyDescent="0.2">
      <c r="A716" s="254"/>
      <c r="B716" s="37"/>
      <c r="C716" s="17" t="s">
        <v>21</v>
      </c>
      <c r="D716" s="18"/>
      <c r="E716" s="5">
        <v>0</v>
      </c>
      <c r="F716" s="5">
        <v>0</v>
      </c>
      <c r="G716" s="5">
        <f t="shared" si="1705"/>
        <v>0</v>
      </c>
      <c r="H716" s="5">
        <v>0</v>
      </c>
      <c r="I716" s="5">
        <f t="shared" si="1706"/>
        <v>0</v>
      </c>
      <c r="J716" s="5">
        <v>0</v>
      </c>
      <c r="K716" s="5">
        <f t="shared" si="1707"/>
        <v>0</v>
      </c>
      <c r="L716" s="5">
        <v>0</v>
      </c>
      <c r="M716" s="5">
        <f t="shared" si="1708"/>
        <v>0</v>
      </c>
      <c r="N716" s="5">
        <v>0</v>
      </c>
      <c r="O716" s="5">
        <f t="shared" si="1709"/>
        <v>0</v>
      </c>
      <c r="P716" s="5">
        <v>0</v>
      </c>
      <c r="Q716" s="5">
        <f t="shared" si="1710"/>
        <v>0</v>
      </c>
      <c r="R716" s="5"/>
      <c r="S716" s="215">
        <f t="shared" si="1702"/>
        <v>0</v>
      </c>
      <c r="T716" s="46"/>
      <c r="U716" s="53"/>
      <c r="V716" s="20" t="s">
        <v>11</v>
      </c>
      <c r="W716" s="78">
        <v>0</v>
      </c>
      <c r="X716" s="78">
        <v>0</v>
      </c>
      <c r="Y716" s="78">
        <f t="shared" si="1703"/>
        <v>0</v>
      </c>
      <c r="Z716" s="78">
        <v>0</v>
      </c>
      <c r="AA716" s="78">
        <f t="shared" si="1704"/>
        <v>0</v>
      </c>
      <c r="AB716" s="78">
        <v>0</v>
      </c>
      <c r="AC716" s="78">
        <f>+AA716+AB716</f>
        <v>0</v>
      </c>
      <c r="AD716" s="78">
        <v>0</v>
      </c>
      <c r="AE716" s="78">
        <f>+AC716+AD716</f>
        <v>0</v>
      </c>
      <c r="AF716" s="78">
        <v>0</v>
      </c>
      <c r="AG716" s="78">
        <f>+AE716+AF716</f>
        <v>0</v>
      </c>
      <c r="AH716" s="78">
        <v>0</v>
      </c>
      <c r="AI716" s="78">
        <f>+AG716+AH716</f>
        <v>0</v>
      </c>
      <c r="AJ716" s="78"/>
      <c r="AK716" s="245">
        <f t="shared" si="1701"/>
        <v>0</v>
      </c>
    </row>
    <row r="717" spans="1:37" ht="20.25" customHeight="1" x14ac:dyDescent="0.2">
      <c r="A717" s="254"/>
      <c r="B717" s="156"/>
      <c r="C717" s="157"/>
      <c r="D717" s="157"/>
      <c r="E717" s="102">
        <v>0</v>
      </c>
      <c r="F717" s="102">
        <v>0</v>
      </c>
      <c r="G717" s="5">
        <f t="shared" si="1705"/>
        <v>0</v>
      </c>
      <c r="H717" s="102">
        <v>0</v>
      </c>
      <c r="I717" s="5">
        <f t="shared" si="1706"/>
        <v>0</v>
      </c>
      <c r="J717" s="102">
        <v>0</v>
      </c>
      <c r="K717" s="5">
        <f t="shared" si="1707"/>
        <v>0</v>
      </c>
      <c r="L717" s="102">
        <v>0</v>
      </c>
      <c r="M717" s="5">
        <f t="shared" si="1708"/>
        <v>0</v>
      </c>
      <c r="N717" s="102">
        <v>0</v>
      </c>
      <c r="O717" s="5">
        <f t="shared" si="1709"/>
        <v>0</v>
      </c>
      <c r="P717" s="102">
        <v>0</v>
      </c>
      <c r="Q717" s="5">
        <f t="shared" si="1710"/>
        <v>0</v>
      </c>
      <c r="R717" s="5"/>
      <c r="S717" s="215">
        <f t="shared" si="1702"/>
        <v>0</v>
      </c>
      <c r="T717" s="50"/>
      <c r="U717" s="54"/>
      <c r="V717" s="23" t="s">
        <v>12</v>
      </c>
      <c r="W717" s="79">
        <v>0</v>
      </c>
      <c r="X717" s="79">
        <v>0</v>
      </c>
      <c r="Y717" s="79">
        <f t="shared" si="1703"/>
        <v>0</v>
      </c>
      <c r="Z717" s="79">
        <v>0</v>
      </c>
      <c r="AA717" s="79">
        <f t="shared" si="1704"/>
        <v>0</v>
      </c>
      <c r="AB717" s="79">
        <v>0</v>
      </c>
      <c r="AC717" s="79">
        <f>+AA717+AB717</f>
        <v>0</v>
      </c>
      <c r="AD717" s="79">
        <v>0</v>
      </c>
      <c r="AE717" s="79">
        <f>+AC717+AD717</f>
        <v>0</v>
      </c>
      <c r="AF717" s="79">
        <v>0</v>
      </c>
      <c r="AG717" s="79">
        <f>+AE717+AF717</f>
        <v>0</v>
      </c>
      <c r="AH717" s="79">
        <v>0</v>
      </c>
      <c r="AI717" s="79">
        <f>+AG717+AH717</f>
        <v>0</v>
      </c>
      <c r="AJ717" s="79"/>
      <c r="AK717" s="246">
        <f t="shared" si="1701"/>
        <v>0</v>
      </c>
    </row>
    <row r="718" spans="1:37" ht="20.25" customHeight="1" x14ac:dyDescent="0.2">
      <c r="A718" s="254"/>
      <c r="B718" s="158"/>
      <c r="C718" s="159"/>
      <c r="D718" s="160"/>
      <c r="E718" s="102">
        <v>0</v>
      </c>
      <c r="F718" s="102">
        <v>0</v>
      </c>
      <c r="G718" s="5">
        <f t="shared" si="1705"/>
        <v>0</v>
      </c>
      <c r="H718" s="102">
        <v>0</v>
      </c>
      <c r="I718" s="5">
        <f t="shared" si="1706"/>
        <v>0</v>
      </c>
      <c r="J718" s="102">
        <v>0</v>
      </c>
      <c r="K718" s="5">
        <f t="shared" si="1707"/>
        <v>0</v>
      </c>
      <c r="L718" s="102">
        <v>0</v>
      </c>
      <c r="M718" s="5">
        <f t="shared" si="1708"/>
        <v>0</v>
      </c>
      <c r="N718" s="102">
        <v>0</v>
      </c>
      <c r="O718" s="5">
        <f t="shared" si="1709"/>
        <v>0</v>
      </c>
      <c r="P718" s="102">
        <v>0</v>
      </c>
      <c r="Q718" s="5">
        <f t="shared" si="1710"/>
        <v>0</v>
      </c>
      <c r="R718" s="5"/>
      <c r="S718" s="215">
        <f t="shared" si="1702"/>
        <v>0</v>
      </c>
      <c r="T718" s="29"/>
      <c r="U718" s="138" t="s">
        <v>13</v>
      </c>
      <c r="V718" s="139"/>
      <c r="W718" s="60">
        <f t="shared" ref="W718" si="1711">SUM(W719:W721)</f>
        <v>0</v>
      </c>
      <c r="X718" s="60">
        <f t="shared" ref="X718" si="1712">SUM(X719:X721)</f>
        <v>0</v>
      </c>
      <c r="Y718" s="60">
        <f t="shared" si="1703"/>
        <v>0</v>
      </c>
      <c r="Z718" s="60">
        <f t="shared" ref="Z718" si="1713">SUM(Z719:Z721)</f>
        <v>0</v>
      </c>
      <c r="AA718" s="60">
        <f t="shared" si="1704"/>
        <v>0</v>
      </c>
      <c r="AB718" s="60">
        <f t="shared" ref="AB718:AD718" si="1714">SUM(AB719:AB721)</f>
        <v>0</v>
      </c>
      <c r="AC718" s="72">
        <f>SUM(AC719:AC721)</f>
        <v>0</v>
      </c>
      <c r="AD718" s="60">
        <f t="shared" si="1714"/>
        <v>0</v>
      </c>
      <c r="AE718" s="72">
        <f>SUM(AE719:AE721)</f>
        <v>0</v>
      </c>
      <c r="AF718" s="60">
        <f t="shared" ref="AF718:AH718" si="1715">SUM(AF719:AF721)</f>
        <v>0</v>
      </c>
      <c r="AG718" s="72">
        <f>SUM(AG719:AG721)</f>
        <v>0</v>
      </c>
      <c r="AH718" s="60">
        <f t="shared" si="1715"/>
        <v>0</v>
      </c>
      <c r="AI718" s="72">
        <f>SUM(AI719:AI721)</f>
        <v>0</v>
      </c>
      <c r="AJ718" s="72">
        <f>SUM(AJ719:AJ721)</f>
        <v>0</v>
      </c>
      <c r="AK718" s="243">
        <f t="shared" si="1701"/>
        <v>0</v>
      </c>
    </row>
    <row r="719" spans="1:37" ht="20.25" customHeight="1" x14ac:dyDescent="0.2">
      <c r="A719" s="254"/>
      <c r="B719" s="36"/>
      <c r="C719" s="61" t="s">
        <v>10</v>
      </c>
      <c r="D719" s="8"/>
      <c r="E719" s="9">
        <v>0</v>
      </c>
      <c r="F719" s="9">
        <v>0</v>
      </c>
      <c r="G719" s="9">
        <f t="shared" si="1705"/>
        <v>0</v>
      </c>
      <c r="H719" s="9">
        <v>0</v>
      </c>
      <c r="I719" s="9">
        <f t="shared" si="1706"/>
        <v>0</v>
      </c>
      <c r="J719" s="9">
        <v>0</v>
      </c>
      <c r="K719" s="9">
        <f t="shared" si="1707"/>
        <v>0</v>
      </c>
      <c r="L719" s="9">
        <v>0</v>
      </c>
      <c r="M719" s="9">
        <f t="shared" si="1708"/>
        <v>0</v>
      </c>
      <c r="N719" s="9">
        <v>0</v>
      </c>
      <c r="O719" s="9">
        <f t="shared" si="1709"/>
        <v>0</v>
      </c>
      <c r="P719" s="9">
        <v>0</v>
      </c>
      <c r="Q719" s="9">
        <f t="shared" si="1710"/>
        <v>0</v>
      </c>
      <c r="R719" s="9"/>
      <c r="S719" s="216">
        <f t="shared" si="1702"/>
        <v>0</v>
      </c>
      <c r="T719" s="44"/>
      <c r="U719" s="143"/>
      <c r="V719" s="144" t="s">
        <v>15</v>
      </c>
      <c r="W719" s="145">
        <v>0</v>
      </c>
      <c r="X719" s="145">
        <v>0</v>
      </c>
      <c r="Y719" s="145">
        <f t="shared" si="1703"/>
        <v>0</v>
      </c>
      <c r="Z719" s="145">
        <v>0</v>
      </c>
      <c r="AA719" s="145">
        <f t="shared" si="1704"/>
        <v>0</v>
      </c>
      <c r="AB719" s="145">
        <v>0</v>
      </c>
      <c r="AC719" s="145">
        <f t="shared" ref="AC719:AC724" si="1716">+AA719+AB719</f>
        <v>0</v>
      </c>
      <c r="AD719" s="145">
        <v>0</v>
      </c>
      <c r="AE719" s="145">
        <f t="shared" ref="AE719:AE724" si="1717">+AC719+AD719</f>
        <v>0</v>
      </c>
      <c r="AF719" s="145">
        <v>0</v>
      </c>
      <c r="AG719" s="145">
        <f t="shared" ref="AG719:AG724" si="1718">+AE719+AF719</f>
        <v>0</v>
      </c>
      <c r="AH719" s="145">
        <v>0</v>
      </c>
      <c r="AI719" s="145">
        <f t="shared" ref="AI719:AI724" si="1719">+AG719+AH719</f>
        <v>0</v>
      </c>
      <c r="AJ719" s="145"/>
      <c r="AK719" s="244">
        <f t="shared" si="1701"/>
        <v>0</v>
      </c>
    </row>
    <row r="720" spans="1:37" ht="20.25" customHeight="1" x14ac:dyDescent="0.2">
      <c r="A720" s="254"/>
      <c r="B720" s="36"/>
      <c r="C720" s="61" t="s">
        <v>139</v>
      </c>
      <c r="D720" s="8"/>
      <c r="E720" s="11">
        <v>8037</v>
      </c>
      <c r="F720" s="11">
        <v>0</v>
      </c>
      <c r="G720" s="11">
        <f t="shared" si="1705"/>
        <v>8037</v>
      </c>
      <c r="H720" s="11">
        <v>0</v>
      </c>
      <c r="I720" s="11">
        <f t="shared" si="1706"/>
        <v>8037</v>
      </c>
      <c r="J720" s="11">
        <v>0</v>
      </c>
      <c r="K720" s="11">
        <f t="shared" si="1707"/>
        <v>8037</v>
      </c>
      <c r="L720" s="11">
        <v>0</v>
      </c>
      <c r="M720" s="11">
        <f t="shared" si="1708"/>
        <v>8037</v>
      </c>
      <c r="N720" s="11">
        <v>0</v>
      </c>
      <c r="O720" s="11">
        <f t="shared" si="1709"/>
        <v>8037</v>
      </c>
      <c r="P720" s="11">
        <v>0</v>
      </c>
      <c r="Q720" s="11">
        <f t="shared" si="1710"/>
        <v>8037</v>
      </c>
      <c r="R720" s="11">
        <v>4619</v>
      </c>
      <c r="S720" s="217">
        <f t="shared" si="1702"/>
        <v>57.471693417942014</v>
      </c>
      <c r="T720" s="45"/>
      <c r="U720" s="53"/>
      <c r="V720" s="20" t="s">
        <v>16</v>
      </c>
      <c r="W720" s="78">
        <v>0</v>
      </c>
      <c r="X720" s="78">
        <v>0</v>
      </c>
      <c r="Y720" s="78">
        <f t="shared" si="1703"/>
        <v>0</v>
      </c>
      <c r="Z720" s="78">
        <v>0</v>
      </c>
      <c r="AA720" s="78">
        <f t="shared" si="1704"/>
        <v>0</v>
      </c>
      <c r="AB720" s="78">
        <v>0</v>
      </c>
      <c r="AC720" s="78">
        <f t="shared" si="1716"/>
        <v>0</v>
      </c>
      <c r="AD720" s="78">
        <v>0</v>
      </c>
      <c r="AE720" s="78">
        <f t="shared" si="1717"/>
        <v>0</v>
      </c>
      <c r="AF720" s="78">
        <v>0</v>
      </c>
      <c r="AG720" s="78">
        <f t="shared" si="1718"/>
        <v>0</v>
      </c>
      <c r="AH720" s="78">
        <v>0</v>
      </c>
      <c r="AI720" s="78">
        <f t="shared" si="1719"/>
        <v>0</v>
      </c>
      <c r="AJ720" s="78"/>
      <c r="AK720" s="245">
        <f t="shared" si="1701"/>
        <v>0</v>
      </c>
    </row>
    <row r="721" spans="1:37" ht="20.25" customHeight="1" x14ac:dyDescent="0.2">
      <c r="A721" s="254"/>
      <c r="B721" s="36"/>
      <c r="C721" s="61" t="s">
        <v>22</v>
      </c>
      <c r="D721" s="8"/>
      <c r="E721" s="58">
        <v>0</v>
      </c>
      <c r="F721" s="58">
        <v>0</v>
      </c>
      <c r="G721" s="58">
        <f t="shared" si="1705"/>
        <v>0</v>
      </c>
      <c r="H721" s="58">
        <v>0</v>
      </c>
      <c r="I721" s="58">
        <f t="shared" si="1706"/>
        <v>0</v>
      </c>
      <c r="J721" s="58">
        <v>0</v>
      </c>
      <c r="K721" s="58">
        <f t="shared" si="1707"/>
        <v>0</v>
      </c>
      <c r="L721" s="58">
        <v>0</v>
      </c>
      <c r="M721" s="58">
        <f t="shared" si="1708"/>
        <v>0</v>
      </c>
      <c r="N721" s="58">
        <v>0</v>
      </c>
      <c r="O721" s="58">
        <f t="shared" si="1709"/>
        <v>0</v>
      </c>
      <c r="P721" s="58">
        <v>0</v>
      </c>
      <c r="Q721" s="58">
        <f t="shared" si="1710"/>
        <v>0</v>
      </c>
      <c r="R721" s="58"/>
      <c r="S721" s="218">
        <f t="shared" si="1702"/>
        <v>0</v>
      </c>
      <c r="U721" s="103"/>
      <c r="V721" s="104" t="s">
        <v>17</v>
      </c>
      <c r="W721" s="80">
        <v>0</v>
      </c>
      <c r="X721" s="80">
        <v>0</v>
      </c>
      <c r="Y721" s="80">
        <f t="shared" si="1703"/>
        <v>0</v>
      </c>
      <c r="Z721" s="80">
        <v>0</v>
      </c>
      <c r="AA721" s="80">
        <f t="shared" si="1704"/>
        <v>0</v>
      </c>
      <c r="AB721" s="80">
        <v>0</v>
      </c>
      <c r="AC721" s="80">
        <f t="shared" si="1716"/>
        <v>0</v>
      </c>
      <c r="AD721" s="80">
        <v>0</v>
      </c>
      <c r="AE721" s="80">
        <f t="shared" si="1717"/>
        <v>0</v>
      </c>
      <c r="AF721" s="80">
        <v>0</v>
      </c>
      <c r="AG721" s="80">
        <f t="shared" si="1718"/>
        <v>0</v>
      </c>
      <c r="AH721" s="80">
        <v>0</v>
      </c>
      <c r="AI721" s="80">
        <f t="shared" si="1719"/>
        <v>0</v>
      </c>
      <c r="AJ721" s="80"/>
      <c r="AK721" s="247">
        <f t="shared" si="1701"/>
        <v>0</v>
      </c>
    </row>
    <row r="722" spans="1:37" ht="20.25" customHeight="1" x14ac:dyDescent="0.2">
      <c r="A722" s="254"/>
      <c r="B722" s="39"/>
      <c r="C722" s="135" t="s">
        <v>46</v>
      </c>
      <c r="D722" s="8"/>
      <c r="E722" s="11">
        <v>0</v>
      </c>
      <c r="F722" s="11">
        <v>0</v>
      </c>
      <c r="G722" s="11">
        <f t="shared" si="1705"/>
        <v>0</v>
      </c>
      <c r="H722" s="11">
        <v>0</v>
      </c>
      <c r="I722" s="11">
        <f t="shared" si="1706"/>
        <v>0</v>
      </c>
      <c r="J722" s="11">
        <v>0</v>
      </c>
      <c r="K722" s="11">
        <f t="shared" si="1707"/>
        <v>0</v>
      </c>
      <c r="L722" s="11">
        <v>0</v>
      </c>
      <c r="M722" s="11">
        <f t="shared" si="1708"/>
        <v>0</v>
      </c>
      <c r="N722" s="11">
        <v>0</v>
      </c>
      <c r="O722" s="11">
        <f t="shared" si="1709"/>
        <v>0</v>
      </c>
      <c r="P722" s="11">
        <v>0</v>
      </c>
      <c r="Q722" s="11">
        <f t="shared" si="1710"/>
        <v>0</v>
      </c>
      <c r="R722" s="11"/>
      <c r="S722" s="217">
        <f t="shared" si="1702"/>
        <v>0</v>
      </c>
      <c r="T722" s="45"/>
      <c r="U722" s="147" t="s">
        <v>43</v>
      </c>
      <c r="V722" s="10"/>
      <c r="W722" s="60">
        <v>0</v>
      </c>
      <c r="X722" s="60">
        <v>0</v>
      </c>
      <c r="Y722" s="60">
        <f t="shared" si="1703"/>
        <v>0</v>
      </c>
      <c r="Z722" s="60">
        <v>0</v>
      </c>
      <c r="AA722" s="60">
        <f t="shared" si="1704"/>
        <v>0</v>
      </c>
      <c r="AB722" s="60">
        <v>0</v>
      </c>
      <c r="AC722" s="60">
        <f t="shared" si="1716"/>
        <v>0</v>
      </c>
      <c r="AD722" s="60">
        <v>0</v>
      </c>
      <c r="AE722" s="60">
        <f t="shared" si="1717"/>
        <v>0</v>
      </c>
      <c r="AF722" s="60">
        <v>0</v>
      </c>
      <c r="AG722" s="60">
        <f t="shared" si="1718"/>
        <v>0</v>
      </c>
      <c r="AH722" s="60">
        <v>0</v>
      </c>
      <c r="AI722" s="60">
        <f t="shared" si="1719"/>
        <v>0</v>
      </c>
      <c r="AJ722" s="60"/>
      <c r="AK722" s="230">
        <f t="shared" si="1701"/>
        <v>0</v>
      </c>
    </row>
    <row r="723" spans="1:37" ht="20.25" customHeight="1" x14ac:dyDescent="0.2">
      <c r="A723" s="254"/>
      <c r="B723" s="134"/>
      <c r="C723" s="135" t="s">
        <v>51</v>
      </c>
      <c r="D723" s="8"/>
      <c r="E723" s="58">
        <v>0</v>
      </c>
      <c r="F723" s="58">
        <v>0</v>
      </c>
      <c r="G723" s="58">
        <f t="shared" si="1705"/>
        <v>0</v>
      </c>
      <c r="H723" s="58">
        <v>0</v>
      </c>
      <c r="I723" s="58">
        <f t="shared" si="1706"/>
        <v>0</v>
      </c>
      <c r="J723" s="58">
        <v>0</v>
      </c>
      <c r="K723" s="58">
        <f t="shared" si="1707"/>
        <v>0</v>
      </c>
      <c r="L723" s="58">
        <v>0</v>
      </c>
      <c r="M723" s="58">
        <f t="shared" si="1708"/>
        <v>0</v>
      </c>
      <c r="N723" s="58">
        <v>0</v>
      </c>
      <c r="O723" s="58">
        <f t="shared" si="1709"/>
        <v>0</v>
      </c>
      <c r="P723" s="58">
        <v>0</v>
      </c>
      <c r="Q723" s="58">
        <f t="shared" si="1710"/>
        <v>0</v>
      </c>
      <c r="R723" s="58"/>
      <c r="S723" s="218">
        <f t="shared" si="1702"/>
        <v>0</v>
      </c>
      <c r="T723" s="29"/>
      <c r="U723" s="55" t="s">
        <v>38</v>
      </c>
      <c r="V723" s="28"/>
      <c r="W723" s="60">
        <v>0</v>
      </c>
      <c r="X723" s="60">
        <v>0</v>
      </c>
      <c r="Y723" s="60">
        <f t="shared" si="1703"/>
        <v>0</v>
      </c>
      <c r="Z723" s="60">
        <v>0</v>
      </c>
      <c r="AA723" s="60">
        <f t="shared" si="1704"/>
        <v>0</v>
      </c>
      <c r="AB723" s="60">
        <v>0</v>
      </c>
      <c r="AC723" s="60">
        <f t="shared" si="1716"/>
        <v>0</v>
      </c>
      <c r="AD723" s="60">
        <v>0</v>
      </c>
      <c r="AE723" s="60">
        <f t="shared" si="1717"/>
        <v>0</v>
      </c>
      <c r="AF723" s="60">
        <v>0</v>
      </c>
      <c r="AG723" s="60">
        <f t="shared" si="1718"/>
        <v>0</v>
      </c>
      <c r="AH723" s="60">
        <v>0</v>
      </c>
      <c r="AI723" s="60">
        <f t="shared" si="1719"/>
        <v>0</v>
      </c>
      <c r="AJ723" s="60"/>
      <c r="AK723" s="230">
        <f t="shared" si="1701"/>
        <v>0</v>
      </c>
    </row>
    <row r="724" spans="1:37" ht="20.25" customHeight="1" x14ac:dyDescent="0.2">
      <c r="A724" s="254"/>
      <c r="B724" s="105"/>
      <c r="C724" s="35" t="s">
        <v>127</v>
      </c>
      <c r="D724" s="35"/>
      <c r="E724" s="59">
        <v>0</v>
      </c>
      <c r="F724" s="59">
        <v>0</v>
      </c>
      <c r="G724" s="59">
        <f t="shared" si="1705"/>
        <v>0</v>
      </c>
      <c r="H724" s="59">
        <v>0</v>
      </c>
      <c r="I724" s="59">
        <f t="shared" si="1706"/>
        <v>0</v>
      </c>
      <c r="J724" s="59">
        <v>0</v>
      </c>
      <c r="K724" s="59">
        <f t="shared" si="1707"/>
        <v>0</v>
      </c>
      <c r="L724" s="59">
        <v>0</v>
      </c>
      <c r="M724" s="59">
        <f t="shared" si="1708"/>
        <v>0</v>
      </c>
      <c r="N724" s="59">
        <v>0</v>
      </c>
      <c r="O724" s="59">
        <f t="shared" si="1709"/>
        <v>0</v>
      </c>
      <c r="P724" s="59">
        <v>0</v>
      </c>
      <c r="Q724" s="59">
        <f t="shared" si="1710"/>
        <v>0</v>
      </c>
      <c r="R724" s="59"/>
      <c r="S724" s="219">
        <f t="shared" si="1702"/>
        <v>0</v>
      </c>
      <c r="T724" s="29"/>
      <c r="U724" s="148" t="s">
        <v>127</v>
      </c>
      <c r="V724" s="132"/>
      <c r="W724" s="89">
        <v>0</v>
      </c>
      <c r="X724" s="89">
        <v>0</v>
      </c>
      <c r="Y724" s="89">
        <f t="shared" si="1703"/>
        <v>0</v>
      </c>
      <c r="Z724" s="89">
        <v>0</v>
      </c>
      <c r="AA724" s="89">
        <f t="shared" si="1704"/>
        <v>0</v>
      </c>
      <c r="AB724" s="89">
        <v>0</v>
      </c>
      <c r="AC724" s="89">
        <f t="shared" si="1716"/>
        <v>0</v>
      </c>
      <c r="AD724" s="89">
        <v>0</v>
      </c>
      <c r="AE724" s="89">
        <f t="shared" si="1717"/>
        <v>0</v>
      </c>
      <c r="AF724" s="89">
        <v>0</v>
      </c>
      <c r="AG724" s="89">
        <f t="shared" si="1718"/>
        <v>0</v>
      </c>
      <c r="AH724" s="89">
        <v>0</v>
      </c>
      <c r="AI724" s="89">
        <f t="shared" si="1719"/>
        <v>0</v>
      </c>
      <c r="AJ724" s="89"/>
      <c r="AK724" s="248">
        <f t="shared" si="1701"/>
        <v>0</v>
      </c>
    </row>
    <row r="725" spans="1:37" ht="20.25" customHeight="1" x14ac:dyDescent="0.2">
      <c r="A725" s="254"/>
      <c r="B725" s="149" t="s">
        <v>14</v>
      </c>
      <c r="C725" s="135"/>
      <c r="D725" s="8"/>
      <c r="E725" s="11">
        <f>SUM(E719:E724)+E712</f>
        <v>15144</v>
      </c>
      <c r="F725" s="11">
        <f t="shared" ref="F725" si="1720">SUM(F719:F724)+F712</f>
        <v>0</v>
      </c>
      <c r="G725" s="11">
        <f t="shared" ref="G725" si="1721">SUM(G719:G724)+G712</f>
        <v>15144</v>
      </c>
      <c r="H725" s="11">
        <f t="shared" ref="H725" si="1722">SUM(H719:H724)+H712</f>
        <v>0</v>
      </c>
      <c r="I725" s="11">
        <f t="shared" ref="I725" si="1723">SUM(I719:I724)+I712</f>
        <v>15144</v>
      </c>
      <c r="J725" s="11">
        <f t="shared" ref="J725" si="1724">SUM(J719:J724)+J712</f>
        <v>-187</v>
      </c>
      <c r="K725" s="11">
        <f t="shared" ref="K725" si="1725">SUM(K719:K724)+K712</f>
        <v>14957</v>
      </c>
      <c r="L725" s="11">
        <f t="shared" ref="L725" si="1726">SUM(L719:L724)+L712</f>
        <v>0</v>
      </c>
      <c r="M725" s="11">
        <f t="shared" ref="M725" si="1727">SUM(M719:M724)+M712</f>
        <v>14957</v>
      </c>
      <c r="N725" s="11">
        <f t="shared" ref="N725" si="1728">SUM(N719:N724)+N712</f>
        <v>0</v>
      </c>
      <c r="O725" s="11">
        <f t="shared" ref="O725" si="1729">SUM(O719:O724)+O712</f>
        <v>14957</v>
      </c>
      <c r="P725" s="11">
        <f t="shared" ref="P725" si="1730">SUM(P719:P724)+P712</f>
        <v>0</v>
      </c>
      <c r="Q725" s="11">
        <f t="shared" ref="Q725" si="1731">SUM(Q719:Q724)+Q712</f>
        <v>14957</v>
      </c>
      <c r="R725" s="11">
        <f t="shared" ref="R725" si="1732">SUM(R719:R724)+R712</f>
        <v>11539</v>
      </c>
      <c r="S725" s="217">
        <f t="shared" si="1702"/>
        <v>77.147823761449487</v>
      </c>
      <c r="T725" s="65"/>
      <c r="U725" s="150" t="s">
        <v>18</v>
      </c>
      <c r="V725" s="151"/>
      <c r="W725" s="60">
        <f t="shared" ref="W725:AJ725" si="1733">+W723+W718+W712+W722+W724</f>
        <v>15144</v>
      </c>
      <c r="X725" s="60">
        <f t="shared" si="1733"/>
        <v>0</v>
      </c>
      <c r="Y725" s="60">
        <f t="shared" si="1733"/>
        <v>15144</v>
      </c>
      <c r="Z725" s="60">
        <f t="shared" si="1733"/>
        <v>0</v>
      </c>
      <c r="AA725" s="60">
        <f t="shared" si="1733"/>
        <v>15144</v>
      </c>
      <c r="AB725" s="60">
        <f t="shared" si="1733"/>
        <v>-187</v>
      </c>
      <c r="AC725" s="60">
        <f t="shared" si="1733"/>
        <v>14957</v>
      </c>
      <c r="AD725" s="60">
        <f t="shared" si="1733"/>
        <v>0</v>
      </c>
      <c r="AE725" s="60">
        <f t="shared" si="1733"/>
        <v>14957</v>
      </c>
      <c r="AF725" s="60">
        <f t="shared" si="1733"/>
        <v>0</v>
      </c>
      <c r="AG725" s="60">
        <f t="shared" si="1733"/>
        <v>14957</v>
      </c>
      <c r="AH725" s="60">
        <f t="shared" si="1733"/>
        <v>0</v>
      </c>
      <c r="AI725" s="60">
        <f t="shared" si="1733"/>
        <v>14957</v>
      </c>
      <c r="AJ725" s="60">
        <f t="shared" si="1733"/>
        <v>11539.268</v>
      </c>
      <c r="AK725" s="230">
        <f t="shared" si="1701"/>
        <v>77.149615564618585</v>
      </c>
    </row>
    <row r="726" spans="1:37" ht="23.25" customHeight="1" x14ac:dyDescent="0.2">
      <c r="A726" s="254"/>
      <c r="B726" s="152" t="s">
        <v>98</v>
      </c>
      <c r="C726" s="122" t="s">
        <v>85</v>
      </c>
      <c r="D726" s="123"/>
      <c r="E726" s="122"/>
      <c r="F726" s="122"/>
      <c r="G726" s="122"/>
      <c r="H726" s="122"/>
      <c r="I726" s="122"/>
      <c r="J726" s="122"/>
      <c r="K726" s="122"/>
      <c r="L726" s="122"/>
      <c r="M726" s="122"/>
      <c r="N726" s="122"/>
      <c r="O726" s="122"/>
      <c r="P726" s="122"/>
      <c r="Q726" s="122"/>
      <c r="R726" s="122"/>
      <c r="S726" s="220"/>
      <c r="T726" s="122"/>
      <c r="U726" s="123"/>
      <c r="V726" s="167"/>
      <c r="W726" s="167"/>
      <c r="X726" s="167"/>
      <c r="Y726" s="167"/>
      <c r="Z726" s="167"/>
      <c r="AA726" s="167"/>
      <c r="AB726" s="167"/>
      <c r="AC726" s="167"/>
      <c r="AD726" s="167"/>
      <c r="AE726" s="167"/>
      <c r="AF726" s="167"/>
      <c r="AG726" s="167"/>
      <c r="AH726" s="167"/>
      <c r="AI726" s="167"/>
      <c r="AJ726" s="167"/>
      <c r="AK726" s="199"/>
    </row>
    <row r="727" spans="1:37" ht="38.25" customHeight="1" x14ac:dyDescent="0.2">
      <c r="A727" s="254"/>
      <c r="B727" s="7" t="s">
        <v>0</v>
      </c>
      <c r="C727" s="61"/>
      <c r="D727" s="8"/>
      <c r="E727" s="24" t="str">
        <f t="shared" ref="E727" si="1734">+E$6</f>
        <v>Eredeti előirányzat
2024. év</v>
      </c>
      <c r="F727" s="24" t="str">
        <f t="shared" ref="F727:S727" si="1735">+F$6</f>
        <v>1 Módosítás</v>
      </c>
      <c r="G727" s="24" t="str">
        <f t="shared" si="1735"/>
        <v>Módosított előirányzat 1
2024. év</v>
      </c>
      <c r="H727" s="24" t="str">
        <f t="shared" si="1735"/>
        <v>2 Módosítás</v>
      </c>
      <c r="I727" s="24" t="str">
        <f t="shared" si="1735"/>
        <v>Módosított előirányzat</v>
      </c>
      <c r="J727" s="24" t="str">
        <f t="shared" si="1735"/>
        <v>3 Módosítás</v>
      </c>
      <c r="K727" s="24" t="str">
        <f t="shared" si="1735"/>
        <v>Módosított előirányzat</v>
      </c>
      <c r="L727" s="24" t="str">
        <f t="shared" si="1735"/>
        <v>4 Módosítás</v>
      </c>
      <c r="M727" s="24" t="str">
        <f t="shared" si="1735"/>
        <v>4. Módosított előirányzat</v>
      </c>
      <c r="N727" s="24" t="str">
        <f t="shared" si="1735"/>
        <v>5 Módosítás</v>
      </c>
      <c r="O727" s="24" t="str">
        <f t="shared" si="1735"/>
        <v>Módosított előirányzat 5.</v>
      </c>
      <c r="P727" s="24" t="str">
        <f t="shared" si="1735"/>
        <v>6 Módosítás</v>
      </c>
      <c r="Q727" s="24" t="str">
        <f t="shared" si="1735"/>
        <v>Módosított előirányzat
2024. év</v>
      </c>
      <c r="R727" s="24" t="str">
        <f t="shared" si="1735"/>
        <v>Teljesítés
2024. év</v>
      </c>
      <c r="S727" s="24" t="str">
        <f t="shared" si="1735"/>
        <v>%
Teljesítés
 Mód.előir.</v>
      </c>
      <c r="T727" s="51"/>
      <c r="U727" s="84" t="s">
        <v>1</v>
      </c>
      <c r="V727" s="56"/>
      <c r="W727" s="25" t="str">
        <f t="shared" ref="W727" si="1736">+W$6</f>
        <v>Eredeti előirányzat
2024. év</v>
      </c>
      <c r="X727" s="25" t="str">
        <f t="shared" ref="X727:AK727" si="1737">+X$6</f>
        <v>1 Módosítás</v>
      </c>
      <c r="Y727" s="25" t="str">
        <f t="shared" si="1737"/>
        <v>Módosított előirányzat 1
2024. év</v>
      </c>
      <c r="Z727" s="25" t="str">
        <f t="shared" si="1737"/>
        <v>2 Módosítás</v>
      </c>
      <c r="AA727" s="25" t="str">
        <f t="shared" si="1737"/>
        <v>Módosított előirányzat</v>
      </c>
      <c r="AB727" s="25" t="str">
        <f t="shared" si="1737"/>
        <v>3 Módosítás</v>
      </c>
      <c r="AC727" s="25" t="str">
        <f t="shared" si="1737"/>
        <v>Módosított előirányzat</v>
      </c>
      <c r="AD727" s="25" t="str">
        <f t="shared" si="1737"/>
        <v>4 Módosítás</v>
      </c>
      <c r="AE727" s="25" t="str">
        <f t="shared" si="1737"/>
        <v>4. Módosított előirányzat</v>
      </c>
      <c r="AF727" s="25" t="str">
        <f t="shared" si="1737"/>
        <v>5 Módosítás</v>
      </c>
      <c r="AG727" s="25" t="str">
        <f t="shared" si="1737"/>
        <v>Módosított előirányzat 5</v>
      </c>
      <c r="AH727" s="25" t="str">
        <f t="shared" si="1737"/>
        <v>6 Módosítás</v>
      </c>
      <c r="AI727" s="25" t="str">
        <f t="shared" si="1737"/>
        <v>Módosított 
előirányzat</v>
      </c>
      <c r="AJ727" s="25" t="str">
        <f t="shared" si="1737"/>
        <v>Teljesítés
2024. év</v>
      </c>
      <c r="AK727" s="25" t="str">
        <f t="shared" si="1737"/>
        <v>%
Teljesítés
 Mód.előir.</v>
      </c>
    </row>
    <row r="728" spans="1:37" ht="20.25" customHeight="1" x14ac:dyDescent="0.2">
      <c r="A728" s="254"/>
      <c r="B728" s="36"/>
      <c r="C728" s="61" t="s">
        <v>2</v>
      </c>
      <c r="D728" s="69"/>
      <c r="E728" s="137">
        <f t="shared" ref="E728" si="1738">+E729+E730+E731+E732</f>
        <v>0</v>
      </c>
      <c r="F728" s="137">
        <f t="shared" ref="F728:I728" si="1739">+F729+F730+F731+F732</f>
        <v>0</v>
      </c>
      <c r="G728" s="137">
        <f t="shared" si="1739"/>
        <v>0</v>
      </c>
      <c r="H728" s="137">
        <f t="shared" si="1739"/>
        <v>0</v>
      </c>
      <c r="I728" s="137">
        <f t="shared" si="1739"/>
        <v>0</v>
      </c>
      <c r="J728" s="137">
        <f t="shared" ref="J728:K728" si="1740">+J729+J730+J731+J732</f>
        <v>0</v>
      </c>
      <c r="K728" s="137">
        <f t="shared" si="1740"/>
        <v>0</v>
      </c>
      <c r="L728" s="137">
        <f t="shared" ref="L728:M728" si="1741">+L729+L730+L731+L732</f>
        <v>0</v>
      </c>
      <c r="M728" s="137">
        <f t="shared" si="1741"/>
        <v>0</v>
      </c>
      <c r="N728" s="137">
        <f t="shared" ref="N728:O728" si="1742">+N729+N730+N731+N732</f>
        <v>0</v>
      </c>
      <c r="O728" s="137">
        <f t="shared" si="1742"/>
        <v>0</v>
      </c>
      <c r="P728" s="137">
        <f t="shared" ref="P728:Q728" si="1743">+P729+P730+P731+P732</f>
        <v>0</v>
      </c>
      <c r="Q728" s="137">
        <f t="shared" si="1743"/>
        <v>0</v>
      </c>
      <c r="R728" s="137">
        <f>+R729+R730+R731+R732</f>
        <v>0</v>
      </c>
      <c r="S728" s="213">
        <f>IF(Q728=0,0,R728/Q728*100)</f>
        <v>0</v>
      </c>
      <c r="T728" s="44"/>
      <c r="U728" s="138" t="s">
        <v>3</v>
      </c>
      <c r="V728" s="139"/>
      <c r="W728" s="72">
        <f t="shared" ref="W728" si="1744">SUM(W729:W733)</f>
        <v>0</v>
      </c>
      <c r="X728" s="72">
        <f t="shared" ref="X728" si="1745">SUM(X729:X733)</f>
        <v>0</v>
      </c>
      <c r="Y728" s="72">
        <f>+W728+X728</f>
        <v>0</v>
      </c>
      <c r="Z728" s="72">
        <f t="shared" ref="Z728" si="1746">SUM(Z729:Z733)</f>
        <v>0</v>
      </c>
      <c r="AA728" s="72">
        <f>+Y728+Z728</f>
        <v>0</v>
      </c>
      <c r="AB728" s="72">
        <f t="shared" ref="AB728:AD728" si="1747">SUM(AB729:AB733)</f>
        <v>0</v>
      </c>
      <c r="AC728" s="72">
        <f>SUM(AC729:AC733)</f>
        <v>0</v>
      </c>
      <c r="AD728" s="72">
        <f t="shared" si="1747"/>
        <v>0</v>
      </c>
      <c r="AE728" s="72">
        <f>SUM(AE729:AE733)</f>
        <v>0</v>
      </c>
      <c r="AF728" s="72">
        <f t="shared" ref="AF728:AH728" si="1748">SUM(AF729:AF733)</f>
        <v>0</v>
      </c>
      <c r="AG728" s="72">
        <f>SUM(AG729:AG733)</f>
        <v>0</v>
      </c>
      <c r="AH728" s="72">
        <f t="shared" si="1748"/>
        <v>0</v>
      </c>
      <c r="AI728" s="72">
        <f>SUM(AI729:AI733)</f>
        <v>0</v>
      </c>
      <c r="AJ728" s="72">
        <f>SUM(AJ729:AJ733)</f>
        <v>0</v>
      </c>
      <c r="AK728" s="243">
        <f t="shared" ref="AK728:AK741" si="1749">IF(AI728=0,0,AJ728/AI728*100)</f>
        <v>0</v>
      </c>
    </row>
    <row r="729" spans="1:37" ht="20.25" customHeight="1" x14ac:dyDescent="0.2">
      <c r="A729" s="254"/>
      <c r="B729" s="85"/>
      <c r="C729" s="73" t="s">
        <v>4</v>
      </c>
      <c r="D729" s="73"/>
      <c r="E729" s="142"/>
      <c r="F729" s="142">
        <v>0</v>
      </c>
      <c r="G729" s="142"/>
      <c r="H729" s="142"/>
      <c r="I729" s="142"/>
      <c r="J729" s="142"/>
      <c r="K729" s="142"/>
      <c r="L729" s="142"/>
      <c r="M729" s="142"/>
      <c r="N729" s="142"/>
      <c r="O729" s="142"/>
      <c r="P729" s="142"/>
      <c r="Q729" s="142"/>
      <c r="R729" s="142"/>
      <c r="S729" s="214">
        <f t="shared" ref="S729:S741" si="1750">IF(Q729=0,0,R729/Q729*100)</f>
        <v>0</v>
      </c>
      <c r="T729" s="46"/>
      <c r="U729" s="143"/>
      <c r="V729" s="144" t="s">
        <v>6</v>
      </c>
      <c r="W729" s="145">
        <v>0</v>
      </c>
      <c r="X729" s="145">
        <v>0</v>
      </c>
      <c r="Y729" s="145">
        <f t="shared" ref="Y729:Y740" si="1751">+W729+X729</f>
        <v>0</v>
      </c>
      <c r="Z729" s="145">
        <v>0</v>
      </c>
      <c r="AA729" s="145">
        <f t="shared" ref="AA729:AA740" si="1752">+Y729+Z729</f>
        <v>0</v>
      </c>
      <c r="AB729" s="145">
        <v>0</v>
      </c>
      <c r="AC729" s="145">
        <f>+AA729+AB729</f>
        <v>0</v>
      </c>
      <c r="AD729" s="145">
        <v>0</v>
      </c>
      <c r="AE729" s="145">
        <f>+AC729+AD729</f>
        <v>0</v>
      </c>
      <c r="AF729" s="145">
        <v>0</v>
      </c>
      <c r="AG729" s="145">
        <f>+AE729+AF729</f>
        <v>0</v>
      </c>
      <c r="AH729" s="145">
        <v>0</v>
      </c>
      <c r="AI729" s="145">
        <f>+AG729+AH729</f>
        <v>0</v>
      </c>
      <c r="AJ729" s="145"/>
      <c r="AK729" s="244">
        <f t="shared" si="1749"/>
        <v>0</v>
      </c>
    </row>
    <row r="730" spans="1:37" ht="20.25" customHeight="1" x14ac:dyDescent="0.2">
      <c r="A730" s="254"/>
      <c r="B730" s="37"/>
      <c r="C730" s="17" t="s">
        <v>5</v>
      </c>
      <c r="D730" s="18"/>
      <c r="E730" s="5">
        <v>0</v>
      </c>
      <c r="F730" s="5">
        <v>0</v>
      </c>
      <c r="G730" s="5">
        <f>+E730+F730</f>
        <v>0</v>
      </c>
      <c r="H730" s="5">
        <v>0</v>
      </c>
      <c r="I730" s="5">
        <f>+G730+H730</f>
        <v>0</v>
      </c>
      <c r="J730" s="5">
        <v>0</v>
      </c>
      <c r="K730" s="5">
        <f>+I730+J730</f>
        <v>0</v>
      </c>
      <c r="L730" s="5">
        <v>0</v>
      </c>
      <c r="M730" s="5">
        <f>+K730+L730</f>
        <v>0</v>
      </c>
      <c r="N730" s="5">
        <v>0</v>
      </c>
      <c r="O730" s="5">
        <f>+M730+N730</f>
        <v>0</v>
      </c>
      <c r="P730" s="5">
        <v>0</v>
      </c>
      <c r="Q730" s="5">
        <f>+O730+P730</f>
        <v>0</v>
      </c>
      <c r="R730" s="5"/>
      <c r="S730" s="215">
        <f t="shared" si="1750"/>
        <v>0</v>
      </c>
      <c r="T730" s="46"/>
      <c r="U730" s="53"/>
      <c r="V730" s="19" t="s">
        <v>8</v>
      </c>
      <c r="W730" s="78">
        <v>0</v>
      </c>
      <c r="X730" s="78">
        <v>0</v>
      </c>
      <c r="Y730" s="78">
        <f t="shared" si="1751"/>
        <v>0</v>
      </c>
      <c r="Z730" s="78">
        <v>0</v>
      </c>
      <c r="AA730" s="78">
        <f t="shared" si="1752"/>
        <v>0</v>
      </c>
      <c r="AB730" s="78">
        <v>0</v>
      </c>
      <c r="AC730" s="78">
        <f>+AA730+AB730</f>
        <v>0</v>
      </c>
      <c r="AD730" s="78">
        <v>0</v>
      </c>
      <c r="AE730" s="78">
        <f>+AC730+AD730</f>
        <v>0</v>
      </c>
      <c r="AF730" s="78">
        <v>0</v>
      </c>
      <c r="AG730" s="78">
        <f>+AE730+AF730</f>
        <v>0</v>
      </c>
      <c r="AH730" s="78">
        <v>0</v>
      </c>
      <c r="AI730" s="78">
        <f>+AG730+AH730</f>
        <v>0</v>
      </c>
      <c r="AJ730" s="78"/>
      <c r="AK730" s="245">
        <f t="shared" si="1749"/>
        <v>0</v>
      </c>
    </row>
    <row r="731" spans="1:37" ht="20.25" customHeight="1" x14ac:dyDescent="0.2">
      <c r="A731" s="254"/>
      <c r="B731" s="37"/>
      <c r="C731" s="17" t="s">
        <v>7</v>
      </c>
      <c r="D731" s="18"/>
      <c r="E731" s="5">
        <v>0</v>
      </c>
      <c r="F731" s="5">
        <v>0</v>
      </c>
      <c r="G731" s="5">
        <f t="shared" ref="G731:G740" si="1753">+E731+F731</f>
        <v>0</v>
      </c>
      <c r="H731" s="5">
        <v>0</v>
      </c>
      <c r="I731" s="5">
        <f t="shared" ref="I731:I740" si="1754">+G731+H731</f>
        <v>0</v>
      </c>
      <c r="J731" s="5">
        <v>0</v>
      </c>
      <c r="K731" s="5">
        <f t="shared" ref="K731:K740" si="1755">+I731+J731</f>
        <v>0</v>
      </c>
      <c r="L731" s="5">
        <v>0</v>
      </c>
      <c r="M731" s="5">
        <f t="shared" ref="M731:M740" si="1756">+K731+L731</f>
        <v>0</v>
      </c>
      <c r="N731" s="5">
        <v>0</v>
      </c>
      <c r="O731" s="5">
        <f t="shared" ref="O731:O740" si="1757">+M731+N731</f>
        <v>0</v>
      </c>
      <c r="P731" s="5">
        <v>0</v>
      </c>
      <c r="Q731" s="5">
        <f t="shared" ref="Q731:Q740" si="1758">+O731+P731</f>
        <v>0</v>
      </c>
      <c r="R731" s="5"/>
      <c r="S731" s="215">
        <f t="shared" si="1750"/>
        <v>0</v>
      </c>
      <c r="T731" s="46"/>
      <c r="U731" s="53"/>
      <c r="V731" s="20" t="s">
        <v>9</v>
      </c>
      <c r="W731" s="78">
        <v>0</v>
      </c>
      <c r="X731" s="78">
        <v>0</v>
      </c>
      <c r="Y731" s="78">
        <f t="shared" si="1751"/>
        <v>0</v>
      </c>
      <c r="Z731" s="78">
        <v>0</v>
      </c>
      <c r="AA731" s="78">
        <f t="shared" si="1752"/>
        <v>0</v>
      </c>
      <c r="AB731" s="78">
        <v>0</v>
      </c>
      <c r="AC731" s="78">
        <f>+AA731+AB731</f>
        <v>0</v>
      </c>
      <c r="AD731" s="78">
        <v>0</v>
      </c>
      <c r="AE731" s="78">
        <f>+AC731+AD731</f>
        <v>0</v>
      </c>
      <c r="AF731" s="78">
        <v>0</v>
      </c>
      <c r="AG731" s="78">
        <f>+AE731+AF731</f>
        <v>0</v>
      </c>
      <c r="AH731" s="78">
        <v>0</v>
      </c>
      <c r="AI731" s="78">
        <f>+AG731+AH731</f>
        <v>0</v>
      </c>
      <c r="AJ731" s="78"/>
      <c r="AK731" s="245">
        <f t="shared" si="1749"/>
        <v>0</v>
      </c>
    </row>
    <row r="732" spans="1:37" ht="20.25" customHeight="1" x14ac:dyDescent="0.2">
      <c r="A732" s="254"/>
      <c r="B732" s="37"/>
      <c r="C732" s="17" t="s">
        <v>21</v>
      </c>
      <c r="D732" s="18"/>
      <c r="E732" s="5">
        <v>0</v>
      </c>
      <c r="F732" s="5">
        <v>0</v>
      </c>
      <c r="G732" s="5">
        <f t="shared" si="1753"/>
        <v>0</v>
      </c>
      <c r="H732" s="5">
        <v>0</v>
      </c>
      <c r="I732" s="5">
        <f t="shared" si="1754"/>
        <v>0</v>
      </c>
      <c r="J732" s="5">
        <v>0</v>
      </c>
      <c r="K732" s="5">
        <f t="shared" si="1755"/>
        <v>0</v>
      </c>
      <c r="L732" s="5">
        <v>0</v>
      </c>
      <c r="M732" s="5">
        <f t="shared" si="1756"/>
        <v>0</v>
      </c>
      <c r="N732" s="5">
        <v>0</v>
      </c>
      <c r="O732" s="5">
        <f t="shared" si="1757"/>
        <v>0</v>
      </c>
      <c r="P732" s="5">
        <v>0</v>
      </c>
      <c r="Q732" s="5">
        <f t="shared" si="1758"/>
        <v>0</v>
      </c>
      <c r="R732" s="5"/>
      <c r="S732" s="215">
        <f t="shared" si="1750"/>
        <v>0</v>
      </c>
      <c r="T732" s="46"/>
      <c r="U732" s="53"/>
      <c r="V732" s="20" t="s">
        <v>11</v>
      </c>
      <c r="W732" s="78">
        <v>0</v>
      </c>
      <c r="X732" s="78">
        <v>0</v>
      </c>
      <c r="Y732" s="78">
        <f t="shared" si="1751"/>
        <v>0</v>
      </c>
      <c r="Z732" s="78">
        <v>0</v>
      </c>
      <c r="AA732" s="78">
        <f t="shared" si="1752"/>
        <v>0</v>
      </c>
      <c r="AB732" s="78">
        <v>0</v>
      </c>
      <c r="AC732" s="78">
        <f>+AA732+AB732</f>
        <v>0</v>
      </c>
      <c r="AD732" s="78">
        <v>0</v>
      </c>
      <c r="AE732" s="78">
        <f>+AC732+AD732</f>
        <v>0</v>
      </c>
      <c r="AF732" s="78">
        <v>0</v>
      </c>
      <c r="AG732" s="78">
        <f>+AE732+AF732</f>
        <v>0</v>
      </c>
      <c r="AH732" s="78">
        <v>0</v>
      </c>
      <c r="AI732" s="78">
        <f>+AG732+AH732</f>
        <v>0</v>
      </c>
      <c r="AJ732" s="78"/>
      <c r="AK732" s="245">
        <f t="shared" si="1749"/>
        <v>0</v>
      </c>
    </row>
    <row r="733" spans="1:37" ht="20.25" customHeight="1" x14ac:dyDescent="0.2">
      <c r="A733" s="254"/>
      <c r="B733" s="156"/>
      <c r="C733" s="157"/>
      <c r="D733" s="157"/>
      <c r="E733" s="102">
        <v>0</v>
      </c>
      <c r="F733" s="102">
        <v>0</v>
      </c>
      <c r="G733" s="5">
        <f t="shared" si="1753"/>
        <v>0</v>
      </c>
      <c r="H733" s="102">
        <v>0</v>
      </c>
      <c r="I733" s="5">
        <f t="shared" si="1754"/>
        <v>0</v>
      </c>
      <c r="J733" s="102">
        <v>0</v>
      </c>
      <c r="K733" s="5">
        <f t="shared" si="1755"/>
        <v>0</v>
      </c>
      <c r="L733" s="102">
        <v>0</v>
      </c>
      <c r="M733" s="5">
        <f t="shared" si="1756"/>
        <v>0</v>
      </c>
      <c r="N733" s="102">
        <v>0</v>
      </c>
      <c r="O733" s="5">
        <f t="shared" si="1757"/>
        <v>0</v>
      </c>
      <c r="P733" s="102">
        <v>0</v>
      </c>
      <c r="Q733" s="5">
        <f t="shared" si="1758"/>
        <v>0</v>
      </c>
      <c r="R733" s="5"/>
      <c r="S733" s="215">
        <f t="shared" si="1750"/>
        <v>0</v>
      </c>
      <c r="T733" s="50"/>
      <c r="U733" s="54"/>
      <c r="V733" s="23" t="s">
        <v>12</v>
      </c>
      <c r="W733" s="79">
        <v>0</v>
      </c>
      <c r="X733" s="79">
        <v>0</v>
      </c>
      <c r="Y733" s="79">
        <f t="shared" si="1751"/>
        <v>0</v>
      </c>
      <c r="Z733" s="79">
        <v>0</v>
      </c>
      <c r="AA733" s="79">
        <f t="shared" si="1752"/>
        <v>0</v>
      </c>
      <c r="AB733" s="79">
        <v>0</v>
      </c>
      <c r="AC733" s="79">
        <f>+AA733+AB733</f>
        <v>0</v>
      </c>
      <c r="AD733" s="79">
        <v>0</v>
      </c>
      <c r="AE733" s="79">
        <f>+AC733+AD733</f>
        <v>0</v>
      </c>
      <c r="AF733" s="79">
        <v>0</v>
      </c>
      <c r="AG733" s="79">
        <f>+AE733+AF733</f>
        <v>0</v>
      </c>
      <c r="AH733" s="79">
        <v>0</v>
      </c>
      <c r="AI733" s="79">
        <f>+AG733+AH733</f>
        <v>0</v>
      </c>
      <c r="AJ733" s="79"/>
      <c r="AK733" s="246">
        <f t="shared" si="1749"/>
        <v>0</v>
      </c>
    </row>
    <row r="734" spans="1:37" ht="20.25" customHeight="1" x14ac:dyDescent="0.2">
      <c r="A734" s="254"/>
      <c r="B734" s="158"/>
      <c r="C734" s="159"/>
      <c r="D734" s="160"/>
      <c r="E734" s="102">
        <v>0</v>
      </c>
      <c r="F734" s="102">
        <v>0</v>
      </c>
      <c r="G734" s="5">
        <f t="shared" si="1753"/>
        <v>0</v>
      </c>
      <c r="H734" s="102">
        <v>0</v>
      </c>
      <c r="I734" s="5">
        <f t="shared" si="1754"/>
        <v>0</v>
      </c>
      <c r="J734" s="102">
        <v>0</v>
      </c>
      <c r="K734" s="5">
        <f t="shared" si="1755"/>
        <v>0</v>
      </c>
      <c r="L734" s="102">
        <v>0</v>
      </c>
      <c r="M734" s="5">
        <f t="shared" si="1756"/>
        <v>0</v>
      </c>
      <c r="N734" s="102">
        <v>0</v>
      </c>
      <c r="O734" s="5">
        <f t="shared" si="1757"/>
        <v>0</v>
      </c>
      <c r="P734" s="102">
        <v>0</v>
      </c>
      <c r="Q734" s="5">
        <f t="shared" si="1758"/>
        <v>0</v>
      </c>
      <c r="R734" s="5"/>
      <c r="S734" s="215">
        <f t="shared" si="1750"/>
        <v>0</v>
      </c>
      <c r="T734" s="29"/>
      <c r="U734" s="138" t="s">
        <v>13</v>
      </c>
      <c r="V734" s="139"/>
      <c r="W734" s="60">
        <f t="shared" ref="W734" si="1759">SUM(W735:W737)</f>
        <v>47</v>
      </c>
      <c r="X734" s="60">
        <f t="shared" ref="X734" si="1760">SUM(X735:X737)</f>
        <v>0</v>
      </c>
      <c r="Y734" s="60">
        <f t="shared" si="1751"/>
        <v>47</v>
      </c>
      <c r="Z734" s="60">
        <f t="shared" ref="Z734" si="1761">SUM(Z735:Z737)</f>
        <v>0</v>
      </c>
      <c r="AA734" s="60">
        <f t="shared" si="1752"/>
        <v>47</v>
      </c>
      <c r="AB734" s="60">
        <f t="shared" ref="AB734:AD734" si="1762">SUM(AB735:AB737)</f>
        <v>0</v>
      </c>
      <c r="AC734" s="72">
        <f>SUM(AC735:AC737)</f>
        <v>47</v>
      </c>
      <c r="AD734" s="60">
        <f t="shared" si="1762"/>
        <v>0</v>
      </c>
      <c r="AE734" s="72">
        <f>SUM(AE735:AE737)</f>
        <v>47</v>
      </c>
      <c r="AF734" s="60">
        <f t="shared" ref="AF734:AH734" si="1763">SUM(AF735:AF737)</f>
        <v>0</v>
      </c>
      <c r="AG734" s="72">
        <f>SUM(AG735:AG737)</f>
        <v>47</v>
      </c>
      <c r="AH734" s="60">
        <f t="shared" si="1763"/>
        <v>0</v>
      </c>
      <c r="AI734" s="72">
        <f>SUM(AI735:AI737)</f>
        <v>47</v>
      </c>
      <c r="AJ734" s="72">
        <f>SUM(AJ735:AJ737)</f>
        <v>47.271000000000001</v>
      </c>
      <c r="AK734" s="243">
        <f t="shared" si="1749"/>
        <v>100.57659574468086</v>
      </c>
    </row>
    <row r="735" spans="1:37" ht="20.25" customHeight="1" x14ac:dyDescent="0.2">
      <c r="A735" s="254"/>
      <c r="B735" s="36"/>
      <c r="C735" s="61" t="s">
        <v>10</v>
      </c>
      <c r="D735" s="8"/>
      <c r="E735" s="9">
        <v>0</v>
      </c>
      <c r="F735" s="9">
        <v>0</v>
      </c>
      <c r="G735" s="9">
        <f t="shared" si="1753"/>
        <v>0</v>
      </c>
      <c r="H735" s="9">
        <v>0</v>
      </c>
      <c r="I735" s="9">
        <f t="shared" si="1754"/>
        <v>0</v>
      </c>
      <c r="J735" s="9">
        <v>0</v>
      </c>
      <c r="K735" s="9">
        <f t="shared" si="1755"/>
        <v>0</v>
      </c>
      <c r="L735" s="9">
        <v>0</v>
      </c>
      <c r="M735" s="9">
        <f t="shared" si="1756"/>
        <v>0</v>
      </c>
      <c r="N735" s="9">
        <v>0</v>
      </c>
      <c r="O735" s="9">
        <f t="shared" si="1757"/>
        <v>0</v>
      </c>
      <c r="P735" s="9">
        <v>0</v>
      </c>
      <c r="Q735" s="9">
        <f t="shared" si="1758"/>
        <v>0</v>
      </c>
      <c r="R735" s="9"/>
      <c r="S735" s="216">
        <f t="shared" si="1750"/>
        <v>0</v>
      </c>
      <c r="T735" s="44"/>
      <c r="U735" s="143"/>
      <c r="V735" s="144" t="s">
        <v>15</v>
      </c>
      <c r="W735" s="145">
        <v>0</v>
      </c>
      <c r="X735" s="145">
        <v>0</v>
      </c>
      <c r="Y735" s="145">
        <f t="shared" si="1751"/>
        <v>0</v>
      </c>
      <c r="Z735" s="145">
        <v>0</v>
      </c>
      <c r="AA735" s="145">
        <f t="shared" si="1752"/>
        <v>0</v>
      </c>
      <c r="AB735" s="145">
        <v>0</v>
      </c>
      <c r="AC735" s="145">
        <f t="shared" ref="AC735:AC740" si="1764">+AA735+AB735</f>
        <v>0</v>
      </c>
      <c r="AD735" s="145">
        <v>0</v>
      </c>
      <c r="AE735" s="145">
        <f t="shared" ref="AE735:AE740" si="1765">+AC735+AD735</f>
        <v>0</v>
      </c>
      <c r="AF735" s="145">
        <v>0</v>
      </c>
      <c r="AG735" s="145">
        <f t="shared" ref="AG735:AG740" si="1766">+AE735+AF735</f>
        <v>0</v>
      </c>
      <c r="AH735" s="145">
        <v>0</v>
      </c>
      <c r="AI735" s="145">
        <f t="shared" ref="AI735:AI740" si="1767">+AG735+AH735</f>
        <v>0</v>
      </c>
      <c r="AJ735" s="145"/>
      <c r="AK735" s="244">
        <f t="shared" si="1749"/>
        <v>0</v>
      </c>
    </row>
    <row r="736" spans="1:37" ht="20.25" customHeight="1" x14ac:dyDescent="0.2">
      <c r="A736" s="254"/>
      <c r="B736" s="36"/>
      <c r="C736" s="61" t="s">
        <v>139</v>
      </c>
      <c r="D736" s="8"/>
      <c r="E736" s="11">
        <v>0</v>
      </c>
      <c r="F736" s="11">
        <v>0</v>
      </c>
      <c r="G736" s="11">
        <f t="shared" si="1753"/>
        <v>0</v>
      </c>
      <c r="H736" s="11">
        <v>0</v>
      </c>
      <c r="I736" s="11">
        <f t="shared" si="1754"/>
        <v>0</v>
      </c>
      <c r="J736" s="11">
        <v>0</v>
      </c>
      <c r="K736" s="11">
        <f t="shared" si="1755"/>
        <v>0</v>
      </c>
      <c r="L736" s="11">
        <v>0</v>
      </c>
      <c r="M736" s="11">
        <f t="shared" si="1756"/>
        <v>0</v>
      </c>
      <c r="N736" s="11">
        <v>0</v>
      </c>
      <c r="O736" s="11">
        <f t="shared" si="1757"/>
        <v>0</v>
      </c>
      <c r="P736" s="11">
        <v>0</v>
      </c>
      <c r="Q736" s="11">
        <f t="shared" si="1758"/>
        <v>0</v>
      </c>
      <c r="R736" s="11"/>
      <c r="S736" s="217">
        <f t="shared" si="1750"/>
        <v>0</v>
      </c>
      <c r="T736" s="45"/>
      <c r="U736" s="53"/>
      <c r="V736" s="20" t="s">
        <v>16</v>
      </c>
      <c r="W736" s="78">
        <v>0</v>
      </c>
      <c r="X736" s="78">
        <v>0</v>
      </c>
      <c r="Y736" s="78">
        <f t="shared" si="1751"/>
        <v>0</v>
      </c>
      <c r="Z736" s="78">
        <v>0</v>
      </c>
      <c r="AA736" s="78">
        <f t="shared" si="1752"/>
        <v>0</v>
      </c>
      <c r="AB736" s="78">
        <v>0</v>
      </c>
      <c r="AC736" s="78">
        <f t="shared" si="1764"/>
        <v>0</v>
      </c>
      <c r="AD736" s="78">
        <v>0</v>
      </c>
      <c r="AE736" s="78">
        <f t="shared" si="1765"/>
        <v>0</v>
      </c>
      <c r="AF736" s="78">
        <v>0</v>
      </c>
      <c r="AG736" s="78">
        <f t="shared" si="1766"/>
        <v>0</v>
      </c>
      <c r="AH736" s="78">
        <v>0</v>
      </c>
      <c r="AI736" s="78">
        <f t="shared" si="1767"/>
        <v>0</v>
      </c>
      <c r="AJ736" s="78"/>
      <c r="AK736" s="245">
        <f t="shared" si="1749"/>
        <v>0</v>
      </c>
    </row>
    <row r="737" spans="1:37" ht="20.25" customHeight="1" x14ac:dyDescent="0.2">
      <c r="A737" s="254"/>
      <c r="B737" s="36"/>
      <c r="C737" s="61" t="s">
        <v>22</v>
      </c>
      <c r="D737" s="8"/>
      <c r="E737" s="58">
        <v>47</v>
      </c>
      <c r="F737" s="58">
        <v>0</v>
      </c>
      <c r="G737" s="58">
        <f t="shared" si="1753"/>
        <v>47</v>
      </c>
      <c r="H737" s="58">
        <v>0</v>
      </c>
      <c r="I737" s="58">
        <f t="shared" si="1754"/>
        <v>47</v>
      </c>
      <c r="J737" s="58">
        <v>0</v>
      </c>
      <c r="K737" s="58">
        <f t="shared" si="1755"/>
        <v>47</v>
      </c>
      <c r="L737" s="58">
        <v>0</v>
      </c>
      <c r="M737" s="58">
        <f t="shared" si="1756"/>
        <v>47</v>
      </c>
      <c r="N737" s="58">
        <v>0</v>
      </c>
      <c r="O737" s="58">
        <f t="shared" si="1757"/>
        <v>47</v>
      </c>
      <c r="P737" s="58">
        <v>0</v>
      </c>
      <c r="Q737" s="58">
        <f t="shared" si="1758"/>
        <v>47</v>
      </c>
      <c r="R737" s="58">
        <v>47</v>
      </c>
      <c r="S737" s="218">
        <f t="shared" si="1750"/>
        <v>100</v>
      </c>
      <c r="U737" s="103"/>
      <c r="V737" s="104" t="s">
        <v>17</v>
      </c>
      <c r="W737" s="80">
        <v>47</v>
      </c>
      <c r="X737" s="80">
        <v>0</v>
      </c>
      <c r="Y737" s="80">
        <f t="shared" si="1751"/>
        <v>47</v>
      </c>
      <c r="Z737" s="80">
        <v>0</v>
      </c>
      <c r="AA737" s="80">
        <f t="shared" si="1752"/>
        <v>47</v>
      </c>
      <c r="AB737" s="80">
        <v>0</v>
      </c>
      <c r="AC737" s="80">
        <f t="shared" si="1764"/>
        <v>47</v>
      </c>
      <c r="AD737" s="80">
        <v>0</v>
      </c>
      <c r="AE737" s="80">
        <f t="shared" si="1765"/>
        <v>47</v>
      </c>
      <c r="AF737" s="80">
        <v>0</v>
      </c>
      <c r="AG737" s="80">
        <f t="shared" si="1766"/>
        <v>47</v>
      </c>
      <c r="AH737" s="80">
        <v>0</v>
      </c>
      <c r="AI737" s="80">
        <f t="shared" si="1767"/>
        <v>47</v>
      </c>
      <c r="AJ737" s="80">
        <v>47.271000000000001</v>
      </c>
      <c r="AK737" s="247">
        <f t="shared" si="1749"/>
        <v>100.57659574468086</v>
      </c>
    </row>
    <row r="738" spans="1:37" ht="20.25" customHeight="1" x14ac:dyDescent="0.2">
      <c r="A738" s="254"/>
      <c r="B738" s="39"/>
      <c r="C738" s="135" t="s">
        <v>46</v>
      </c>
      <c r="D738" s="8"/>
      <c r="E738" s="11">
        <v>0</v>
      </c>
      <c r="F738" s="11">
        <v>0</v>
      </c>
      <c r="G738" s="11">
        <f t="shared" si="1753"/>
        <v>0</v>
      </c>
      <c r="H738" s="11">
        <v>0</v>
      </c>
      <c r="I738" s="11">
        <f t="shared" si="1754"/>
        <v>0</v>
      </c>
      <c r="J738" s="11">
        <v>0</v>
      </c>
      <c r="K738" s="11">
        <f t="shared" si="1755"/>
        <v>0</v>
      </c>
      <c r="L738" s="11">
        <v>0</v>
      </c>
      <c r="M738" s="11">
        <f t="shared" si="1756"/>
        <v>0</v>
      </c>
      <c r="N738" s="11">
        <v>0</v>
      </c>
      <c r="O738" s="11">
        <f t="shared" si="1757"/>
        <v>0</v>
      </c>
      <c r="P738" s="11">
        <v>0</v>
      </c>
      <c r="Q738" s="11">
        <f t="shared" si="1758"/>
        <v>0</v>
      </c>
      <c r="R738" s="11"/>
      <c r="S738" s="217">
        <f t="shared" si="1750"/>
        <v>0</v>
      </c>
      <c r="T738" s="45"/>
      <c r="U738" s="147" t="s">
        <v>43</v>
      </c>
      <c r="V738" s="10"/>
      <c r="W738" s="60">
        <v>0</v>
      </c>
      <c r="X738" s="60">
        <v>0</v>
      </c>
      <c r="Y738" s="60">
        <f t="shared" si="1751"/>
        <v>0</v>
      </c>
      <c r="Z738" s="60">
        <v>0</v>
      </c>
      <c r="AA738" s="60">
        <f t="shared" si="1752"/>
        <v>0</v>
      </c>
      <c r="AB738" s="60">
        <v>0</v>
      </c>
      <c r="AC738" s="60">
        <f t="shared" si="1764"/>
        <v>0</v>
      </c>
      <c r="AD738" s="60">
        <v>0</v>
      </c>
      <c r="AE738" s="60">
        <f t="shared" si="1765"/>
        <v>0</v>
      </c>
      <c r="AF738" s="60">
        <v>0</v>
      </c>
      <c r="AG738" s="60">
        <f t="shared" si="1766"/>
        <v>0</v>
      </c>
      <c r="AH738" s="60">
        <v>0</v>
      </c>
      <c r="AI738" s="60">
        <f t="shared" si="1767"/>
        <v>0</v>
      </c>
      <c r="AJ738" s="60"/>
      <c r="AK738" s="230">
        <f t="shared" si="1749"/>
        <v>0</v>
      </c>
    </row>
    <row r="739" spans="1:37" ht="20.25" customHeight="1" x14ac:dyDescent="0.2">
      <c r="A739" s="254"/>
      <c r="B739" s="134"/>
      <c r="C739" s="135" t="s">
        <v>51</v>
      </c>
      <c r="D739" s="8"/>
      <c r="E739" s="58">
        <v>0</v>
      </c>
      <c r="F739" s="58">
        <v>0</v>
      </c>
      <c r="G739" s="58">
        <f t="shared" si="1753"/>
        <v>0</v>
      </c>
      <c r="H739" s="58">
        <v>0</v>
      </c>
      <c r="I739" s="58">
        <f t="shared" si="1754"/>
        <v>0</v>
      </c>
      <c r="J739" s="58">
        <v>0</v>
      </c>
      <c r="K739" s="58">
        <f t="shared" si="1755"/>
        <v>0</v>
      </c>
      <c r="L739" s="58">
        <v>0</v>
      </c>
      <c r="M739" s="58">
        <f t="shared" si="1756"/>
        <v>0</v>
      </c>
      <c r="N739" s="58">
        <v>0</v>
      </c>
      <c r="O739" s="58">
        <f t="shared" si="1757"/>
        <v>0</v>
      </c>
      <c r="P739" s="58">
        <v>0</v>
      </c>
      <c r="Q739" s="58">
        <f t="shared" si="1758"/>
        <v>0</v>
      </c>
      <c r="R739" s="58"/>
      <c r="S739" s="218">
        <f t="shared" si="1750"/>
        <v>0</v>
      </c>
      <c r="T739" s="29"/>
      <c r="U739" s="55" t="s">
        <v>38</v>
      </c>
      <c r="V739" s="28"/>
      <c r="W739" s="60">
        <v>0</v>
      </c>
      <c r="X739" s="60">
        <v>0</v>
      </c>
      <c r="Y739" s="60">
        <f t="shared" si="1751"/>
        <v>0</v>
      </c>
      <c r="Z739" s="60">
        <v>0</v>
      </c>
      <c r="AA739" s="60">
        <f t="shared" si="1752"/>
        <v>0</v>
      </c>
      <c r="AB739" s="60">
        <v>0</v>
      </c>
      <c r="AC739" s="60">
        <f t="shared" si="1764"/>
        <v>0</v>
      </c>
      <c r="AD739" s="60">
        <v>0</v>
      </c>
      <c r="AE739" s="60">
        <f t="shared" si="1765"/>
        <v>0</v>
      </c>
      <c r="AF739" s="60">
        <v>0</v>
      </c>
      <c r="AG739" s="60">
        <f t="shared" si="1766"/>
        <v>0</v>
      </c>
      <c r="AH739" s="60">
        <v>0</v>
      </c>
      <c r="AI739" s="60">
        <f t="shared" si="1767"/>
        <v>0</v>
      </c>
      <c r="AJ739" s="60"/>
      <c r="AK739" s="230">
        <f t="shared" si="1749"/>
        <v>0</v>
      </c>
    </row>
    <row r="740" spans="1:37" ht="20.25" customHeight="1" x14ac:dyDescent="0.2">
      <c r="A740" s="254"/>
      <c r="B740" s="105"/>
      <c r="C740" s="35" t="s">
        <v>127</v>
      </c>
      <c r="D740" s="35"/>
      <c r="E740" s="59">
        <v>0</v>
      </c>
      <c r="F740" s="59">
        <v>0</v>
      </c>
      <c r="G740" s="59">
        <f t="shared" si="1753"/>
        <v>0</v>
      </c>
      <c r="H740" s="59">
        <v>0</v>
      </c>
      <c r="I740" s="59">
        <f t="shared" si="1754"/>
        <v>0</v>
      </c>
      <c r="J740" s="59">
        <v>0</v>
      </c>
      <c r="K740" s="59">
        <f t="shared" si="1755"/>
        <v>0</v>
      </c>
      <c r="L740" s="59">
        <v>0</v>
      </c>
      <c r="M740" s="59">
        <f t="shared" si="1756"/>
        <v>0</v>
      </c>
      <c r="N740" s="59">
        <v>0</v>
      </c>
      <c r="O740" s="59">
        <f t="shared" si="1757"/>
        <v>0</v>
      </c>
      <c r="P740" s="59">
        <v>0</v>
      </c>
      <c r="Q740" s="59">
        <f t="shared" si="1758"/>
        <v>0</v>
      </c>
      <c r="R740" s="59"/>
      <c r="S740" s="219">
        <f t="shared" si="1750"/>
        <v>0</v>
      </c>
      <c r="T740" s="29"/>
      <c r="U740" s="148" t="s">
        <v>127</v>
      </c>
      <c r="V740" s="132"/>
      <c r="W740" s="89">
        <v>0</v>
      </c>
      <c r="X740" s="89">
        <v>0</v>
      </c>
      <c r="Y740" s="89">
        <f t="shared" si="1751"/>
        <v>0</v>
      </c>
      <c r="Z740" s="89">
        <v>0</v>
      </c>
      <c r="AA740" s="89">
        <f t="shared" si="1752"/>
        <v>0</v>
      </c>
      <c r="AB740" s="89">
        <v>0</v>
      </c>
      <c r="AC740" s="89">
        <f t="shared" si="1764"/>
        <v>0</v>
      </c>
      <c r="AD740" s="89">
        <v>0</v>
      </c>
      <c r="AE740" s="89">
        <f t="shared" si="1765"/>
        <v>0</v>
      </c>
      <c r="AF740" s="89">
        <v>0</v>
      </c>
      <c r="AG740" s="89">
        <f t="shared" si="1766"/>
        <v>0</v>
      </c>
      <c r="AH740" s="89">
        <v>0</v>
      </c>
      <c r="AI740" s="89">
        <f t="shared" si="1767"/>
        <v>0</v>
      </c>
      <c r="AJ740" s="89"/>
      <c r="AK740" s="248">
        <f t="shared" si="1749"/>
        <v>0</v>
      </c>
    </row>
    <row r="741" spans="1:37" ht="20.25" customHeight="1" x14ac:dyDescent="0.2">
      <c r="A741" s="254"/>
      <c r="B741" s="149" t="s">
        <v>14</v>
      </c>
      <c r="C741" s="135"/>
      <c r="D741" s="8"/>
      <c r="E741" s="11">
        <f>SUM(E735:E740)+E728</f>
        <v>47</v>
      </c>
      <c r="F741" s="11">
        <f t="shared" ref="F741" si="1768">SUM(F735:F740)+F728</f>
        <v>0</v>
      </c>
      <c r="G741" s="11">
        <f t="shared" ref="G741" si="1769">SUM(G735:G740)+G728</f>
        <v>47</v>
      </c>
      <c r="H741" s="11">
        <f t="shared" ref="H741" si="1770">SUM(H735:H740)+H728</f>
        <v>0</v>
      </c>
      <c r="I741" s="11">
        <f t="shared" ref="I741" si="1771">SUM(I735:I740)+I728</f>
        <v>47</v>
      </c>
      <c r="J741" s="11">
        <f t="shared" ref="J741" si="1772">SUM(J735:J740)+J728</f>
        <v>0</v>
      </c>
      <c r="K741" s="11">
        <f t="shared" ref="K741" si="1773">SUM(K735:K740)+K728</f>
        <v>47</v>
      </c>
      <c r="L741" s="11">
        <f t="shared" ref="L741" si="1774">SUM(L735:L740)+L728</f>
        <v>0</v>
      </c>
      <c r="M741" s="11">
        <f t="shared" ref="M741" si="1775">SUM(M735:M740)+M728</f>
        <v>47</v>
      </c>
      <c r="N741" s="11">
        <f t="shared" ref="N741" si="1776">SUM(N735:N740)+N728</f>
        <v>0</v>
      </c>
      <c r="O741" s="11">
        <f t="shared" ref="O741" si="1777">SUM(O735:O740)+O728</f>
        <v>47</v>
      </c>
      <c r="P741" s="11">
        <f t="shared" ref="P741" si="1778">SUM(P735:P740)+P728</f>
        <v>0</v>
      </c>
      <c r="Q741" s="11">
        <f t="shared" ref="Q741" si="1779">SUM(Q735:Q740)+Q728</f>
        <v>47</v>
      </c>
      <c r="R741" s="11">
        <f t="shared" ref="R741" si="1780">SUM(R735:R740)+R728</f>
        <v>47</v>
      </c>
      <c r="S741" s="217">
        <f t="shared" si="1750"/>
        <v>100</v>
      </c>
      <c r="T741" s="65"/>
      <c r="U741" s="150" t="s">
        <v>18</v>
      </c>
      <c r="V741" s="151"/>
      <c r="W741" s="60">
        <f t="shared" ref="W741:AJ741" si="1781">+W739+W734+W728+W738+W740</f>
        <v>47</v>
      </c>
      <c r="X741" s="60">
        <f t="shared" si="1781"/>
        <v>0</v>
      </c>
      <c r="Y741" s="60">
        <f t="shared" si="1781"/>
        <v>47</v>
      </c>
      <c r="Z741" s="60">
        <f t="shared" si="1781"/>
        <v>0</v>
      </c>
      <c r="AA741" s="60">
        <f t="shared" si="1781"/>
        <v>47</v>
      </c>
      <c r="AB741" s="60">
        <f t="shared" si="1781"/>
        <v>0</v>
      </c>
      <c r="AC741" s="60">
        <f t="shared" si="1781"/>
        <v>47</v>
      </c>
      <c r="AD741" s="60">
        <f t="shared" si="1781"/>
        <v>0</v>
      </c>
      <c r="AE741" s="60">
        <f t="shared" si="1781"/>
        <v>47</v>
      </c>
      <c r="AF741" s="60">
        <f t="shared" si="1781"/>
        <v>0</v>
      </c>
      <c r="AG741" s="60">
        <f t="shared" si="1781"/>
        <v>47</v>
      </c>
      <c r="AH741" s="60">
        <f t="shared" si="1781"/>
        <v>0</v>
      </c>
      <c r="AI741" s="60">
        <f t="shared" si="1781"/>
        <v>47</v>
      </c>
      <c r="AJ741" s="60">
        <f t="shared" si="1781"/>
        <v>47.271000000000001</v>
      </c>
      <c r="AK741" s="230">
        <f t="shared" si="1749"/>
        <v>100.57659574468086</v>
      </c>
    </row>
    <row r="742" spans="1:37" ht="23.25" customHeight="1" x14ac:dyDescent="0.2">
      <c r="A742" s="254"/>
      <c r="B742" s="152" t="s">
        <v>120</v>
      </c>
      <c r="C742" s="122" t="s">
        <v>100</v>
      </c>
      <c r="D742" s="123"/>
      <c r="E742" s="122"/>
      <c r="F742" s="122"/>
      <c r="G742" s="122"/>
      <c r="H742" s="122"/>
      <c r="I742" s="122"/>
      <c r="J742" s="122"/>
      <c r="K742" s="122"/>
      <c r="L742" s="122"/>
      <c r="M742" s="122"/>
      <c r="N742" s="122"/>
      <c r="O742" s="122"/>
      <c r="P742" s="122"/>
      <c r="Q742" s="122"/>
      <c r="R742" s="122"/>
      <c r="S742" s="220"/>
      <c r="T742" s="122"/>
      <c r="U742" s="123"/>
      <c r="V742" s="167"/>
      <c r="W742" s="167"/>
      <c r="X742" s="167"/>
      <c r="Y742" s="167"/>
      <c r="Z742" s="167"/>
      <c r="AA742" s="167"/>
      <c r="AB742" s="167"/>
      <c r="AC742" s="167"/>
      <c r="AD742" s="167"/>
      <c r="AE742" s="167"/>
      <c r="AF742" s="167"/>
      <c r="AG742" s="167"/>
      <c r="AH742" s="167"/>
      <c r="AI742" s="167"/>
      <c r="AJ742" s="167"/>
      <c r="AK742" s="199"/>
    </row>
    <row r="743" spans="1:37" ht="39" customHeight="1" x14ac:dyDescent="0.2">
      <c r="A743" s="254"/>
      <c r="B743" s="7" t="s">
        <v>0</v>
      </c>
      <c r="C743" s="61"/>
      <c r="D743" s="8"/>
      <c r="E743" s="24" t="str">
        <f t="shared" ref="E743" si="1782">+E$6</f>
        <v>Eredeti előirányzat
2024. év</v>
      </c>
      <c r="F743" s="24" t="str">
        <f t="shared" ref="F743:S743" si="1783">+F$6</f>
        <v>1 Módosítás</v>
      </c>
      <c r="G743" s="24" t="str">
        <f t="shared" si="1783"/>
        <v>Módosított előirányzat 1
2024. év</v>
      </c>
      <c r="H743" s="24" t="str">
        <f t="shared" si="1783"/>
        <v>2 Módosítás</v>
      </c>
      <c r="I743" s="24" t="str">
        <f t="shared" si="1783"/>
        <v>Módosított előirányzat</v>
      </c>
      <c r="J743" s="24" t="str">
        <f t="shared" si="1783"/>
        <v>3 Módosítás</v>
      </c>
      <c r="K743" s="24" t="str">
        <f t="shared" si="1783"/>
        <v>Módosított előirányzat</v>
      </c>
      <c r="L743" s="24" t="str">
        <f t="shared" si="1783"/>
        <v>4 Módosítás</v>
      </c>
      <c r="M743" s="24" t="str">
        <f t="shared" si="1783"/>
        <v>4. Módosított előirányzat</v>
      </c>
      <c r="N743" s="24" t="str">
        <f t="shared" si="1783"/>
        <v>5 Módosítás</v>
      </c>
      <c r="O743" s="24" t="str">
        <f t="shared" si="1783"/>
        <v>Módosított előirányzat 5.</v>
      </c>
      <c r="P743" s="24" t="str">
        <f t="shared" si="1783"/>
        <v>6 Módosítás</v>
      </c>
      <c r="Q743" s="24" t="str">
        <f t="shared" si="1783"/>
        <v>Módosított előirányzat
2024. év</v>
      </c>
      <c r="R743" s="24" t="str">
        <f t="shared" si="1783"/>
        <v>Teljesítés
2024. év</v>
      </c>
      <c r="S743" s="24" t="str">
        <f t="shared" si="1783"/>
        <v>%
Teljesítés
 Mód.előir.</v>
      </c>
      <c r="T743" s="51"/>
      <c r="U743" s="84" t="s">
        <v>1</v>
      </c>
      <c r="V743" s="56"/>
      <c r="W743" s="25" t="str">
        <f t="shared" ref="W743" si="1784">+W$6</f>
        <v>Eredeti előirányzat
2024. év</v>
      </c>
      <c r="X743" s="25" t="str">
        <f t="shared" ref="X743:AK743" si="1785">+X$6</f>
        <v>1 Módosítás</v>
      </c>
      <c r="Y743" s="25" t="str">
        <f t="shared" si="1785"/>
        <v>Módosított előirányzat 1
2024. év</v>
      </c>
      <c r="Z743" s="25" t="str">
        <f t="shared" si="1785"/>
        <v>2 Módosítás</v>
      </c>
      <c r="AA743" s="25" t="str">
        <f t="shared" si="1785"/>
        <v>Módosított előirányzat</v>
      </c>
      <c r="AB743" s="25" t="str">
        <f t="shared" si="1785"/>
        <v>3 Módosítás</v>
      </c>
      <c r="AC743" s="25" t="str">
        <f t="shared" si="1785"/>
        <v>Módosított előirányzat</v>
      </c>
      <c r="AD743" s="25" t="str">
        <f t="shared" si="1785"/>
        <v>4 Módosítás</v>
      </c>
      <c r="AE743" s="25" t="str">
        <f t="shared" si="1785"/>
        <v>4. Módosított előirányzat</v>
      </c>
      <c r="AF743" s="25" t="str">
        <f t="shared" si="1785"/>
        <v>5 Módosítás</v>
      </c>
      <c r="AG743" s="25" t="str">
        <f t="shared" si="1785"/>
        <v>Módosított előirányzat 5</v>
      </c>
      <c r="AH743" s="25" t="str">
        <f t="shared" si="1785"/>
        <v>6 Módosítás</v>
      </c>
      <c r="AI743" s="25" t="str">
        <f t="shared" si="1785"/>
        <v>Módosított 
előirányzat</v>
      </c>
      <c r="AJ743" s="25" t="str">
        <f t="shared" si="1785"/>
        <v>Teljesítés
2024. év</v>
      </c>
      <c r="AK743" s="25" t="str">
        <f t="shared" si="1785"/>
        <v>%
Teljesítés
 Mód.előir.</v>
      </c>
    </row>
    <row r="744" spans="1:37" ht="20.25" customHeight="1" x14ac:dyDescent="0.2">
      <c r="A744" s="254"/>
      <c r="B744" s="36"/>
      <c r="C744" s="61" t="s">
        <v>2</v>
      </c>
      <c r="D744" s="69"/>
      <c r="E744" s="137">
        <f t="shared" ref="E744" si="1786">+E745+E746+E747+E748</f>
        <v>9369</v>
      </c>
      <c r="F744" s="137">
        <f t="shared" ref="F744:I744" si="1787">+F745+F746+F747+F748</f>
        <v>0</v>
      </c>
      <c r="G744" s="137">
        <f t="shared" si="1787"/>
        <v>9369</v>
      </c>
      <c r="H744" s="137">
        <f t="shared" si="1787"/>
        <v>0</v>
      </c>
      <c r="I744" s="137">
        <f t="shared" si="1787"/>
        <v>9369</v>
      </c>
      <c r="J744" s="137">
        <f t="shared" ref="J744:K744" si="1788">+J745+J746+J747+J748</f>
        <v>0</v>
      </c>
      <c r="K744" s="137">
        <f t="shared" si="1788"/>
        <v>9369</v>
      </c>
      <c r="L744" s="137">
        <f t="shared" ref="L744:M744" si="1789">+L745+L746+L747+L748</f>
        <v>0</v>
      </c>
      <c r="M744" s="137">
        <f t="shared" si="1789"/>
        <v>9369</v>
      </c>
      <c r="N744" s="137">
        <f t="shared" ref="N744:O744" si="1790">+N745+N746+N747+N748</f>
        <v>48</v>
      </c>
      <c r="O744" s="137">
        <f t="shared" si="1790"/>
        <v>9417</v>
      </c>
      <c r="P744" s="137">
        <f t="shared" ref="P744:Q744" si="1791">+P745+P746+P747+P748</f>
        <v>0</v>
      </c>
      <c r="Q744" s="137">
        <f t="shared" si="1791"/>
        <v>9417</v>
      </c>
      <c r="R744" s="137">
        <f>+R745+R746+R747+R748</f>
        <v>9417</v>
      </c>
      <c r="S744" s="213">
        <f>IF(Q744=0,0,R744/Q744*100)</f>
        <v>100</v>
      </c>
      <c r="T744" s="44"/>
      <c r="U744" s="138" t="s">
        <v>3</v>
      </c>
      <c r="V744" s="139"/>
      <c r="W744" s="72">
        <f t="shared" ref="W744" si="1792">SUM(W745:W749)</f>
        <v>21866</v>
      </c>
      <c r="X744" s="72">
        <f t="shared" ref="X744" si="1793">SUM(X745:X749)</f>
        <v>0</v>
      </c>
      <c r="Y744" s="72">
        <f>+W744+X744</f>
        <v>21866</v>
      </c>
      <c r="Z744" s="72">
        <f t="shared" ref="Z744" si="1794">SUM(Z745:Z749)</f>
        <v>0</v>
      </c>
      <c r="AA744" s="72">
        <f>+Y744+Z744</f>
        <v>21866</v>
      </c>
      <c r="AB744" s="72">
        <f t="shared" ref="AB744:AD744" si="1795">SUM(AB745:AB749)</f>
        <v>0</v>
      </c>
      <c r="AC744" s="72">
        <f>SUM(AC745:AC749)</f>
        <v>21866</v>
      </c>
      <c r="AD744" s="72">
        <f t="shared" si="1795"/>
        <v>0</v>
      </c>
      <c r="AE744" s="72">
        <f>SUM(AE745:AE749)</f>
        <v>21866</v>
      </c>
      <c r="AF744" s="72">
        <f t="shared" ref="AF744:AH744" si="1796">SUM(AF745:AF749)</f>
        <v>48</v>
      </c>
      <c r="AG744" s="72">
        <f>SUM(AG745:AG749)</f>
        <v>21914</v>
      </c>
      <c r="AH744" s="72">
        <f t="shared" si="1796"/>
        <v>0</v>
      </c>
      <c r="AI744" s="72">
        <f>SUM(AI745:AI749)</f>
        <v>21914</v>
      </c>
      <c r="AJ744" s="72">
        <f>SUM(AJ745:AJ749)</f>
        <v>20495.819</v>
      </c>
      <c r="AK744" s="243">
        <f t="shared" ref="AK744:AK757" si="1797">IF(AI744=0,0,AJ744/AI744*100)</f>
        <v>93.528424751300534</v>
      </c>
    </row>
    <row r="745" spans="1:37" ht="20.25" customHeight="1" x14ac:dyDescent="0.2">
      <c r="A745" s="254"/>
      <c r="B745" s="85"/>
      <c r="C745" s="73" t="s">
        <v>4</v>
      </c>
      <c r="D745" s="73"/>
      <c r="E745" s="142"/>
      <c r="F745" s="142">
        <v>0</v>
      </c>
      <c r="G745" s="142"/>
      <c r="H745" s="142"/>
      <c r="I745" s="142"/>
      <c r="J745" s="142"/>
      <c r="K745" s="142"/>
      <c r="L745" s="142"/>
      <c r="M745" s="142"/>
      <c r="N745" s="142"/>
      <c r="O745" s="142"/>
      <c r="P745" s="142"/>
      <c r="Q745" s="142"/>
      <c r="R745" s="142"/>
      <c r="S745" s="214">
        <f t="shared" ref="S745:S757" si="1798">IF(Q745=0,0,R745/Q745*100)</f>
        <v>0</v>
      </c>
      <c r="T745" s="46"/>
      <c r="U745" s="143"/>
      <c r="V745" s="144" t="s">
        <v>6</v>
      </c>
      <c r="W745" s="145">
        <f>3528+387</f>
        <v>3915</v>
      </c>
      <c r="X745" s="145">
        <v>1200</v>
      </c>
      <c r="Y745" s="145">
        <f t="shared" ref="Y745:Y756" si="1799">+W745+X745</f>
        <v>5115</v>
      </c>
      <c r="Z745" s="145">
        <v>0</v>
      </c>
      <c r="AA745" s="145">
        <f t="shared" ref="AA745:AA756" si="1800">+Y745+Z745</f>
        <v>5115</v>
      </c>
      <c r="AB745" s="145">
        <v>300</v>
      </c>
      <c r="AC745" s="145">
        <f>+AA745+AB745</f>
        <v>5415</v>
      </c>
      <c r="AD745" s="145"/>
      <c r="AE745" s="145">
        <f>+AC745+AD745</f>
        <v>5415</v>
      </c>
      <c r="AF745" s="145">
        <f>347+119</f>
        <v>466</v>
      </c>
      <c r="AG745" s="145">
        <f>+AE745+AF745</f>
        <v>5881</v>
      </c>
      <c r="AH745" s="145">
        <v>0</v>
      </c>
      <c r="AI745" s="145">
        <f>+AG745+AH745</f>
        <v>5881</v>
      </c>
      <c r="AJ745" s="145">
        <v>5633.433</v>
      </c>
      <c r="AK745" s="244">
        <f t="shared" si="1797"/>
        <v>95.790392790341784</v>
      </c>
    </row>
    <row r="746" spans="1:37" ht="20.25" customHeight="1" x14ac:dyDescent="0.2">
      <c r="A746" s="254"/>
      <c r="B746" s="37"/>
      <c r="C746" s="17" t="s">
        <v>5</v>
      </c>
      <c r="D746" s="18"/>
      <c r="E746" s="5">
        <v>9369</v>
      </c>
      <c r="F746" s="5">
        <v>0</v>
      </c>
      <c r="G746" s="5">
        <f>+E746+F746</f>
        <v>9369</v>
      </c>
      <c r="H746" s="5">
        <v>0</v>
      </c>
      <c r="I746" s="5">
        <f>+G746+H746</f>
        <v>9369</v>
      </c>
      <c r="J746" s="5">
        <v>0</v>
      </c>
      <c r="K746" s="5">
        <f>+I746+J746</f>
        <v>9369</v>
      </c>
      <c r="L746" s="5">
        <v>0</v>
      </c>
      <c r="M746" s="5">
        <f>+K746+L746</f>
        <v>9369</v>
      </c>
      <c r="N746" s="5">
        <v>48</v>
      </c>
      <c r="O746" s="5">
        <f>+M746+N746</f>
        <v>9417</v>
      </c>
      <c r="P746" s="5">
        <v>0</v>
      </c>
      <c r="Q746" s="5">
        <f>+O746+P746</f>
        <v>9417</v>
      </c>
      <c r="R746" s="5">
        <f>9416.503+0.497</f>
        <v>9417</v>
      </c>
      <c r="S746" s="215">
        <f t="shared" si="1798"/>
        <v>100</v>
      </c>
      <c r="T746" s="46"/>
      <c r="U746" s="53"/>
      <c r="V746" s="19" t="s">
        <v>8</v>
      </c>
      <c r="W746" s="78">
        <f>413+198</f>
        <v>611</v>
      </c>
      <c r="X746" s="78">
        <v>0</v>
      </c>
      <c r="Y746" s="78">
        <f t="shared" si="1799"/>
        <v>611</v>
      </c>
      <c r="Z746" s="78">
        <v>0</v>
      </c>
      <c r="AA746" s="78">
        <f t="shared" si="1800"/>
        <v>611</v>
      </c>
      <c r="AB746" s="78">
        <f>500+100</f>
        <v>600</v>
      </c>
      <c r="AC746" s="78">
        <f>+AA746+AB746</f>
        <v>1211</v>
      </c>
      <c r="AD746" s="78"/>
      <c r="AE746" s="78">
        <f>+AC746+AD746</f>
        <v>1211</v>
      </c>
      <c r="AF746" s="78">
        <v>0</v>
      </c>
      <c r="AG746" s="78">
        <f>+AE746+AF746</f>
        <v>1211</v>
      </c>
      <c r="AH746" s="78">
        <v>82</v>
      </c>
      <c r="AI746" s="78">
        <f>+AG746+AH746</f>
        <v>1293</v>
      </c>
      <c r="AJ746" s="78">
        <v>1089.6859999999999</v>
      </c>
      <c r="AK746" s="245">
        <f t="shared" si="1797"/>
        <v>84.275792730085058</v>
      </c>
    </row>
    <row r="747" spans="1:37" ht="20.25" customHeight="1" x14ac:dyDescent="0.2">
      <c r="A747" s="254"/>
      <c r="B747" s="37"/>
      <c r="C747" s="17" t="s">
        <v>7</v>
      </c>
      <c r="D747" s="18"/>
      <c r="E747" s="5">
        <v>0</v>
      </c>
      <c r="F747" s="5">
        <v>0</v>
      </c>
      <c r="G747" s="5">
        <f t="shared" ref="G747:G756" si="1801">+E747+F747</f>
        <v>0</v>
      </c>
      <c r="H747" s="5">
        <v>0</v>
      </c>
      <c r="I747" s="5">
        <f t="shared" ref="I747:I756" si="1802">+G747+H747</f>
        <v>0</v>
      </c>
      <c r="J747" s="5">
        <v>0</v>
      </c>
      <c r="K747" s="5">
        <f t="shared" ref="K747:K756" si="1803">+I747+J747</f>
        <v>0</v>
      </c>
      <c r="L747" s="5">
        <v>0</v>
      </c>
      <c r="M747" s="5">
        <f t="shared" ref="M747:M756" si="1804">+K747+L747</f>
        <v>0</v>
      </c>
      <c r="N747" s="5">
        <v>0</v>
      </c>
      <c r="O747" s="5">
        <f t="shared" ref="O747:O756" si="1805">+M747+N747</f>
        <v>0</v>
      </c>
      <c r="P747" s="5">
        <v>0</v>
      </c>
      <c r="Q747" s="5">
        <f t="shared" ref="Q747:Q756" si="1806">+O747+P747</f>
        <v>0</v>
      </c>
      <c r="R747" s="5"/>
      <c r="S747" s="215">
        <f t="shared" si="1798"/>
        <v>0</v>
      </c>
      <c r="T747" s="46"/>
      <c r="U747" s="53"/>
      <c r="V747" s="20" t="s">
        <v>9</v>
      </c>
      <c r="W747" s="78">
        <f>15852+1488</f>
        <v>17340</v>
      </c>
      <c r="X747" s="78">
        <v>-1200</v>
      </c>
      <c r="Y747" s="78">
        <f t="shared" si="1799"/>
        <v>16140</v>
      </c>
      <c r="Z747" s="78">
        <v>0</v>
      </c>
      <c r="AA747" s="78">
        <f t="shared" si="1800"/>
        <v>16140</v>
      </c>
      <c r="AB747" s="78">
        <f>-500-400</f>
        <v>-900</v>
      </c>
      <c r="AC747" s="78">
        <f>+AA747+AB747</f>
        <v>15240</v>
      </c>
      <c r="AD747" s="78"/>
      <c r="AE747" s="78">
        <f>+AC747+AD747</f>
        <v>15240</v>
      </c>
      <c r="AF747" s="78">
        <f>48-466</f>
        <v>-418</v>
      </c>
      <c r="AG747" s="78">
        <f>+AE747+AF747</f>
        <v>14822</v>
      </c>
      <c r="AH747" s="78">
        <v>-82</v>
      </c>
      <c r="AI747" s="78">
        <f>+AG747+AH747</f>
        <v>14740</v>
      </c>
      <c r="AJ747" s="78">
        <v>13772.7</v>
      </c>
      <c r="AK747" s="245">
        <f t="shared" si="1797"/>
        <v>93.437584803256442</v>
      </c>
    </row>
    <row r="748" spans="1:37" ht="20.25" customHeight="1" x14ac:dyDescent="0.2">
      <c r="A748" s="254"/>
      <c r="B748" s="37"/>
      <c r="C748" s="17" t="s">
        <v>21</v>
      </c>
      <c r="D748" s="18"/>
      <c r="E748" s="5">
        <v>0</v>
      </c>
      <c r="F748" s="5">
        <v>0</v>
      </c>
      <c r="G748" s="5">
        <f t="shared" si="1801"/>
        <v>0</v>
      </c>
      <c r="H748" s="5">
        <v>0</v>
      </c>
      <c r="I748" s="5">
        <f t="shared" si="1802"/>
        <v>0</v>
      </c>
      <c r="J748" s="5">
        <v>0</v>
      </c>
      <c r="K748" s="5">
        <f t="shared" si="1803"/>
        <v>0</v>
      </c>
      <c r="L748" s="5">
        <v>0</v>
      </c>
      <c r="M748" s="5">
        <f t="shared" si="1804"/>
        <v>0</v>
      </c>
      <c r="N748" s="5">
        <v>0</v>
      </c>
      <c r="O748" s="5">
        <f t="shared" si="1805"/>
        <v>0</v>
      </c>
      <c r="P748" s="5">
        <v>0</v>
      </c>
      <c r="Q748" s="5">
        <f t="shared" si="1806"/>
        <v>0</v>
      </c>
      <c r="R748" s="5"/>
      <c r="S748" s="215">
        <f t="shared" si="1798"/>
        <v>0</v>
      </c>
      <c r="T748" s="46"/>
      <c r="U748" s="53"/>
      <c r="V748" s="20" t="s">
        <v>11</v>
      </c>
      <c r="W748" s="78">
        <v>0</v>
      </c>
      <c r="X748" s="78">
        <v>0</v>
      </c>
      <c r="Y748" s="78">
        <f t="shared" si="1799"/>
        <v>0</v>
      </c>
      <c r="Z748" s="78"/>
      <c r="AA748" s="78">
        <f t="shared" si="1800"/>
        <v>0</v>
      </c>
      <c r="AB748" s="78"/>
      <c r="AC748" s="78">
        <f>+AA748+AB748</f>
        <v>0</v>
      </c>
      <c r="AD748" s="78"/>
      <c r="AE748" s="78">
        <f>+AC748+AD748</f>
        <v>0</v>
      </c>
      <c r="AF748" s="78"/>
      <c r="AG748" s="78">
        <f>+AE748+AF748</f>
        <v>0</v>
      </c>
      <c r="AH748" s="78">
        <v>0</v>
      </c>
      <c r="AI748" s="78">
        <f>+AG748+AH748</f>
        <v>0</v>
      </c>
      <c r="AJ748" s="78"/>
      <c r="AK748" s="245">
        <f t="shared" si="1797"/>
        <v>0</v>
      </c>
    </row>
    <row r="749" spans="1:37" ht="20.25" customHeight="1" x14ac:dyDescent="0.2">
      <c r="A749" s="254"/>
      <c r="B749" s="156"/>
      <c r="C749" s="157"/>
      <c r="D749" s="157"/>
      <c r="E749" s="102">
        <v>0</v>
      </c>
      <c r="F749" s="102">
        <v>0</v>
      </c>
      <c r="G749" s="5">
        <f t="shared" si="1801"/>
        <v>0</v>
      </c>
      <c r="H749" s="102"/>
      <c r="I749" s="5">
        <f t="shared" si="1802"/>
        <v>0</v>
      </c>
      <c r="J749" s="102"/>
      <c r="K749" s="5">
        <f t="shared" si="1803"/>
        <v>0</v>
      </c>
      <c r="L749" s="102"/>
      <c r="M749" s="5">
        <f t="shared" si="1804"/>
        <v>0</v>
      </c>
      <c r="N749" s="102"/>
      <c r="O749" s="5">
        <f t="shared" si="1805"/>
        <v>0</v>
      </c>
      <c r="P749" s="102"/>
      <c r="Q749" s="5">
        <f t="shared" si="1806"/>
        <v>0</v>
      </c>
      <c r="R749" s="5"/>
      <c r="S749" s="215">
        <f t="shared" si="1798"/>
        <v>0</v>
      </c>
      <c r="T749" s="50"/>
      <c r="U749" s="54"/>
      <c r="V749" s="23" t="s">
        <v>12</v>
      </c>
      <c r="W749" s="79">
        <v>0</v>
      </c>
      <c r="X749" s="79">
        <v>0</v>
      </c>
      <c r="Y749" s="79">
        <f t="shared" si="1799"/>
        <v>0</v>
      </c>
      <c r="Z749" s="79"/>
      <c r="AA749" s="79">
        <f t="shared" si="1800"/>
        <v>0</v>
      </c>
      <c r="AB749" s="79"/>
      <c r="AC749" s="79">
        <f>+AA749+AB749</f>
        <v>0</v>
      </c>
      <c r="AD749" s="79"/>
      <c r="AE749" s="79">
        <f>+AC749+AD749</f>
        <v>0</v>
      </c>
      <c r="AF749" s="79"/>
      <c r="AG749" s="79">
        <f>+AE749+AF749</f>
        <v>0</v>
      </c>
      <c r="AH749" s="79"/>
      <c r="AI749" s="79">
        <f>+AG749+AH749</f>
        <v>0</v>
      </c>
      <c r="AJ749" s="79"/>
      <c r="AK749" s="246">
        <f t="shared" si="1797"/>
        <v>0</v>
      </c>
    </row>
    <row r="750" spans="1:37" ht="20.25" customHeight="1" x14ac:dyDescent="0.2">
      <c r="A750" s="254"/>
      <c r="B750" s="158"/>
      <c r="C750" s="159"/>
      <c r="D750" s="160"/>
      <c r="E750" s="102">
        <v>0</v>
      </c>
      <c r="F750" s="102">
        <v>0</v>
      </c>
      <c r="G750" s="5">
        <f t="shared" si="1801"/>
        <v>0</v>
      </c>
      <c r="H750" s="102"/>
      <c r="I750" s="5">
        <f t="shared" si="1802"/>
        <v>0</v>
      </c>
      <c r="J750" s="102"/>
      <c r="K750" s="5">
        <f t="shared" si="1803"/>
        <v>0</v>
      </c>
      <c r="L750" s="102"/>
      <c r="M750" s="5">
        <f t="shared" si="1804"/>
        <v>0</v>
      </c>
      <c r="N750" s="102"/>
      <c r="O750" s="5">
        <f t="shared" si="1805"/>
        <v>0</v>
      </c>
      <c r="P750" s="102"/>
      <c r="Q750" s="5">
        <f t="shared" si="1806"/>
        <v>0</v>
      </c>
      <c r="R750" s="5"/>
      <c r="S750" s="215">
        <f t="shared" si="1798"/>
        <v>0</v>
      </c>
      <c r="T750" s="29"/>
      <c r="U750" s="138" t="s">
        <v>13</v>
      </c>
      <c r="V750" s="139"/>
      <c r="W750" s="60">
        <f t="shared" ref="W750" si="1807">SUM(W751:W753)</f>
        <v>0</v>
      </c>
      <c r="X750" s="60">
        <f t="shared" ref="X750:AA750" si="1808">SUM(X751:X753)</f>
        <v>0</v>
      </c>
      <c r="Y750" s="60">
        <f t="shared" si="1808"/>
        <v>0</v>
      </c>
      <c r="Z750" s="60">
        <f t="shared" si="1808"/>
        <v>0</v>
      </c>
      <c r="AA750" s="60">
        <f t="shared" si="1808"/>
        <v>0</v>
      </c>
      <c r="AB750" s="60">
        <f t="shared" ref="AB750:AD750" si="1809">SUM(AB751:AB753)</f>
        <v>0</v>
      </c>
      <c r="AC750" s="72">
        <f>SUM(AC751:AC753)</f>
        <v>0</v>
      </c>
      <c r="AD750" s="60">
        <f t="shared" si="1809"/>
        <v>0</v>
      </c>
      <c r="AE750" s="72">
        <f>SUM(AE751:AE753)</f>
        <v>0</v>
      </c>
      <c r="AF750" s="60">
        <f t="shared" ref="AF750:AH750" si="1810">SUM(AF751:AF753)</f>
        <v>0</v>
      </c>
      <c r="AG750" s="72">
        <f>SUM(AG751:AG753)</f>
        <v>0</v>
      </c>
      <c r="AH750" s="60">
        <f t="shared" si="1810"/>
        <v>0</v>
      </c>
      <c r="AI750" s="72">
        <f>SUM(AI751:AI753)</f>
        <v>0</v>
      </c>
      <c r="AJ750" s="72">
        <f>SUM(AJ751:AJ753)</f>
        <v>0</v>
      </c>
      <c r="AK750" s="243">
        <f t="shared" si="1797"/>
        <v>0</v>
      </c>
    </row>
    <row r="751" spans="1:37" ht="20.25" customHeight="1" x14ac:dyDescent="0.2">
      <c r="A751" s="254"/>
      <c r="B751" s="36"/>
      <c r="C751" s="61" t="s">
        <v>10</v>
      </c>
      <c r="D751" s="8"/>
      <c r="E751" s="9">
        <f>10424+2073</f>
        <v>12497</v>
      </c>
      <c r="F751" s="9">
        <v>0</v>
      </c>
      <c r="G751" s="9">
        <f t="shared" si="1801"/>
        <v>12497</v>
      </c>
      <c r="H751" s="9">
        <v>0</v>
      </c>
      <c r="I751" s="9">
        <f t="shared" si="1802"/>
        <v>12497</v>
      </c>
      <c r="J751" s="9">
        <v>0</v>
      </c>
      <c r="K751" s="9">
        <f t="shared" si="1803"/>
        <v>12497</v>
      </c>
      <c r="L751" s="9">
        <v>0</v>
      </c>
      <c r="M751" s="9">
        <f t="shared" si="1804"/>
        <v>12497</v>
      </c>
      <c r="N751" s="9">
        <v>0</v>
      </c>
      <c r="O751" s="9">
        <f t="shared" si="1805"/>
        <v>12497</v>
      </c>
      <c r="P751" s="9">
        <v>0</v>
      </c>
      <c r="Q751" s="9">
        <f t="shared" si="1806"/>
        <v>12497</v>
      </c>
      <c r="R751" s="9">
        <v>16032</v>
      </c>
      <c r="S751" s="216">
        <f t="shared" si="1798"/>
        <v>128.28678882931902</v>
      </c>
      <c r="T751" s="44"/>
      <c r="U751" s="143"/>
      <c r="V751" s="144" t="s">
        <v>15</v>
      </c>
      <c r="W751" s="145">
        <v>0</v>
      </c>
      <c r="X751" s="145"/>
      <c r="Y751" s="145">
        <f t="shared" si="1799"/>
        <v>0</v>
      </c>
      <c r="Z751" s="145">
        <v>0</v>
      </c>
      <c r="AA751" s="145">
        <f t="shared" si="1800"/>
        <v>0</v>
      </c>
      <c r="AB751" s="145">
        <v>0</v>
      </c>
      <c r="AC751" s="145">
        <f t="shared" ref="AC751:AC756" si="1811">+AA751+AB751</f>
        <v>0</v>
      </c>
      <c r="AD751" s="145">
        <v>0</v>
      </c>
      <c r="AE751" s="145">
        <f t="shared" ref="AE751:AE756" si="1812">+AC751+AD751</f>
        <v>0</v>
      </c>
      <c r="AF751" s="145">
        <v>0</v>
      </c>
      <c r="AG751" s="145">
        <f t="shared" ref="AG751:AG756" si="1813">+AE751+AF751</f>
        <v>0</v>
      </c>
      <c r="AH751" s="145">
        <v>0</v>
      </c>
      <c r="AI751" s="145">
        <f t="shared" ref="AI751:AI756" si="1814">+AG751+AH751</f>
        <v>0</v>
      </c>
      <c r="AJ751" s="145"/>
      <c r="AK751" s="244">
        <f t="shared" si="1797"/>
        <v>0</v>
      </c>
    </row>
    <row r="752" spans="1:37" ht="20.25" customHeight="1" x14ac:dyDescent="0.2">
      <c r="A752" s="254"/>
      <c r="B752" s="36"/>
      <c r="C752" s="61" t="s">
        <v>139</v>
      </c>
      <c r="D752" s="8"/>
      <c r="E752" s="11">
        <v>0</v>
      </c>
      <c r="F752" s="11">
        <v>0</v>
      </c>
      <c r="G752" s="11">
        <f t="shared" si="1801"/>
        <v>0</v>
      </c>
      <c r="H752" s="11">
        <v>0</v>
      </c>
      <c r="I752" s="11">
        <f t="shared" si="1802"/>
        <v>0</v>
      </c>
      <c r="J752" s="11">
        <v>0</v>
      </c>
      <c r="K752" s="11">
        <f t="shared" si="1803"/>
        <v>0</v>
      </c>
      <c r="L752" s="11">
        <v>0</v>
      </c>
      <c r="M752" s="11">
        <f t="shared" si="1804"/>
        <v>0</v>
      </c>
      <c r="N752" s="11">
        <v>0</v>
      </c>
      <c r="O752" s="11">
        <f t="shared" si="1805"/>
        <v>0</v>
      </c>
      <c r="P752" s="11">
        <v>0</v>
      </c>
      <c r="Q752" s="11">
        <f t="shared" si="1806"/>
        <v>0</v>
      </c>
      <c r="R752" s="11"/>
      <c r="S752" s="217">
        <f t="shared" si="1798"/>
        <v>0</v>
      </c>
      <c r="T752" s="45"/>
      <c r="U752" s="53"/>
      <c r="V752" s="20" t="s">
        <v>16</v>
      </c>
      <c r="W752" s="78">
        <v>0</v>
      </c>
      <c r="X752" s="78"/>
      <c r="Y752" s="78">
        <f t="shared" si="1799"/>
        <v>0</v>
      </c>
      <c r="Z752" s="78">
        <v>0</v>
      </c>
      <c r="AA752" s="78">
        <f t="shared" si="1800"/>
        <v>0</v>
      </c>
      <c r="AB752" s="78">
        <v>0</v>
      </c>
      <c r="AC752" s="78">
        <f t="shared" si="1811"/>
        <v>0</v>
      </c>
      <c r="AD752" s="78">
        <v>0</v>
      </c>
      <c r="AE752" s="78">
        <f t="shared" si="1812"/>
        <v>0</v>
      </c>
      <c r="AF752" s="78">
        <v>0</v>
      </c>
      <c r="AG752" s="78">
        <f t="shared" si="1813"/>
        <v>0</v>
      </c>
      <c r="AH752" s="78">
        <v>0</v>
      </c>
      <c r="AI752" s="78">
        <f t="shared" si="1814"/>
        <v>0</v>
      </c>
      <c r="AJ752" s="78"/>
      <c r="AK752" s="245">
        <f t="shared" si="1797"/>
        <v>0</v>
      </c>
    </row>
    <row r="753" spans="1:37" ht="20.25" customHeight="1" x14ac:dyDescent="0.2">
      <c r="A753" s="254"/>
      <c r="B753" s="36"/>
      <c r="C753" s="61" t="s">
        <v>22</v>
      </c>
      <c r="D753" s="8"/>
      <c r="E753" s="58">
        <v>0</v>
      </c>
      <c r="F753" s="58">
        <v>0</v>
      </c>
      <c r="G753" s="58">
        <f t="shared" si="1801"/>
        <v>0</v>
      </c>
      <c r="H753" s="58">
        <v>0</v>
      </c>
      <c r="I753" s="58">
        <f t="shared" si="1802"/>
        <v>0</v>
      </c>
      <c r="J753" s="58">
        <v>0</v>
      </c>
      <c r="K753" s="58">
        <f t="shared" si="1803"/>
        <v>0</v>
      </c>
      <c r="L753" s="58">
        <v>0</v>
      </c>
      <c r="M753" s="58">
        <f t="shared" si="1804"/>
        <v>0</v>
      </c>
      <c r="N753" s="58">
        <v>0</v>
      </c>
      <c r="O753" s="58">
        <f t="shared" si="1805"/>
        <v>0</v>
      </c>
      <c r="P753" s="58">
        <v>0</v>
      </c>
      <c r="Q753" s="58">
        <f t="shared" si="1806"/>
        <v>0</v>
      </c>
      <c r="R753" s="58"/>
      <c r="S753" s="218">
        <f t="shared" si="1798"/>
        <v>0</v>
      </c>
      <c r="U753" s="103"/>
      <c r="V753" s="104" t="s">
        <v>17</v>
      </c>
      <c r="W753" s="80">
        <v>0</v>
      </c>
      <c r="X753" s="80">
        <v>0</v>
      </c>
      <c r="Y753" s="80">
        <f t="shared" si="1799"/>
        <v>0</v>
      </c>
      <c r="Z753" s="80">
        <v>0</v>
      </c>
      <c r="AA753" s="80">
        <f t="shared" si="1800"/>
        <v>0</v>
      </c>
      <c r="AB753" s="80">
        <v>0</v>
      </c>
      <c r="AC753" s="80">
        <f t="shared" si="1811"/>
        <v>0</v>
      </c>
      <c r="AD753" s="80">
        <v>0</v>
      </c>
      <c r="AE753" s="80">
        <f t="shared" si="1812"/>
        <v>0</v>
      </c>
      <c r="AF753" s="80">
        <v>0</v>
      </c>
      <c r="AG753" s="80">
        <f t="shared" si="1813"/>
        <v>0</v>
      </c>
      <c r="AH753" s="80">
        <v>0</v>
      </c>
      <c r="AI753" s="80">
        <f t="shared" si="1814"/>
        <v>0</v>
      </c>
      <c r="AJ753" s="80"/>
      <c r="AK753" s="247">
        <f t="shared" si="1797"/>
        <v>0</v>
      </c>
    </row>
    <row r="754" spans="1:37" ht="20.25" customHeight="1" x14ac:dyDescent="0.2">
      <c r="A754" s="254"/>
      <c r="B754" s="39"/>
      <c r="C754" s="135" t="s">
        <v>46</v>
      </c>
      <c r="D754" s="8"/>
      <c r="E754" s="11">
        <v>0</v>
      </c>
      <c r="F754" s="11">
        <v>0</v>
      </c>
      <c r="G754" s="11">
        <f t="shared" si="1801"/>
        <v>0</v>
      </c>
      <c r="H754" s="11">
        <v>0</v>
      </c>
      <c r="I754" s="11">
        <f t="shared" si="1802"/>
        <v>0</v>
      </c>
      <c r="J754" s="11">
        <v>0</v>
      </c>
      <c r="K754" s="11">
        <f t="shared" si="1803"/>
        <v>0</v>
      </c>
      <c r="L754" s="11">
        <v>0</v>
      </c>
      <c r="M754" s="11">
        <f t="shared" si="1804"/>
        <v>0</v>
      </c>
      <c r="N754" s="11">
        <v>0</v>
      </c>
      <c r="O754" s="11">
        <f t="shared" si="1805"/>
        <v>0</v>
      </c>
      <c r="P754" s="11">
        <v>0</v>
      </c>
      <c r="Q754" s="11">
        <f t="shared" si="1806"/>
        <v>0</v>
      </c>
      <c r="R754" s="11"/>
      <c r="S754" s="217">
        <f t="shared" si="1798"/>
        <v>0</v>
      </c>
      <c r="T754" s="45"/>
      <c r="U754" s="147" t="s">
        <v>43</v>
      </c>
      <c r="V754" s="10"/>
      <c r="W754" s="60">
        <v>0</v>
      </c>
      <c r="X754" s="60">
        <v>0</v>
      </c>
      <c r="Y754" s="60">
        <f t="shared" si="1799"/>
        <v>0</v>
      </c>
      <c r="Z754" s="60">
        <v>0</v>
      </c>
      <c r="AA754" s="60">
        <f t="shared" si="1800"/>
        <v>0</v>
      </c>
      <c r="AB754" s="60">
        <v>0</v>
      </c>
      <c r="AC754" s="60">
        <f t="shared" si="1811"/>
        <v>0</v>
      </c>
      <c r="AD754" s="60">
        <v>0</v>
      </c>
      <c r="AE754" s="60">
        <f t="shared" si="1812"/>
        <v>0</v>
      </c>
      <c r="AF754" s="60">
        <v>0</v>
      </c>
      <c r="AG754" s="60">
        <f t="shared" si="1813"/>
        <v>0</v>
      </c>
      <c r="AH754" s="60">
        <v>0</v>
      </c>
      <c r="AI754" s="60">
        <f t="shared" si="1814"/>
        <v>0</v>
      </c>
      <c r="AJ754" s="60"/>
      <c r="AK754" s="230">
        <f t="shared" si="1797"/>
        <v>0</v>
      </c>
    </row>
    <row r="755" spans="1:37" ht="20.25" customHeight="1" x14ac:dyDescent="0.2">
      <c r="A755" s="254"/>
      <c r="B755" s="134"/>
      <c r="C755" s="135" t="s">
        <v>51</v>
      </c>
      <c r="D755" s="8"/>
      <c r="E755" s="58">
        <v>0</v>
      </c>
      <c r="F755" s="58">
        <v>0</v>
      </c>
      <c r="G755" s="58">
        <f t="shared" si="1801"/>
        <v>0</v>
      </c>
      <c r="H755" s="58">
        <v>0</v>
      </c>
      <c r="I755" s="58">
        <f t="shared" si="1802"/>
        <v>0</v>
      </c>
      <c r="J755" s="58">
        <v>0</v>
      </c>
      <c r="K755" s="58">
        <f t="shared" si="1803"/>
        <v>0</v>
      </c>
      <c r="L755" s="58">
        <v>0</v>
      </c>
      <c r="M755" s="58">
        <f t="shared" si="1804"/>
        <v>0</v>
      </c>
      <c r="N755" s="58">
        <v>0</v>
      </c>
      <c r="O755" s="58">
        <f t="shared" si="1805"/>
        <v>0</v>
      </c>
      <c r="P755" s="58">
        <v>0</v>
      </c>
      <c r="Q755" s="58">
        <f t="shared" si="1806"/>
        <v>0</v>
      </c>
      <c r="R755" s="58"/>
      <c r="S755" s="218">
        <f t="shared" si="1798"/>
        <v>0</v>
      </c>
      <c r="T755" s="29"/>
      <c r="U755" s="55" t="s">
        <v>38</v>
      </c>
      <c r="V755" s="28"/>
      <c r="W755" s="60">
        <v>0</v>
      </c>
      <c r="X755" s="60">
        <v>0</v>
      </c>
      <c r="Y755" s="60">
        <f t="shared" si="1799"/>
        <v>0</v>
      </c>
      <c r="Z755" s="60">
        <v>0</v>
      </c>
      <c r="AA755" s="60">
        <f t="shared" si="1800"/>
        <v>0</v>
      </c>
      <c r="AB755" s="60">
        <v>0</v>
      </c>
      <c r="AC755" s="60">
        <f t="shared" si="1811"/>
        <v>0</v>
      </c>
      <c r="AD755" s="60">
        <v>0</v>
      </c>
      <c r="AE755" s="60">
        <f t="shared" si="1812"/>
        <v>0</v>
      </c>
      <c r="AF755" s="60">
        <v>0</v>
      </c>
      <c r="AG755" s="60">
        <f t="shared" si="1813"/>
        <v>0</v>
      </c>
      <c r="AH755" s="60">
        <v>0</v>
      </c>
      <c r="AI755" s="60">
        <f t="shared" si="1814"/>
        <v>0</v>
      </c>
      <c r="AJ755" s="60"/>
      <c r="AK755" s="230">
        <f t="shared" si="1797"/>
        <v>0</v>
      </c>
    </row>
    <row r="756" spans="1:37" ht="20.25" customHeight="1" x14ac:dyDescent="0.2">
      <c r="A756" s="254"/>
      <c r="B756" s="105"/>
      <c r="C756" s="35" t="s">
        <v>127</v>
      </c>
      <c r="D756" s="35"/>
      <c r="E756" s="59">
        <v>0</v>
      </c>
      <c r="F756" s="59">
        <v>0</v>
      </c>
      <c r="G756" s="59">
        <f t="shared" si="1801"/>
        <v>0</v>
      </c>
      <c r="H756" s="59">
        <v>0</v>
      </c>
      <c r="I756" s="59">
        <f t="shared" si="1802"/>
        <v>0</v>
      </c>
      <c r="J756" s="59">
        <v>0</v>
      </c>
      <c r="K756" s="59">
        <f t="shared" si="1803"/>
        <v>0</v>
      </c>
      <c r="L756" s="59">
        <v>0</v>
      </c>
      <c r="M756" s="59">
        <f t="shared" si="1804"/>
        <v>0</v>
      </c>
      <c r="N756" s="59">
        <v>0</v>
      </c>
      <c r="O756" s="59">
        <f t="shared" si="1805"/>
        <v>0</v>
      </c>
      <c r="P756" s="59">
        <v>0</v>
      </c>
      <c r="Q756" s="59">
        <f t="shared" si="1806"/>
        <v>0</v>
      </c>
      <c r="R756" s="59"/>
      <c r="S756" s="219">
        <f t="shared" si="1798"/>
        <v>0</v>
      </c>
      <c r="T756" s="29"/>
      <c r="U756" s="148" t="s">
        <v>127</v>
      </c>
      <c r="V756" s="132"/>
      <c r="W756" s="89">
        <v>0</v>
      </c>
      <c r="X756" s="89">
        <v>0</v>
      </c>
      <c r="Y756" s="89">
        <f t="shared" si="1799"/>
        <v>0</v>
      </c>
      <c r="Z756" s="89">
        <v>0</v>
      </c>
      <c r="AA756" s="89">
        <f t="shared" si="1800"/>
        <v>0</v>
      </c>
      <c r="AB756" s="89">
        <v>0</v>
      </c>
      <c r="AC756" s="89">
        <f t="shared" si="1811"/>
        <v>0</v>
      </c>
      <c r="AD756" s="89">
        <v>0</v>
      </c>
      <c r="AE756" s="89">
        <f t="shared" si="1812"/>
        <v>0</v>
      </c>
      <c r="AF756" s="89">
        <v>0</v>
      </c>
      <c r="AG756" s="89">
        <f t="shared" si="1813"/>
        <v>0</v>
      </c>
      <c r="AH756" s="89">
        <v>0</v>
      </c>
      <c r="AI756" s="89">
        <f t="shared" si="1814"/>
        <v>0</v>
      </c>
      <c r="AJ756" s="89"/>
      <c r="AK756" s="248">
        <f t="shared" si="1797"/>
        <v>0</v>
      </c>
    </row>
    <row r="757" spans="1:37" ht="20.25" customHeight="1" x14ac:dyDescent="0.2">
      <c r="A757" s="254"/>
      <c r="B757" s="149" t="s">
        <v>14</v>
      </c>
      <c r="C757" s="135"/>
      <c r="D757" s="8"/>
      <c r="E757" s="11">
        <f>SUM(E751:E756)+E744</f>
        <v>21866</v>
      </c>
      <c r="F757" s="11">
        <f t="shared" ref="F757" si="1815">SUM(F751:F756)+F744</f>
        <v>0</v>
      </c>
      <c r="G757" s="11">
        <f t="shared" ref="G757" si="1816">SUM(G751:G756)+G744</f>
        <v>21866</v>
      </c>
      <c r="H757" s="11">
        <f t="shared" ref="H757" si="1817">SUM(H751:H756)+H744</f>
        <v>0</v>
      </c>
      <c r="I757" s="11">
        <f t="shared" ref="I757" si="1818">SUM(I751:I756)+I744</f>
        <v>21866</v>
      </c>
      <c r="J757" s="11">
        <f t="shared" ref="J757" si="1819">SUM(J751:J756)+J744</f>
        <v>0</v>
      </c>
      <c r="K757" s="11">
        <f t="shared" ref="K757" si="1820">SUM(K751:K756)+K744</f>
        <v>21866</v>
      </c>
      <c r="L757" s="11">
        <f t="shared" ref="L757" si="1821">SUM(L751:L756)+L744</f>
        <v>0</v>
      </c>
      <c r="M757" s="11">
        <f t="shared" ref="M757" si="1822">SUM(M751:M756)+M744</f>
        <v>21866</v>
      </c>
      <c r="N757" s="11">
        <f t="shared" ref="N757" si="1823">SUM(N751:N756)+N744</f>
        <v>48</v>
      </c>
      <c r="O757" s="11">
        <f t="shared" ref="O757" si="1824">SUM(O751:O756)+O744</f>
        <v>21914</v>
      </c>
      <c r="P757" s="11">
        <f t="shared" ref="P757" si="1825">SUM(P751:P756)+P744</f>
        <v>0</v>
      </c>
      <c r="Q757" s="11">
        <f t="shared" ref="Q757" si="1826">SUM(Q751:Q756)+Q744</f>
        <v>21914</v>
      </c>
      <c r="R757" s="11">
        <f t="shared" ref="R757" si="1827">SUM(R751:R756)+R744</f>
        <v>25449</v>
      </c>
      <c r="S757" s="217">
        <f t="shared" si="1798"/>
        <v>116.13124030300264</v>
      </c>
      <c r="T757" s="65"/>
      <c r="U757" s="150" t="s">
        <v>18</v>
      </c>
      <c r="V757" s="151"/>
      <c r="W757" s="60">
        <f t="shared" ref="W757:AJ757" si="1828">+W755+W750+W744+W754+W756</f>
        <v>21866</v>
      </c>
      <c r="X757" s="60">
        <f t="shared" si="1828"/>
        <v>0</v>
      </c>
      <c r="Y757" s="60">
        <f t="shared" si="1828"/>
        <v>21866</v>
      </c>
      <c r="Z757" s="60">
        <f t="shared" si="1828"/>
        <v>0</v>
      </c>
      <c r="AA757" s="60">
        <f t="shared" si="1828"/>
        <v>21866</v>
      </c>
      <c r="AB757" s="60">
        <f t="shared" si="1828"/>
        <v>0</v>
      </c>
      <c r="AC757" s="60">
        <f t="shared" si="1828"/>
        <v>21866</v>
      </c>
      <c r="AD757" s="60">
        <f t="shared" si="1828"/>
        <v>0</v>
      </c>
      <c r="AE757" s="60">
        <f t="shared" si="1828"/>
        <v>21866</v>
      </c>
      <c r="AF757" s="60">
        <f t="shared" si="1828"/>
        <v>48</v>
      </c>
      <c r="AG757" s="60">
        <f t="shared" si="1828"/>
        <v>21914</v>
      </c>
      <c r="AH757" s="60">
        <f t="shared" si="1828"/>
        <v>0</v>
      </c>
      <c r="AI757" s="60">
        <f t="shared" si="1828"/>
        <v>21914</v>
      </c>
      <c r="AJ757" s="60">
        <f t="shared" si="1828"/>
        <v>20495.819</v>
      </c>
      <c r="AK757" s="230">
        <f t="shared" si="1797"/>
        <v>93.528424751300534</v>
      </c>
    </row>
    <row r="758" spans="1:37" ht="23.25" customHeight="1" x14ac:dyDescent="0.2">
      <c r="A758" s="254"/>
      <c r="B758" s="152" t="s">
        <v>121</v>
      </c>
      <c r="C758" s="122" t="s">
        <v>124</v>
      </c>
      <c r="D758" s="123"/>
      <c r="E758" s="122"/>
      <c r="F758" s="122"/>
      <c r="G758" s="122"/>
      <c r="H758" s="122"/>
      <c r="I758" s="122"/>
      <c r="J758" s="122"/>
      <c r="K758" s="122"/>
      <c r="L758" s="122"/>
      <c r="M758" s="122"/>
      <c r="N758" s="122"/>
      <c r="O758" s="122"/>
      <c r="P758" s="122"/>
      <c r="Q758" s="122"/>
      <c r="R758" s="122"/>
      <c r="S758" s="220"/>
      <c r="T758" s="122"/>
      <c r="U758" s="123"/>
      <c r="V758" s="167"/>
      <c r="W758" s="167"/>
      <c r="X758" s="167"/>
      <c r="Y758" s="167"/>
      <c r="Z758" s="167"/>
      <c r="AA758" s="167"/>
      <c r="AB758" s="167"/>
      <c r="AC758" s="167"/>
      <c r="AD758" s="167"/>
      <c r="AE758" s="167"/>
      <c r="AF758" s="167"/>
      <c r="AG758" s="167"/>
      <c r="AH758" s="167"/>
      <c r="AI758" s="167"/>
      <c r="AJ758" s="167"/>
      <c r="AK758" s="199"/>
    </row>
    <row r="759" spans="1:37" ht="39" customHeight="1" x14ac:dyDescent="0.2">
      <c r="A759" s="254"/>
      <c r="B759" s="7" t="s">
        <v>0</v>
      </c>
      <c r="C759" s="61"/>
      <c r="D759" s="8"/>
      <c r="E759" s="24" t="str">
        <f t="shared" ref="E759:S759" si="1829">+E$6</f>
        <v>Eredeti előirányzat
2024. év</v>
      </c>
      <c r="F759" s="24" t="str">
        <f t="shared" si="1829"/>
        <v>1 Módosítás</v>
      </c>
      <c r="G759" s="24" t="str">
        <f t="shared" si="1829"/>
        <v>Módosított előirányzat 1
2024. év</v>
      </c>
      <c r="H759" s="24" t="str">
        <f t="shared" si="1829"/>
        <v>2 Módosítás</v>
      </c>
      <c r="I759" s="24" t="str">
        <f t="shared" si="1829"/>
        <v>Módosított előirányzat</v>
      </c>
      <c r="J759" s="24" t="str">
        <f t="shared" si="1829"/>
        <v>3 Módosítás</v>
      </c>
      <c r="K759" s="24" t="str">
        <f t="shared" si="1829"/>
        <v>Módosított előirányzat</v>
      </c>
      <c r="L759" s="24" t="str">
        <f t="shared" si="1829"/>
        <v>4 Módosítás</v>
      </c>
      <c r="M759" s="24" t="str">
        <f t="shared" si="1829"/>
        <v>4. Módosított előirányzat</v>
      </c>
      <c r="N759" s="24" t="str">
        <f t="shared" si="1829"/>
        <v>5 Módosítás</v>
      </c>
      <c r="O759" s="24" t="str">
        <f t="shared" si="1829"/>
        <v>Módosított előirányzat 5.</v>
      </c>
      <c r="P759" s="24" t="str">
        <f t="shared" si="1829"/>
        <v>6 Módosítás</v>
      </c>
      <c r="Q759" s="24" t="str">
        <f t="shared" si="1829"/>
        <v>Módosított előirányzat
2024. év</v>
      </c>
      <c r="R759" s="24" t="str">
        <f t="shared" si="1829"/>
        <v>Teljesítés
2024. év</v>
      </c>
      <c r="S759" s="24" t="str">
        <f t="shared" si="1829"/>
        <v>%
Teljesítés
 Mód.előir.</v>
      </c>
      <c r="T759" s="51"/>
      <c r="U759" s="84" t="s">
        <v>1</v>
      </c>
      <c r="V759" s="56"/>
      <c r="W759" s="25" t="str">
        <f t="shared" ref="W759:AK759" si="1830">+W$6</f>
        <v>Eredeti előirányzat
2024. év</v>
      </c>
      <c r="X759" s="25" t="str">
        <f t="shared" si="1830"/>
        <v>1 Módosítás</v>
      </c>
      <c r="Y759" s="25" t="str">
        <f t="shared" si="1830"/>
        <v>Módosított előirányzat 1
2024. év</v>
      </c>
      <c r="Z759" s="25" t="str">
        <f t="shared" si="1830"/>
        <v>2 Módosítás</v>
      </c>
      <c r="AA759" s="25" t="str">
        <f t="shared" si="1830"/>
        <v>Módosított előirányzat</v>
      </c>
      <c r="AB759" s="25" t="str">
        <f t="shared" si="1830"/>
        <v>3 Módosítás</v>
      </c>
      <c r="AC759" s="25" t="str">
        <f t="shared" si="1830"/>
        <v>Módosított előirányzat</v>
      </c>
      <c r="AD759" s="25" t="str">
        <f t="shared" si="1830"/>
        <v>4 Módosítás</v>
      </c>
      <c r="AE759" s="25" t="str">
        <f t="shared" si="1830"/>
        <v>4. Módosított előirányzat</v>
      </c>
      <c r="AF759" s="25" t="str">
        <f t="shared" si="1830"/>
        <v>5 Módosítás</v>
      </c>
      <c r="AG759" s="25" t="str">
        <f t="shared" si="1830"/>
        <v>Módosított előirányzat 5</v>
      </c>
      <c r="AH759" s="25" t="str">
        <f t="shared" si="1830"/>
        <v>6 Módosítás</v>
      </c>
      <c r="AI759" s="25" t="str">
        <f t="shared" si="1830"/>
        <v>Módosított 
előirányzat</v>
      </c>
      <c r="AJ759" s="25" t="str">
        <f t="shared" si="1830"/>
        <v>Teljesítés
2024. év</v>
      </c>
      <c r="AK759" s="25" t="str">
        <f t="shared" si="1830"/>
        <v>%
Teljesítés
 Mód.előir.</v>
      </c>
    </row>
    <row r="760" spans="1:37" ht="20.25" customHeight="1" x14ac:dyDescent="0.2">
      <c r="A760" s="254"/>
      <c r="B760" s="36"/>
      <c r="C760" s="61" t="s">
        <v>2</v>
      </c>
      <c r="D760" s="69"/>
      <c r="E760" s="137">
        <f t="shared" ref="E760:M760" si="1831">+E761+E762+E763+E764</f>
        <v>0</v>
      </c>
      <c r="F760" s="137">
        <f t="shared" si="1831"/>
        <v>0</v>
      </c>
      <c r="G760" s="137">
        <f t="shared" si="1831"/>
        <v>0</v>
      </c>
      <c r="H760" s="137">
        <f t="shared" si="1831"/>
        <v>0</v>
      </c>
      <c r="I760" s="137">
        <f t="shared" si="1831"/>
        <v>0</v>
      </c>
      <c r="J760" s="137">
        <f t="shared" si="1831"/>
        <v>0</v>
      </c>
      <c r="K760" s="137">
        <f t="shared" si="1831"/>
        <v>0</v>
      </c>
      <c r="L760" s="137">
        <f t="shared" si="1831"/>
        <v>0</v>
      </c>
      <c r="M760" s="137">
        <f t="shared" si="1831"/>
        <v>0</v>
      </c>
      <c r="N760" s="137">
        <f t="shared" ref="N760:O760" si="1832">+N761+N762+N763+N764</f>
        <v>0</v>
      </c>
      <c r="O760" s="137">
        <f t="shared" si="1832"/>
        <v>0</v>
      </c>
      <c r="P760" s="137">
        <f t="shared" ref="P760:Q760" si="1833">+P761+P762+P763+P764</f>
        <v>0</v>
      </c>
      <c r="Q760" s="137">
        <f t="shared" si="1833"/>
        <v>0</v>
      </c>
      <c r="R760" s="137">
        <f>+R761+R762+R763+R764</f>
        <v>0</v>
      </c>
      <c r="S760" s="213">
        <f>IF(Q760=0,0,R760/Q760*100)</f>
        <v>0</v>
      </c>
      <c r="T760" s="44"/>
      <c r="U760" s="138" t="s">
        <v>3</v>
      </c>
      <c r="V760" s="139"/>
      <c r="W760" s="72">
        <f t="shared" ref="W760" si="1834">SUM(W761:W765)</f>
        <v>0</v>
      </c>
      <c r="X760" s="72">
        <f t="shared" ref="X760" si="1835">SUM(X761:X765)</f>
        <v>0</v>
      </c>
      <c r="Y760" s="72">
        <f>+W760+X760</f>
        <v>0</v>
      </c>
      <c r="Z760" s="72">
        <f t="shared" ref="Z760" si="1836">SUM(Z761:Z765)</f>
        <v>0</v>
      </c>
      <c r="AA760" s="72">
        <f>+Y760+Z760</f>
        <v>0</v>
      </c>
      <c r="AB760" s="72">
        <f t="shared" ref="AB760" si="1837">SUM(AB761:AB765)</f>
        <v>0</v>
      </c>
      <c r="AC760" s="72">
        <f>SUM(AC761:AC765)</f>
        <v>0</v>
      </c>
      <c r="AD760" s="72">
        <f t="shared" ref="AD760:AF760" si="1838">SUM(AD761:AD765)</f>
        <v>4794</v>
      </c>
      <c r="AE760" s="72">
        <f>SUM(AE761:AE765)</f>
        <v>4794</v>
      </c>
      <c r="AF760" s="72">
        <f t="shared" si="1838"/>
        <v>0</v>
      </c>
      <c r="AG760" s="72">
        <f>SUM(AG761:AG765)</f>
        <v>4794</v>
      </c>
      <c r="AH760" s="72">
        <f t="shared" ref="AH760" si="1839">SUM(AH761:AH765)</f>
        <v>0</v>
      </c>
      <c r="AI760" s="72">
        <f>SUM(AI761:AI765)</f>
        <v>4794</v>
      </c>
      <c r="AJ760" s="72">
        <f>SUM(AJ761:AJ765)</f>
        <v>2515.8580000000002</v>
      </c>
      <c r="AK760" s="243">
        <f t="shared" ref="AK760:AK773" si="1840">IF(AI760=0,0,AJ760/AI760*100)</f>
        <v>52.479307467667923</v>
      </c>
    </row>
    <row r="761" spans="1:37" ht="20.25" customHeight="1" x14ac:dyDescent="0.2">
      <c r="A761" s="254"/>
      <c r="B761" s="85"/>
      <c r="C761" s="73" t="s">
        <v>4</v>
      </c>
      <c r="D761" s="73"/>
      <c r="E761" s="142"/>
      <c r="F761" s="142">
        <v>0</v>
      </c>
      <c r="G761" s="142">
        <f t="shared" ref="G761:G772" si="1841">+E761+F761</f>
        <v>0</v>
      </c>
      <c r="H761" s="142"/>
      <c r="I761" s="142">
        <f t="shared" ref="I761:I772" si="1842">+G761+H761</f>
        <v>0</v>
      </c>
      <c r="J761" s="142"/>
      <c r="K761" s="142">
        <f t="shared" ref="K761:K772" si="1843">+I761+J761</f>
        <v>0</v>
      </c>
      <c r="L761" s="142"/>
      <c r="M761" s="142"/>
      <c r="N761" s="142"/>
      <c r="O761" s="142"/>
      <c r="P761" s="142"/>
      <c r="Q761" s="142"/>
      <c r="R761" s="142"/>
      <c r="S761" s="214">
        <f t="shared" ref="S761:S773" si="1844">IF(Q761=0,0,R761/Q761*100)</f>
        <v>0</v>
      </c>
      <c r="T761" s="46"/>
      <c r="U761" s="143"/>
      <c r="V761" s="144" t="s">
        <v>6</v>
      </c>
      <c r="W761" s="145">
        <v>0</v>
      </c>
      <c r="X761" s="145">
        <v>0</v>
      </c>
      <c r="Y761" s="145">
        <f t="shared" ref="Y761:Y765" si="1845">+W761+X761</f>
        <v>0</v>
      </c>
      <c r="Z761" s="145">
        <v>0</v>
      </c>
      <c r="AA761" s="145">
        <f t="shared" ref="AA761:AA765" si="1846">+Y761+Z761</f>
        <v>0</v>
      </c>
      <c r="AB761" s="145">
        <v>0</v>
      </c>
      <c r="AC761" s="145">
        <f>+AA761+AB761</f>
        <v>0</v>
      </c>
      <c r="AD761" s="145">
        <f>167+150</f>
        <v>317</v>
      </c>
      <c r="AE761" s="145">
        <f>+AC761+AD761</f>
        <v>317</v>
      </c>
      <c r="AF761" s="145">
        <f>550+300</f>
        <v>850</v>
      </c>
      <c r="AG761" s="145">
        <f>+AE761+AF761</f>
        <v>1167</v>
      </c>
      <c r="AH761" s="145">
        <v>0</v>
      </c>
      <c r="AI761" s="145">
        <f>+AG761+AH761</f>
        <v>1167</v>
      </c>
      <c r="AJ761" s="145">
        <v>1167</v>
      </c>
      <c r="AK761" s="244">
        <f t="shared" si="1840"/>
        <v>100</v>
      </c>
    </row>
    <row r="762" spans="1:37" ht="20.25" customHeight="1" x14ac:dyDescent="0.2">
      <c r="A762" s="254"/>
      <c r="B762" s="37"/>
      <c r="C762" s="17" t="s">
        <v>5</v>
      </c>
      <c r="D762" s="18"/>
      <c r="E762" s="5">
        <v>0</v>
      </c>
      <c r="F762" s="5">
        <v>0</v>
      </c>
      <c r="G762" s="5">
        <f t="shared" si="1841"/>
        <v>0</v>
      </c>
      <c r="H762" s="5">
        <v>0</v>
      </c>
      <c r="I762" s="5">
        <f t="shared" si="1842"/>
        <v>0</v>
      </c>
      <c r="J762" s="5">
        <v>0</v>
      </c>
      <c r="K762" s="5">
        <f t="shared" si="1843"/>
        <v>0</v>
      </c>
      <c r="L762" s="5">
        <v>0</v>
      </c>
      <c r="M762" s="5">
        <f>+K762+L762</f>
        <v>0</v>
      </c>
      <c r="N762" s="5">
        <v>0</v>
      </c>
      <c r="O762" s="5">
        <f>+M762+N762</f>
        <v>0</v>
      </c>
      <c r="P762" s="5">
        <v>0</v>
      </c>
      <c r="Q762" s="5">
        <f>+O762+P762</f>
        <v>0</v>
      </c>
      <c r="R762" s="5"/>
      <c r="S762" s="215">
        <f t="shared" si="1844"/>
        <v>0</v>
      </c>
      <c r="T762" s="46"/>
      <c r="U762" s="53"/>
      <c r="V762" s="19" t="s">
        <v>8</v>
      </c>
      <c r="W762" s="78">
        <v>0</v>
      </c>
      <c r="X762" s="78">
        <v>0</v>
      </c>
      <c r="Y762" s="78">
        <f t="shared" si="1845"/>
        <v>0</v>
      </c>
      <c r="Z762" s="78">
        <v>0</v>
      </c>
      <c r="AA762" s="78">
        <f t="shared" si="1846"/>
        <v>0</v>
      </c>
      <c r="AB762" s="78">
        <v>0</v>
      </c>
      <c r="AC762" s="78">
        <f>+AA762+AB762</f>
        <v>0</v>
      </c>
      <c r="AD762" s="78">
        <v>42</v>
      </c>
      <c r="AE762" s="78">
        <f>+AC762+AD762</f>
        <v>42</v>
      </c>
      <c r="AF762" s="78">
        <v>173</v>
      </c>
      <c r="AG762" s="78">
        <f>+AE762+AF762</f>
        <v>215</v>
      </c>
      <c r="AH762" s="78">
        <v>0</v>
      </c>
      <c r="AI762" s="78">
        <f>+AG762+AH762</f>
        <v>215</v>
      </c>
      <c r="AJ762" s="78">
        <v>161.05199999999999</v>
      </c>
      <c r="AK762" s="245">
        <f t="shared" si="1840"/>
        <v>74.907906976744187</v>
      </c>
    </row>
    <row r="763" spans="1:37" ht="20.25" customHeight="1" x14ac:dyDescent="0.2">
      <c r="A763" s="254"/>
      <c r="B763" s="37"/>
      <c r="C763" s="17" t="s">
        <v>7</v>
      </c>
      <c r="D763" s="18"/>
      <c r="E763" s="5">
        <v>0</v>
      </c>
      <c r="F763" s="5">
        <v>0</v>
      </c>
      <c r="G763" s="5">
        <f t="shared" si="1841"/>
        <v>0</v>
      </c>
      <c r="H763" s="5">
        <v>0</v>
      </c>
      <c r="I763" s="5">
        <f t="shared" si="1842"/>
        <v>0</v>
      </c>
      <c r="J763" s="5">
        <v>0</v>
      </c>
      <c r="K763" s="5">
        <f t="shared" si="1843"/>
        <v>0</v>
      </c>
      <c r="L763" s="5">
        <v>0</v>
      </c>
      <c r="M763" s="5">
        <f t="shared" ref="M763:M772" si="1847">+K763+L763</f>
        <v>0</v>
      </c>
      <c r="N763" s="5">
        <v>0</v>
      </c>
      <c r="O763" s="5">
        <f t="shared" ref="O763:O772" si="1848">+M763+N763</f>
        <v>0</v>
      </c>
      <c r="P763" s="5">
        <v>0</v>
      </c>
      <c r="Q763" s="5">
        <f t="shared" ref="Q763:Q772" si="1849">+O763+P763</f>
        <v>0</v>
      </c>
      <c r="R763" s="5"/>
      <c r="S763" s="215">
        <f t="shared" si="1844"/>
        <v>0</v>
      </c>
      <c r="T763" s="46"/>
      <c r="U763" s="53"/>
      <c r="V763" s="20" t="s">
        <v>9</v>
      </c>
      <c r="W763" s="78">
        <v>0</v>
      </c>
      <c r="X763" s="78">
        <v>0</v>
      </c>
      <c r="Y763" s="78">
        <f t="shared" si="1845"/>
        <v>0</v>
      </c>
      <c r="Z763" s="78">
        <v>0</v>
      </c>
      <c r="AA763" s="78">
        <f t="shared" si="1846"/>
        <v>0</v>
      </c>
      <c r="AB763" s="78">
        <v>0</v>
      </c>
      <c r="AC763" s="78">
        <f>+AA763+AB763</f>
        <v>0</v>
      </c>
      <c r="AD763" s="78">
        <f>3775+1019-167-150-42</f>
        <v>4435</v>
      </c>
      <c r="AE763" s="78">
        <f>+AC763+AD763</f>
        <v>4435</v>
      </c>
      <c r="AF763" s="78">
        <v>-1023</v>
      </c>
      <c r="AG763" s="78">
        <f>+AE763+AF763</f>
        <v>3412</v>
      </c>
      <c r="AH763" s="78">
        <v>0</v>
      </c>
      <c r="AI763" s="78">
        <f>+AG763+AH763</f>
        <v>3412</v>
      </c>
      <c r="AJ763" s="78">
        <v>1187.806</v>
      </c>
      <c r="AK763" s="245">
        <f t="shared" si="1840"/>
        <v>34.812602579132474</v>
      </c>
    </row>
    <row r="764" spans="1:37" ht="20.25" customHeight="1" x14ac:dyDescent="0.2">
      <c r="A764" s="254"/>
      <c r="B764" s="37"/>
      <c r="C764" s="17" t="s">
        <v>21</v>
      </c>
      <c r="D764" s="18"/>
      <c r="E764" s="5">
        <v>0</v>
      </c>
      <c r="F764" s="5">
        <v>0</v>
      </c>
      <c r="G764" s="5">
        <f t="shared" si="1841"/>
        <v>0</v>
      </c>
      <c r="H764" s="5">
        <v>0</v>
      </c>
      <c r="I764" s="5">
        <f t="shared" si="1842"/>
        <v>0</v>
      </c>
      <c r="J764" s="5">
        <v>0</v>
      </c>
      <c r="K764" s="5">
        <f t="shared" si="1843"/>
        <v>0</v>
      </c>
      <c r="L764" s="5">
        <v>0</v>
      </c>
      <c r="M764" s="5">
        <f t="shared" si="1847"/>
        <v>0</v>
      </c>
      <c r="N764" s="5">
        <v>0</v>
      </c>
      <c r="O764" s="5">
        <f t="shared" si="1848"/>
        <v>0</v>
      </c>
      <c r="P764" s="5">
        <v>0</v>
      </c>
      <c r="Q764" s="5">
        <f t="shared" si="1849"/>
        <v>0</v>
      </c>
      <c r="R764" s="5"/>
      <c r="S764" s="215">
        <f t="shared" si="1844"/>
        <v>0</v>
      </c>
      <c r="T764" s="46"/>
      <c r="U764" s="53"/>
      <c r="V764" s="20" t="s">
        <v>11</v>
      </c>
      <c r="W764" s="78">
        <v>0</v>
      </c>
      <c r="X764" s="78">
        <v>0</v>
      </c>
      <c r="Y764" s="78">
        <f t="shared" si="1845"/>
        <v>0</v>
      </c>
      <c r="Z764" s="78"/>
      <c r="AA764" s="78">
        <f t="shared" si="1846"/>
        <v>0</v>
      </c>
      <c r="AB764" s="78"/>
      <c r="AC764" s="78">
        <f>+AA764+AB764</f>
        <v>0</v>
      </c>
      <c r="AD764" s="78"/>
      <c r="AE764" s="78">
        <f>+AC764+AD764</f>
        <v>0</v>
      </c>
      <c r="AF764" s="78">
        <v>0</v>
      </c>
      <c r="AG764" s="78">
        <f>+AE764+AF764</f>
        <v>0</v>
      </c>
      <c r="AH764" s="78">
        <v>0</v>
      </c>
      <c r="AI764" s="78">
        <f>+AG764+AH764</f>
        <v>0</v>
      </c>
      <c r="AJ764" s="78"/>
      <c r="AK764" s="245">
        <f t="shared" si="1840"/>
        <v>0</v>
      </c>
    </row>
    <row r="765" spans="1:37" ht="20.25" customHeight="1" x14ac:dyDescent="0.2">
      <c r="A765" s="254"/>
      <c r="B765" s="156"/>
      <c r="C765" s="157"/>
      <c r="D765" s="157"/>
      <c r="E765" s="102">
        <v>0</v>
      </c>
      <c r="F765" s="102">
        <v>0</v>
      </c>
      <c r="G765" s="5">
        <f t="shared" si="1841"/>
        <v>0</v>
      </c>
      <c r="H765" s="102"/>
      <c r="I765" s="5">
        <f t="shared" si="1842"/>
        <v>0</v>
      </c>
      <c r="J765" s="102"/>
      <c r="K765" s="5">
        <f t="shared" si="1843"/>
        <v>0</v>
      </c>
      <c r="L765" s="102"/>
      <c r="M765" s="5">
        <f t="shared" si="1847"/>
        <v>0</v>
      </c>
      <c r="N765" s="102"/>
      <c r="O765" s="5">
        <f t="shared" si="1848"/>
        <v>0</v>
      </c>
      <c r="P765" s="102"/>
      <c r="Q765" s="5">
        <f t="shared" si="1849"/>
        <v>0</v>
      </c>
      <c r="R765" s="5"/>
      <c r="S765" s="215">
        <f t="shared" si="1844"/>
        <v>0</v>
      </c>
      <c r="T765" s="50"/>
      <c r="U765" s="54"/>
      <c r="V765" s="23" t="s">
        <v>12</v>
      </c>
      <c r="W765" s="79">
        <v>0</v>
      </c>
      <c r="X765" s="79">
        <v>0</v>
      </c>
      <c r="Y765" s="79">
        <f t="shared" si="1845"/>
        <v>0</v>
      </c>
      <c r="Z765" s="79"/>
      <c r="AA765" s="79">
        <f t="shared" si="1846"/>
        <v>0</v>
      </c>
      <c r="AB765" s="79"/>
      <c r="AC765" s="79">
        <f>+AA765+AB765</f>
        <v>0</v>
      </c>
      <c r="AD765" s="79"/>
      <c r="AE765" s="79">
        <f>+AC765+AD765</f>
        <v>0</v>
      </c>
      <c r="AF765" s="79">
        <v>0</v>
      </c>
      <c r="AG765" s="79">
        <f>+AE765+AF765</f>
        <v>0</v>
      </c>
      <c r="AH765" s="79">
        <v>0</v>
      </c>
      <c r="AI765" s="79">
        <f>+AG765+AH765</f>
        <v>0</v>
      </c>
      <c r="AJ765" s="79"/>
      <c r="AK765" s="246">
        <f t="shared" si="1840"/>
        <v>0</v>
      </c>
    </row>
    <row r="766" spans="1:37" ht="20.25" customHeight="1" x14ac:dyDescent="0.2">
      <c r="A766" s="254"/>
      <c r="B766" s="158"/>
      <c r="C766" s="159"/>
      <c r="D766" s="160"/>
      <c r="E766" s="102">
        <v>0</v>
      </c>
      <c r="F766" s="102">
        <v>0</v>
      </c>
      <c r="G766" s="5">
        <f t="shared" si="1841"/>
        <v>0</v>
      </c>
      <c r="H766" s="102"/>
      <c r="I766" s="5">
        <f t="shared" si="1842"/>
        <v>0</v>
      </c>
      <c r="J766" s="102"/>
      <c r="K766" s="5">
        <f t="shared" si="1843"/>
        <v>0</v>
      </c>
      <c r="L766" s="102"/>
      <c r="M766" s="5">
        <f t="shared" si="1847"/>
        <v>0</v>
      </c>
      <c r="N766" s="102"/>
      <c r="O766" s="5">
        <f t="shared" si="1848"/>
        <v>0</v>
      </c>
      <c r="P766" s="102"/>
      <c r="Q766" s="5">
        <f t="shared" si="1849"/>
        <v>0</v>
      </c>
      <c r="R766" s="5"/>
      <c r="S766" s="215">
        <f t="shared" si="1844"/>
        <v>0</v>
      </c>
      <c r="T766" s="29"/>
      <c r="U766" s="138" t="s">
        <v>13</v>
      </c>
      <c r="V766" s="139"/>
      <c r="W766" s="60">
        <f t="shared" ref="W766:AB766" si="1850">SUM(W767:W769)</f>
        <v>0</v>
      </c>
      <c r="X766" s="60">
        <f t="shared" si="1850"/>
        <v>0</v>
      </c>
      <c r="Y766" s="60">
        <f t="shared" si="1850"/>
        <v>0</v>
      </c>
      <c r="Z766" s="60">
        <f t="shared" si="1850"/>
        <v>0</v>
      </c>
      <c r="AA766" s="60">
        <f t="shared" si="1850"/>
        <v>0</v>
      </c>
      <c r="AB766" s="60">
        <f t="shared" si="1850"/>
        <v>0</v>
      </c>
      <c r="AC766" s="72">
        <f>SUM(AC767:AC769)</f>
        <v>0</v>
      </c>
      <c r="AD766" s="60">
        <f t="shared" ref="AD766:AF766" si="1851">SUM(AD767:AD769)</f>
        <v>0</v>
      </c>
      <c r="AE766" s="72">
        <f>SUM(AE767:AE769)</f>
        <v>0</v>
      </c>
      <c r="AF766" s="60">
        <f t="shared" si="1851"/>
        <v>0</v>
      </c>
      <c r="AG766" s="72">
        <f>SUM(AG767:AG769)</f>
        <v>0</v>
      </c>
      <c r="AH766" s="60">
        <f t="shared" ref="AH766" si="1852">SUM(AH767:AH769)</f>
        <v>0</v>
      </c>
      <c r="AI766" s="72">
        <f>SUM(AI767:AI769)</f>
        <v>0</v>
      </c>
      <c r="AJ766" s="72">
        <f>SUM(AJ767:AJ769)</f>
        <v>0</v>
      </c>
      <c r="AK766" s="243">
        <f t="shared" si="1840"/>
        <v>0</v>
      </c>
    </row>
    <row r="767" spans="1:37" ht="20.25" customHeight="1" x14ac:dyDescent="0.2">
      <c r="A767" s="254"/>
      <c r="B767" s="36"/>
      <c r="C767" s="61" t="s">
        <v>10</v>
      </c>
      <c r="D767" s="8"/>
      <c r="E767" s="9">
        <v>0</v>
      </c>
      <c r="F767" s="9">
        <v>0</v>
      </c>
      <c r="G767" s="9">
        <f t="shared" si="1841"/>
        <v>0</v>
      </c>
      <c r="H767" s="9">
        <v>0</v>
      </c>
      <c r="I767" s="9">
        <f t="shared" si="1842"/>
        <v>0</v>
      </c>
      <c r="J767" s="9">
        <v>0</v>
      </c>
      <c r="K767" s="9">
        <f t="shared" si="1843"/>
        <v>0</v>
      </c>
      <c r="L767" s="9">
        <v>4794</v>
      </c>
      <c r="M767" s="9">
        <f t="shared" si="1847"/>
        <v>4794</v>
      </c>
      <c r="N767" s="9">
        <v>0</v>
      </c>
      <c r="O767" s="9">
        <f t="shared" si="1848"/>
        <v>4794</v>
      </c>
      <c r="P767" s="9">
        <v>0</v>
      </c>
      <c r="Q767" s="9">
        <f t="shared" si="1849"/>
        <v>4794</v>
      </c>
      <c r="R767" s="9">
        <v>2516</v>
      </c>
      <c r="S767" s="216">
        <f t="shared" si="1844"/>
        <v>52.4822695035461</v>
      </c>
      <c r="T767" s="44"/>
      <c r="U767" s="143"/>
      <c r="V767" s="144" t="s">
        <v>15</v>
      </c>
      <c r="W767" s="145">
        <v>0</v>
      </c>
      <c r="X767" s="145"/>
      <c r="Y767" s="145">
        <f t="shared" ref="Y767:Y772" si="1853">+W767+X767</f>
        <v>0</v>
      </c>
      <c r="Z767" s="145">
        <v>0</v>
      </c>
      <c r="AA767" s="145">
        <f t="shared" ref="AA767:AA772" si="1854">+Y767+Z767</f>
        <v>0</v>
      </c>
      <c r="AB767" s="145">
        <v>0</v>
      </c>
      <c r="AC767" s="145">
        <f t="shared" ref="AC767:AC772" si="1855">+AA767+AB767</f>
        <v>0</v>
      </c>
      <c r="AD767" s="145">
        <v>0</v>
      </c>
      <c r="AE767" s="145">
        <f t="shared" ref="AE767:AE772" si="1856">+AC767+AD767</f>
        <v>0</v>
      </c>
      <c r="AF767" s="145">
        <v>0</v>
      </c>
      <c r="AG767" s="145">
        <f t="shared" ref="AG767:AG772" si="1857">+AE767+AF767</f>
        <v>0</v>
      </c>
      <c r="AH767" s="145">
        <v>0</v>
      </c>
      <c r="AI767" s="145">
        <f t="shared" ref="AI767:AI772" si="1858">+AG767+AH767</f>
        <v>0</v>
      </c>
      <c r="AJ767" s="145"/>
      <c r="AK767" s="244">
        <f t="shared" si="1840"/>
        <v>0</v>
      </c>
    </row>
    <row r="768" spans="1:37" ht="20.25" customHeight="1" x14ac:dyDescent="0.2">
      <c r="A768" s="254"/>
      <c r="B768" s="36"/>
      <c r="C768" s="61" t="s">
        <v>139</v>
      </c>
      <c r="D768" s="8"/>
      <c r="E768" s="11">
        <v>0</v>
      </c>
      <c r="F768" s="11">
        <v>0</v>
      </c>
      <c r="G768" s="11">
        <f t="shared" si="1841"/>
        <v>0</v>
      </c>
      <c r="H768" s="11">
        <v>0</v>
      </c>
      <c r="I768" s="11">
        <f t="shared" si="1842"/>
        <v>0</v>
      </c>
      <c r="J768" s="11">
        <v>0</v>
      </c>
      <c r="K768" s="11">
        <f t="shared" si="1843"/>
        <v>0</v>
      </c>
      <c r="L768" s="11">
        <v>0</v>
      </c>
      <c r="M768" s="11">
        <f t="shared" si="1847"/>
        <v>0</v>
      </c>
      <c r="N768" s="11">
        <v>0</v>
      </c>
      <c r="O768" s="11">
        <f t="shared" si="1848"/>
        <v>0</v>
      </c>
      <c r="P768" s="11">
        <v>0</v>
      </c>
      <c r="Q768" s="11">
        <f t="shared" si="1849"/>
        <v>0</v>
      </c>
      <c r="R768" s="11"/>
      <c r="S768" s="217">
        <f t="shared" si="1844"/>
        <v>0</v>
      </c>
      <c r="T768" s="45"/>
      <c r="U768" s="53"/>
      <c r="V768" s="20" t="s">
        <v>16</v>
      </c>
      <c r="W768" s="78">
        <v>0</v>
      </c>
      <c r="X768" s="78"/>
      <c r="Y768" s="78">
        <f t="shared" si="1853"/>
        <v>0</v>
      </c>
      <c r="Z768" s="78">
        <v>0</v>
      </c>
      <c r="AA768" s="78">
        <f t="shared" si="1854"/>
        <v>0</v>
      </c>
      <c r="AB768" s="78">
        <v>0</v>
      </c>
      <c r="AC768" s="78">
        <f t="shared" si="1855"/>
        <v>0</v>
      </c>
      <c r="AD768" s="78">
        <v>0</v>
      </c>
      <c r="AE768" s="78">
        <f t="shared" si="1856"/>
        <v>0</v>
      </c>
      <c r="AF768" s="78">
        <v>0</v>
      </c>
      <c r="AG768" s="78">
        <f t="shared" si="1857"/>
        <v>0</v>
      </c>
      <c r="AH768" s="78">
        <v>0</v>
      </c>
      <c r="AI768" s="78">
        <f t="shared" si="1858"/>
        <v>0</v>
      </c>
      <c r="AJ768" s="78"/>
      <c r="AK768" s="245">
        <f t="shared" si="1840"/>
        <v>0</v>
      </c>
    </row>
    <row r="769" spans="1:37" ht="20.25" customHeight="1" x14ac:dyDescent="0.2">
      <c r="A769" s="254"/>
      <c r="B769" s="36"/>
      <c r="C769" s="61" t="s">
        <v>22</v>
      </c>
      <c r="D769" s="8"/>
      <c r="E769" s="58">
        <v>0</v>
      </c>
      <c r="F769" s="58">
        <v>0</v>
      </c>
      <c r="G769" s="58">
        <f t="shared" si="1841"/>
        <v>0</v>
      </c>
      <c r="H769" s="58">
        <v>0</v>
      </c>
      <c r="I769" s="58">
        <f t="shared" si="1842"/>
        <v>0</v>
      </c>
      <c r="J769" s="58">
        <v>0</v>
      </c>
      <c r="K769" s="58">
        <f t="shared" si="1843"/>
        <v>0</v>
      </c>
      <c r="L769" s="58">
        <v>0</v>
      </c>
      <c r="M769" s="58">
        <f t="shared" si="1847"/>
        <v>0</v>
      </c>
      <c r="N769" s="58">
        <v>0</v>
      </c>
      <c r="O769" s="58">
        <f t="shared" si="1848"/>
        <v>0</v>
      </c>
      <c r="P769" s="58">
        <v>0</v>
      </c>
      <c r="Q769" s="58">
        <f t="shared" si="1849"/>
        <v>0</v>
      </c>
      <c r="R769" s="58"/>
      <c r="S769" s="218">
        <f t="shared" si="1844"/>
        <v>0</v>
      </c>
      <c r="U769" s="103"/>
      <c r="V769" s="104" t="s">
        <v>17</v>
      </c>
      <c r="W769" s="80">
        <v>0</v>
      </c>
      <c r="X769" s="80">
        <v>0</v>
      </c>
      <c r="Y769" s="80">
        <f t="shared" si="1853"/>
        <v>0</v>
      </c>
      <c r="Z769" s="80">
        <v>0</v>
      </c>
      <c r="AA769" s="80">
        <f t="shared" si="1854"/>
        <v>0</v>
      </c>
      <c r="AB769" s="80">
        <v>0</v>
      </c>
      <c r="AC769" s="80">
        <f t="shared" si="1855"/>
        <v>0</v>
      </c>
      <c r="AD769" s="80">
        <v>0</v>
      </c>
      <c r="AE769" s="80">
        <f t="shared" si="1856"/>
        <v>0</v>
      </c>
      <c r="AF769" s="80">
        <v>0</v>
      </c>
      <c r="AG769" s="80">
        <f t="shared" si="1857"/>
        <v>0</v>
      </c>
      <c r="AH769" s="80">
        <v>0</v>
      </c>
      <c r="AI769" s="80">
        <f t="shared" si="1858"/>
        <v>0</v>
      </c>
      <c r="AJ769" s="80"/>
      <c r="AK769" s="247">
        <f t="shared" si="1840"/>
        <v>0</v>
      </c>
    </row>
    <row r="770" spans="1:37" ht="20.25" customHeight="1" x14ac:dyDescent="0.2">
      <c r="A770" s="254"/>
      <c r="B770" s="39"/>
      <c r="C770" s="135" t="s">
        <v>46</v>
      </c>
      <c r="D770" s="8"/>
      <c r="E770" s="11">
        <v>0</v>
      </c>
      <c r="F770" s="11">
        <v>0</v>
      </c>
      <c r="G770" s="11">
        <f t="shared" si="1841"/>
        <v>0</v>
      </c>
      <c r="H770" s="11">
        <v>0</v>
      </c>
      <c r="I770" s="11">
        <f t="shared" si="1842"/>
        <v>0</v>
      </c>
      <c r="J770" s="11">
        <v>0</v>
      </c>
      <c r="K770" s="11">
        <f t="shared" si="1843"/>
        <v>0</v>
      </c>
      <c r="L770" s="11">
        <v>0</v>
      </c>
      <c r="M770" s="11">
        <f t="shared" si="1847"/>
        <v>0</v>
      </c>
      <c r="N770" s="11">
        <v>0</v>
      </c>
      <c r="O770" s="11">
        <f t="shared" si="1848"/>
        <v>0</v>
      </c>
      <c r="P770" s="11">
        <v>0</v>
      </c>
      <c r="Q770" s="11">
        <f t="shared" si="1849"/>
        <v>0</v>
      </c>
      <c r="R770" s="11"/>
      <c r="S770" s="217">
        <f t="shared" si="1844"/>
        <v>0</v>
      </c>
      <c r="T770" s="45"/>
      <c r="U770" s="147" t="s">
        <v>43</v>
      </c>
      <c r="V770" s="10"/>
      <c r="W770" s="60">
        <v>0</v>
      </c>
      <c r="X770" s="60">
        <v>0</v>
      </c>
      <c r="Y770" s="60">
        <f t="shared" si="1853"/>
        <v>0</v>
      </c>
      <c r="Z770" s="60">
        <v>0</v>
      </c>
      <c r="AA770" s="60">
        <f t="shared" si="1854"/>
        <v>0</v>
      </c>
      <c r="AB770" s="60">
        <v>0</v>
      </c>
      <c r="AC770" s="60">
        <f t="shared" si="1855"/>
        <v>0</v>
      </c>
      <c r="AD770" s="60">
        <v>0</v>
      </c>
      <c r="AE770" s="60">
        <f t="shared" si="1856"/>
        <v>0</v>
      </c>
      <c r="AF770" s="60">
        <v>0</v>
      </c>
      <c r="AG770" s="60">
        <f t="shared" si="1857"/>
        <v>0</v>
      </c>
      <c r="AH770" s="60">
        <v>0</v>
      </c>
      <c r="AI770" s="60">
        <f t="shared" si="1858"/>
        <v>0</v>
      </c>
      <c r="AJ770" s="60"/>
      <c r="AK770" s="230">
        <f t="shared" si="1840"/>
        <v>0</v>
      </c>
    </row>
    <row r="771" spans="1:37" ht="20.25" customHeight="1" x14ac:dyDescent="0.2">
      <c r="A771" s="254"/>
      <c r="B771" s="134"/>
      <c r="C771" s="135" t="s">
        <v>51</v>
      </c>
      <c r="D771" s="8"/>
      <c r="E771" s="58">
        <v>0</v>
      </c>
      <c r="F771" s="58">
        <v>0</v>
      </c>
      <c r="G771" s="58">
        <f t="shared" si="1841"/>
        <v>0</v>
      </c>
      <c r="H771" s="58">
        <v>0</v>
      </c>
      <c r="I771" s="58">
        <f t="shared" si="1842"/>
        <v>0</v>
      </c>
      <c r="J771" s="58">
        <v>0</v>
      </c>
      <c r="K771" s="58">
        <f t="shared" si="1843"/>
        <v>0</v>
      </c>
      <c r="L771" s="58">
        <v>0</v>
      </c>
      <c r="M771" s="58">
        <f t="shared" si="1847"/>
        <v>0</v>
      </c>
      <c r="N771" s="58">
        <v>0</v>
      </c>
      <c r="O771" s="58">
        <f t="shared" si="1848"/>
        <v>0</v>
      </c>
      <c r="P771" s="58">
        <v>0</v>
      </c>
      <c r="Q771" s="58">
        <f t="shared" si="1849"/>
        <v>0</v>
      </c>
      <c r="R771" s="58"/>
      <c r="S771" s="218">
        <f t="shared" si="1844"/>
        <v>0</v>
      </c>
      <c r="T771" s="29"/>
      <c r="U771" s="55" t="s">
        <v>38</v>
      </c>
      <c r="V771" s="28"/>
      <c r="W771" s="60">
        <v>0</v>
      </c>
      <c r="X771" s="60">
        <v>0</v>
      </c>
      <c r="Y771" s="60">
        <f t="shared" si="1853"/>
        <v>0</v>
      </c>
      <c r="Z771" s="60">
        <v>0</v>
      </c>
      <c r="AA771" s="60">
        <f t="shared" si="1854"/>
        <v>0</v>
      </c>
      <c r="AB771" s="60">
        <v>0</v>
      </c>
      <c r="AC771" s="60">
        <f t="shared" si="1855"/>
        <v>0</v>
      </c>
      <c r="AD771" s="60">
        <v>0</v>
      </c>
      <c r="AE771" s="60">
        <f t="shared" si="1856"/>
        <v>0</v>
      </c>
      <c r="AF771" s="60">
        <v>0</v>
      </c>
      <c r="AG771" s="60">
        <f t="shared" si="1857"/>
        <v>0</v>
      </c>
      <c r="AH771" s="60">
        <v>0</v>
      </c>
      <c r="AI771" s="60">
        <f t="shared" si="1858"/>
        <v>0</v>
      </c>
      <c r="AJ771" s="60"/>
      <c r="AK771" s="230">
        <f t="shared" si="1840"/>
        <v>0</v>
      </c>
    </row>
    <row r="772" spans="1:37" ht="20.25" customHeight="1" x14ac:dyDescent="0.2">
      <c r="A772" s="254"/>
      <c r="B772" s="105"/>
      <c r="C772" s="35" t="s">
        <v>127</v>
      </c>
      <c r="D772" s="35"/>
      <c r="E772" s="59">
        <v>0</v>
      </c>
      <c r="F772" s="59">
        <v>0</v>
      </c>
      <c r="G772" s="59">
        <f t="shared" si="1841"/>
        <v>0</v>
      </c>
      <c r="H772" s="59">
        <v>0</v>
      </c>
      <c r="I772" s="59">
        <f t="shared" si="1842"/>
        <v>0</v>
      </c>
      <c r="J772" s="59">
        <v>0</v>
      </c>
      <c r="K772" s="59">
        <f t="shared" si="1843"/>
        <v>0</v>
      </c>
      <c r="L772" s="59">
        <v>0</v>
      </c>
      <c r="M772" s="59">
        <f t="shared" si="1847"/>
        <v>0</v>
      </c>
      <c r="N772" s="59">
        <v>0</v>
      </c>
      <c r="O772" s="59">
        <f t="shared" si="1848"/>
        <v>0</v>
      </c>
      <c r="P772" s="59">
        <v>0</v>
      </c>
      <c r="Q772" s="59">
        <f t="shared" si="1849"/>
        <v>0</v>
      </c>
      <c r="R772" s="59"/>
      <c r="S772" s="219">
        <f t="shared" si="1844"/>
        <v>0</v>
      </c>
      <c r="T772" s="29"/>
      <c r="U772" s="148" t="s">
        <v>127</v>
      </c>
      <c r="V772" s="132"/>
      <c r="W772" s="89">
        <v>0</v>
      </c>
      <c r="X772" s="89">
        <v>0</v>
      </c>
      <c r="Y772" s="89">
        <f t="shared" si="1853"/>
        <v>0</v>
      </c>
      <c r="Z772" s="89">
        <v>0</v>
      </c>
      <c r="AA772" s="89">
        <f t="shared" si="1854"/>
        <v>0</v>
      </c>
      <c r="AB772" s="89">
        <v>0</v>
      </c>
      <c r="AC772" s="89">
        <f t="shared" si="1855"/>
        <v>0</v>
      </c>
      <c r="AD772" s="89">
        <v>0</v>
      </c>
      <c r="AE772" s="89">
        <f t="shared" si="1856"/>
        <v>0</v>
      </c>
      <c r="AF772" s="89">
        <v>0</v>
      </c>
      <c r="AG772" s="89">
        <f t="shared" si="1857"/>
        <v>0</v>
      </c>
      <c r="AH772" s="89">
        <v>0</v>
      </c>
      <c r="AI772" s="89">
        <f t="shared" si="1858"/>
        <v>0</v>
      </c>
      <c r="AJ772" s="89"/>
      <c r="AK772" s="248">
        <f t="shared" si="1840"/>
        <v>0</v>
      </c>
    </row>
    <row r="773" spans="1:37" ht="20.25" customHeight="1" x14ac:dyDescent="0.2">
      <c r="A773" s="254"/>
      <c r="B773" s="149" t="s">
        <v>14</v>
      </c>
      <c r="C773" s="135"/>
      <c r="D773" s="8"/>
      <c r="E773" s="11">
        <f>SUM(E767:E772)+E760</f>
        <v>0</v>
      </c>
      <c r="F773" s="11">
        <f t="shared" ref="F773" si="1859">SUM(F767:F772)+F760</f>
        <v>0</v>
      </c>
      <c r="G773" s="11">
        <f t="shared" ref="G773" si="1860">SUM(G767:G772)+G760</f>
        <v>0</v>
      </c>
      <c r="H773" s="11">
        <f t="shared" ref="H773" si="1861">SUM(H767:H772)+H760</f>
        <v>0</v>
      </c>
      <c r="I773" s="11">
        <f t="shared" ref="I773" si="1862">SUM(I767:I772)+I760</f>
        <v>0</v>
      </c>
      <c r="J773" s="11">
        <f t="shared" ref="J773" si="1863">SUM(J767:J772)+J760</f>
        <v>0</v>
      </c>
      <c r="K773" s="11">
        <f t="shared" ref="K773" si="1864">SUM(K767:K772)+K760</f>
        <v>0</v>
      </c>
      <c r="L773" s="11">
        <f t="shared" ref="L773" si="1865">SUM(L767:L772)+L760</f>
        <v>4794</v>
      </c>
      <c r="M773" s="11">
        <f t="shared" ref="M773" si="1866">SUM(M767:M772)+M760</f>
        <v>4794</v>
      </c>
      <c r="N773" s="11">
        <f t="shared" ref="N773" si="1867">SUM(N767:N772)+N760</f>
        <v>0</v>
      </c>
      <c r="O773" s="11">
        <f t="shared" ref="O773" si="1868">SUM(O767:O772)+O760</f>
        <v>4794</v>
      </c>
      <c r="P773" s="11">
        <f t="shared" ref="P773" si="1869">SUM(P767:P772)+P760</f>
        <v>0</v>
      </c>
      <c r="Q773" s="11">
        <f t="shared" ref="Q773" si="1870">SUM(Q767:Q772)+Q760</f>
        <v>4794</v>
      </c>
      <c r="R773" s="11">
        <f t="shared" ref="R773" si="1871">SUM(R767:R772)+R760</f>
        <v>2516</v>
      </c>
      <c r="S773" s="217">
        <f t="shared" si="1844"/>
        <v>52.4822695035461</v>
      </c>
      <c r="T773" s="65"/>
      <c r="U773" s="150" t="s">
        <v>18</v>
      </c>
      <c r="V773" s="151"/>
      <c r="W773" s="60">
        <f t="shared" ref="W773:AJ773" si="1872">+W771+W766+W760+W770+W772</f>
        <v>0</v>
      </c>
      <c r="X773" s="60">
        <f t="shared" si="1872"/>
        <v>0</v>
      </c>
      <c r="Y773" s="60">
        <f t="shared" si="1872"/>
        <v>0</v>
      </c>
      <c r="Z773" s="60">
        <f t="shared" si="1872"/>
        <v>0</v>
      </c>
      <c r="AA773" s="60">
        <f t="shared" si="1872"/>
        <v>0</v>
      </c>
      <c r="AB773" s="60">
        <f t="shared" si="1872"/>
        <v>0</v>
      </c>
      <c r="AC773" s="60">
        <f t="shared" si="1872"/>
        <v>0</v>
      </c>
      <c r="AD773" s="60">
        <f t="shared" si="1872"/>
        <v>4794</v>
      </c>
      <c r="AE773" s="60">
        <f t="shared" si="1872"/>
        <v>4794</v>
      </c>
      <c r="AF773" s="60">
        <f t="shared" si="1872"/>
        <v>0</v>
      </c>
      <c r="AG773" s="60">
        <f t="shared" si="1872"/>
        <v>4794</v>
      </c>
      <c r="AH773" s="60">
        <f t="shared" si="1872"/>
        <v>0</v>
      </c>
      <c r="AI773" s="60">
        <f t="shared" si="1872"/>
        <v>4794</v>
      </c>
      <c r="AJ773" s="60">
        <f t="shared" si="1872"/>
        <v>2515.8580000000002</v>
      </c>
      <c r="AK773" s="230">
        <f t="shared" si="1840"/>
        <v>52.479307467667923</v>
      </c>
    </row>
    <row r="774" spans="1:37" ht="23.25" customHeight="1" x14ac:dyDescent="0.2">
      <c r="A774" s="254"/>
      <c r="B774" s="152" t="s">
        <v>115</v>
      </c>
      <c r="C774" s="122" t="s">
        <v>99</v>
      </c>
      <c r="D774" s="123"/>
      <c r="E774" s="122"/>
      <c r="F774" s="122"/>
      <c r="G774" s="122"/>
      <c r="H774" s="122"/>
      <c r="I774" s="122"/>
      <c r="J774" s="122"/>
      <c r="K774" s="122"/>
      <c r="L774" s="122"/>
      <c r="M774" s="122"/>
      <c r="N774" s="122"/>
      <c r="O774" s="122"/>
      <c r="P774" s="122"/>
      <c r="Q774" s="122"/>
      <c r="R774" s="122"/>
      <c r="S774" s="220"/>
      <c r="T774" s="122"/>
      <c r="U774" s="123"/>
      <c r="V774" s="167"/>
      <c r="W774" s="167"/>
      <c r="X774" s="167"/>
      <c r="Y774" s="167"/>
      <c r="Z774" s="167"/>
      <c r="AA774" s="167"/>
      <c r="AB774" s="167"/>
      <c r="AC774" s="167"/>
      <c r="AD774" s="167"/>
      <c r="AE774" s="167"/>
      <c r="AF774" s="167"/>
      <c r="AG774" s="167"/>
      <c r="AH774" s="167"/>
      <c r="AI774" s="167"/>
      <c r="AJ774" s="167"/>
      <c r="AK774" s="199"/>
    </row>
    <row r="775" spans="1:37" ht="38.25" x14ac:dyDescent="0.2">
      <c r="A775" s="254"/>
      <c r="B775" s="7" t="s">
        <v>0</v>
      </c>
      <c r="C775" s="61"/>
      <c r="D775" s="8"/>
      <c r="E775" s="24" t="str">
        <f t="shared" ref="E775" si="1873">+E$6</f>
        <v>Eredeti előirányzat
2024. év</v>
      </c>
      <c r="F775" s="24" t="str">
        <f t="shared" ref="F775:S775" si="1874">+F$6</f>
        <v>1 Módosítás</v>
      </c>
      <c r="G775" s="24" t="str">
        <f t="shared" si="1874"/>
        <v>Módosított előirányzat 1
2024. év</v>
      </c>
      <c r="H775" s="24" t="str">
        <f t="shared" si="1874"/>
        <v>2 Módosítás</v>
      </c>
      <c r="I775" s="24" t="str">
        <f t="shared" si="1874"/>
        <v>Módosított előirányzat</v>
      </c>
      <c r="J775" s="24" t="str">
        <f t="shared" si="1874"/>
        <v>3 Módosítás</v>
      </c>
      <c r="K775" s="24" t="str">
        <f t="shared" si="1874"/>
        <v>Módosított előirányzat</v>
      </c>
      <c r="L775" s="24" t="str">
        <f t="shared" si="1874"/>
        <v>4 Módosítás</v>
      </c>
      <c r="M775" s="24" t="str">
        <f t="shared" si="1874"/>
        <v>4. Módosított előirányzat</v>
      </c>
      <c r="N775" s="24" t="str">
        <f t="shared" si="1874"/>
        <v>5 Módosítás</v>
      </c>
      <c r="O775" s="24" t="str">
        <f t="shared" si="1874"/>
        <v>Módosított előirányzat 5.</v>
      </c>
      <c r="P775" s="24" t="str">
        <f t="shared" si="1874"/>
        <v>6 Módosítás</v>
      </c>
      <c r="Q775" s="24" t="str">
        <f t="shared" si="1874"/>
        <v>Módosított előirányzat
2024. év</v>
      </c>
      <c r="R775" s="24" t="str">
        <f t="shared" si="1874"/>
        <v>Teljesítés
2024. év</v>
      </c>
      <c r="S775" s="24" t="str">
        <f t="shared" si="1874"/>
        <v>%
Teljesítés
 Mód.előir.</v>
      </c>
      <c r="T775" s="51"/>
      <c r="U775" s="84" t="s">
        <v>1</v>
      </c>
      <c r="V775" s="56"/>
      <c r="W775" s="25" t="str">
        <f t="shared" ref="W775" si="1875">+W$6</f>
        <v>Eredeti előirányzat
2024. év</v>
      </c>
      <c r="X775" s="25" t="str">
        <f t="shared" ref="X775:AK775" si="1876">+X$6</f>
        <v>1 Módosítás</v>
      </c>
      <c r="Y775" s="25" t="str">
        <f t="shared" si="1876"/>
        <v>Módosított előirányzat 1
2024. év</v>
      </c>
      <c r="Z775" s="25" t="str">
        <f t="shared" si="1876"/>
        <v>2 Módosítás</v>
      </c>
      <c r="AA775" s="25" t="str">
        <f t="shared" si="1876"/>
        <v>Módosított előirányzat</v>
      </c>
      <c r="AB775" s="25" t="str">
        <f t="shared" si="1876"/>
        <v>3 Módosítás</v>
      </c>
      <c r="AC775" s="25" t="str">
        <f t="shared" si="1876"/>
        <v>Módosított előirányzat</v>
      </c>
      <c r="AD775" s="25" t="str">
        <f t="shared" si="1876"/>
        <v>4 Módosítás</v>
      </c>
      <c r="AE775" s="25" t="str">
        <f t="shared" si="1876"/>
        <v>4. Módosított előirányzat</v>
      </c>
      <c r="AF775" s="25" t="str">
        <f t="shared" si="1876"/>
        <v>5 Módosítás</v>
      </c>
      <c r="AG775" s="25" t="str">
        <f t="shared" si="1876"/>
        <v>Módosított előirányzat 5</v>
      </c>
      <c r="AH775" s="25" t="str">
        <f t="shared" si="1876"/>
        <v>6 Módosítás</v>
      </c>
      <c r="AI775" s="25" t="str">
        <f t="shared" si="1876"/>
        <v>Módosított 
előirányzat</v>
      </c>
      <c r="AJ775" s="25" t="str">
        <f t="shared" si="1876"/>
        <v>Teljesítés
2024. év</v>
      </c>
      <c r="AK775" s="25" t="str">
        <f t="shared" si="1876"/>
        <v>%
Teljesítés
 Mód.előir.</v>
      </c>
    </row>
    <row r="776" spans="1:37" ht="20.25" customHeight="1" x14ac:dyDescent="0.2">
      <c r="A776" s="254"/>
      <c r="B776" s="36"/>
      <c r="C776" s="61" t="s">
        <v>2</v>
      </c>
      <c r="D776" s="69"/>
      <c r="E776" s="137">
        <f t="shared" ref="E776" si="1877">+E777+E778+E779+E780</f>
        <v>0</v>
      </c>
      <c r="F776" s="137">
        <f t="shared" ref="F776:I776" si="1878">+F777+F778+F779+F780</f>
        <v>0</v>
      </c>
      <c r="G776" s="137">
        <f t="shared" si="1878"/>
        <v>0</v>
      </c>
      <c r="H776" s="137">
        <f t="shared" si="1878"/>
        <v>0</v>
      </c>
      <c r="I776" s="137">
        <f t="shared" si="1878"/>
        <v>0</v>
      </c>
      <c r="J776" s="137">
        <f t="shared" ref="J776:K776" si="1879">+J777+J778+J779+J780</f>
        <v>0</v>
      </c>
      <c r="K776" s="137">
        <f t="shared" si="1879"/>
        <v>0</v>
      </c>
      <c r="L776" s="137">
        <f t="shared" ref="L776:M776" si="1880">+L777+L778+L779+L780</f>
        <v>0</v>
      </c>
      <c r="M776" s="137">
        <f t="shared" si="1880"/>
        <v>0</v>
      </c>
      <c r="N776" s="137">
        <f t="shared" ref="N776:O776" si="1881">+N777+N778+N779+N780</f>
        <v>0</v>
      </c>
      <c r="O776" s="137">
        <f t="shared" si="1881"/>
        <v>0</v>
      </c>
      <c r="P776" s="137">
        <f t="shared" ref="P776:Q776" si="1882">+P777+P778+P779+P780</f>
        <v>0</v>
      </c>
      <c r="Q776" s="137">
        <f t="shared" si="1882"/>
        <v>0</v>
      </c>
      <c r="R776" s="137">
        <f>+R777+R778+R779+R780</f>
        <v>0</v>
      </c>
      <c r="S776" s="213">
        <f>IF(Q776=0,0,R776/Q776*100)</f>
        <v>0</v>
      </c>
      <c r="T776" s="44"/>
      <c r="U776" s="138" t="s">
        <v>3</v>
      </c>
      <c r="V776" s="139"/>
      <c r="W776" s="72">
        <f t="shared" ref="W776" si="1883">SUM(W777:W781)</f>
        <v>0</v>
      </c>
      <c r="X776" s="72">
        <f t="shared" ref="X776" si="1884">SUM(X777:X781)</f>
        <v>0</v>
      </c>
      <c r="Y776" s="72">
        <f>+W776+X776</f>
        <v>0</v>
      </c>
      <c r="Z776" s="72">
        <f t="shared" ref="Z776" si="1885">SUM(Z777:Z781)</f>
        <v>0</v>
      </c>
      <c r="AA776" s="72">
        <f>+Y776+Z776</f>
        <v>0</v>
      </c>
      <c r="AB776" s="72">
        <f t="shared" ref="AB776:AD776" si="1886">SUM(AB777:AB781)</f>
        <v>0</v>
      </c>
      <c r="AC776" s="72">
        <f>SUM(AC777:AC781)</f>
        <v>0</v>
      </c>
      <c r="AD776" s="72">
        <f t="shared" si="1886"/>
        <v>0</v>
      </c>
      <c r="AE776" s="72">
        <f>SUM(AE777:AE781)</f>
        <v>0</v>
      </c>
      <c r="AF776" s="72">
        <f t="shared" ref="AF776:AH776" si="1887">SUM(AF777:AF781)</f>
        <v>0</v>
      </c>
      <c r="AG776" s="72">
        <f>SUM(AG777:AG781)</f>
        <v>0</v>
      </c>
      <c r="AH776" s="72">
        <f t="shared" si="1887"/>
        <v>0</v>
      </c>
      <c r="AI776" s="72">
        <f>SUM(AI777:AI781)</f>
        <v>0</v>
      </c>
      <c r="AJ776" s="72">
        <f>SUM(AJ777:AJ781)</f>
        <v>0</v>
      </c>
      <c r="AK776" s="243">
        <f t="shared" ref="AK776:AK789" si="1888">IF(AI776=0,0,AJ776/AI776*100)</f>
        <v>0</v>
      </c>
    </row>
    <row r="777" spans="1:37" ht="20.25" customHeight="1" x14ac:dyDescent="0.2">
      <c r="A777" s="254"/>
      <c r="B777" s="85"/>
      <c r="C777" s="73" t="s">
        <v>4</v>
      </c>
      <c r="D777" s="73"/>
      <c r="E777" s="142"/>
      <c r="F777" s="142">
        <v>0</v>
      </c>
      <c r="G777" s="142"/>
      <c r="H777" s="142"/>
      <c r="I777" s="142"/>
      <c r="J777" s="142"/>
      <c r="K777" s="142"/>
      <c r="L777" s="142"/>
      <c r="M777" s="142"/>
      <c r="N777" s="142"/>
      <c r="O777" s="142"/>
      <c r="P777" s="142"/>
      <c r="Q777" s="142"/>
      <c r="R777" s="142"/>
      <c r="S777" s="214">
        <f t="shared" ref="S777:S789" si="1889">IF(Q777=0,0,R777/Q777*100)</f>
        <v>0</v>
      </c>
      <c r="T777" s="46"/>
      <c r="U777" s="143"/>
      <c r="V777" s="144" t="s">
        <v>6</v>
      </c>
      <c r="W777" s="145">
        <v>0</v>
      </c>
      <c r="X777" s="145">
        <v>0</v>
      </c>
      <c r="Y777" s="145">
        <f t="shared" ref="Y777:Y788" si="1890">+W777+X777</f>
        <v>0</v>
      </c>
      <c r="Z777" s="145">
        <v>0</v>
      </c>
      <c r="AA777" s="145">
        <f t="shared" ref="AA777:AA788" si="1891">+Y777+Z777</f>
        <v>0</v>
      </c>
      <c r="AB777" s="145">
        <v>0</v>
      </c>
      <c r="AC777" s="145">
        <f>+AA777+AB777</f>
        <v>0</v>
      </c>
      <c r="AD777" s="145">
        <v>0</v>
      </c>
      <c r="AE777" s="145">
        <f>+AC777+AD777</f>
        <v>0</v>
      </c>
      <c r="AF777" s="145">
        <v>0</v>
      </c>
      <c r="AG777" s="145">
        <f>+AE777+AF777</f>
        <v>0</v>
      </c>
      <c r="AH777" s="145">
        <v>0</v>
      </c>
      <c r="AI777" s="145">
        <f>+AG777+AH777</f>
        <v>0</v>
      </c>
      <c r="AJ777" s="145"/>
      <c r="AK777" s="244">
        <f t="shared" si="1888"/>
        <v>0</v>
      </c>
    </row>
    <row r="778" spans="1:37" ht="20.25" customHeight="1" x14ac:dyDescent="0.2">
      <c r="A778" s="254"/>
      <c r="B778" s="37"/>
      <c r="C778" s="17" t="s">
        <v>5</v>
      </c>
      <c r="D778" s="18"/>
      <c r="E778" s="5">
        <v>0</v>
      </c>
      <c r="F778" s="5">
        <v>0</v>
      </c>
      <c r="G778" s="5">
        <f>+E778+F778</f>
        <v>0</v>
      </c>
      <c r="H778" s="5">
        <v>0</v>
      </c>
      <c r="I778" s="5">
        <f>+G778+H778</f>
        <v>0</v>
      </c>
      <c r="J778" s="5">
        <v>0</v>
      </c>
      <c r="K778" s="5">
        <f>+I778+J778</f>
        <v>0</v>
      </c>
      <c r="L778" s="5">
        <v>0</v>
      </c>
      <c r="M778" s="5">
        <f>+K778+L778</f>
        <v>0</v>
      </c>
      <c r="N778" s="5">
        <v>0</v>
      </c>
      <c r="O778" s="5">
        <f>+M778+N778</f>
        <v>0</v>
      </c>
      <c r="P778" s="5">
        <v>0</v>
      </c>
      <c r="Q778" s="5">
        <f>+O778+P778</f>
        <v>0</v>
      </c>
      <c r="R778" s="5"/>
      <c r="S778" s="215">
        <f t="shared" si="1889"/>
        <v>0</v>
      </c>
      <c r="T778" s="46"/>
      <c r="U778" s="53"/>
      <c r="V778" s="19" t="s">
        <v>8</v>
      </c>
      <c r="W778" s="78">
        <v>0</v>
      </c>
      <c r="X778" s="78">
        <v>0</v>
      </c>
      <c r="Y778" s="78">
        <f t="shared" si="1890"/>
        <v>0</v>
      </c>
      <c r="Z778" s="78">
        <v>0</v>
      </c>
      <c r="AA778" s="78">
        <f t="shared" si="1891"/>
        <v>0</v>
      </c>
      <c r="AB778" s="78">
        <v>0</v>
      </c>
      <c r="AC778" s="78">
        <f>+AA778+AB778</f>
        <v>0</v>
      </c>
      <c r="AD778" s="78">
        <v>0</v>
      </c>
      <c r="AE778" s="78">
        <f>+AC778+AD778</f>
        <v>0</v>
      </c>
      <c r="AF778" s="78">
        <v>0</v>
      </c>
      <c r="AG778" s="78">
        <f>+AE778+AF778</f>
        <v>0</v>
      </c>
      <c r="AH778" s="78">
        <v>0</v>
      </c>
      <c r="AI778" s="78">
        <f>+AG778+AH778</f>
        <v>0</v>
      </c>
      <c r="AJ778" s="78"/>
      <c r="AK778" s="245">
        <f t="shared" si="1888"/>
        <v>0</v>
      </c>
    </row>
    <row r="779" spans="1:37" ht="20.25" customHeight="1" x14ac:dyDescent="0.2">
      <c r="A779" s="254"/>
      <c r="B779" s="37"/>
      <c r="C779" s="17" t="s">
        <v>7</v>
      </c>
      <c r="D779" s="18"/>
      <c r="E779" s="5">
        <v>0</v>
      </c>
      <c r="F779" s="5">
        <v>0</v>
      </c>
      <c r="G779" s="5">
        <f t="shared" ref="G779:G788" si="1892">+E779+F779</f>
        <v>0</v>
      </c>
      <c r="H779" s="5">
        <v>0</v>
      </c>
      <c r="I779" s="5">
        <f t="shared" ref="I779:I788" si="1893">+G779+H779</f>
        <v>0</v>
      </c>
      <c r="J779" s="5">
        <v>0</v>
      </c>
      <c r="K779" s="5">
        <f t="shared" ref="K779:K788" si="1894">+I779+J779</f>
        <v>0</v>
      </c>
      <c r="L779" s="5">
        <v>0</v>
      </c>
      <c r="M779" s="5">
        <f t="shared" ref="M779:M788" si="1895">+K779+L779</f>
        <v>0</v>
      </c>
      <c r="N779" s="5">
        <v>0</v>
      </c>
      <c r="O779" s="5">
        <f t="shared" ref="O779:O788" si="1896">+M779+N779</f>
        <v>0</v>
      </c>
      <c r="P779" s="5">
        <v>0</v>
      </c>
      <c r="Q779" s="5">
        <f t="shared" ref="Q779:Q788" si="1897">+O779+P779</f>
        <v>0</v>
      </c>
      <c r="R779" s="5"/>
      <c r="S779" s="215">
        <f t="shared" si="1889"/>
        <v>0</v>
      </c>
      <c r="T779" s="46"/>
      <c r="U779" s="53"/>
      <c r="V779" s="20" t="s">
        <v>9</v>
      </c>
      <c r="W779" s="78">
        <v>0</v>
      </c>
      <c r="X779" s="78">
        <v>0</v>
      </c>
      <c r="Y779" s="78">
        <f t="shared" si="1890"/>
        <v>0</v>
      </c>
      <c r="Z779" s="78">
        <v>0</v>
      </c>
      <c r="AA779" s="78">
        <f t="shared" si="1891"/>
        <v>0</v>
      </c>
      <c r="AB779" s="78">
        <v>0</v>
      </c>
      <c r="AC779" s="78">
        <f>+AA779+AB779</f>
        <v>0</v>
      </c>
      <c r="AD779" s="78">
        <v>0</v>
      </c>
      <c r="AE779" s="78">
        <f>+AC779+AD779</f>
        <v>0</v>
      </c>
      <c r="AF779" s="78">
        <v>0</v>
      </c>
      <c r="AG779" s="78">
        <f>+AE779+AF779</f>
        <v>0</v>
      </c>
      <c r="AH779" s="78">
        <v>0</v>
      </c>
      <c r="AI779" s="78">
        <f>+AG779+AH779</f>
        <v>0</v>
      </c>
      <c r="AJ779" s="78"/>
      <c r="AK779" s="245">
        <f t="shared" si="1888"/>
        <v>0</v>
      </c>
    </row>
    <row r="780" spans="1:37" ht="20.25" customHeight="1" x14ac:dyDescent="0.2">
      <c r="A780" s="254"/>
      <c r="B780" s="37"/>
      <c r="C780" s="17" t="s">
        <v>21</v>
      </c>
      <c r="D780" s="18"/>
      <c r="E780" s="5">
        <v>0</v>
      </c>
      <c r="F780" s="5">
        <v>0</v>
      </c>
      <c r="G780" s="5">
        <f t="shared" si="1892"/>
        <v>0</v>
      </c>
      <c r="H780" s="5">
        <v>0</v>
      </c>
      <c r="I780" s="5">
        <f t="shared" si="1893"/>
        <v>0</v>
      </c>
      <c r="J780" s="5">
        <v>0</v>
      </c>
      <c r="K780" s="5">
        <f t="shared" si="1894"/>
        <v>0</v>
      </c>
      <c r="L780" s="5">
        <v>0</v>
      </c>
      <c r="M780" s="5">
        <f t="shared" si="1895"/>
        <v>0</v>
      </c>
      <c r="N780" s="5">
        <v>0</v>
      </c>
      <c r="O780" s="5">
        <f t="shared" si="1896"/>
        <v>0</v>
      </c>
      <c r="P780" s="5">
        <v>0</v>
      </c>
      <c r="Q780" s="5">
        <f t="shared" si="1897"/>
        <v>0</v>
      </c>
      <c r="R780" s="5"/>
      <c r="S780" s="215">
        <f t="shared" si="1889"/>
        <v>0</v>
      </c>
      <c r="T780" s="46"/>
      <c r="U780" s="53"/>
      <c r="V780" s="20" t="s">
        <v>11</v>
      </c>
      <c r="W780" s="78">
        <v>0</v>
      </c>
      <c r="X780" s="78">
        <v>0</v>
      </c>
      <c r="Y780" s="78">
        <f t="shared" si="1890"/>
        <v>0</v>
      </c>
      <c r="Z780" s="78"/>
      <c r="AA780" s="78">
        <f t="shared" si="1891"/>
        <v>0</v>
      </c>
      <c r="AB780" s="78"/>
      <c r="AC780" s="78">
        <f>+AA780+AB780</f>
        <v>0</v>
      </c>
      <c r="AD780" s="78"/>
      <c r="AE780" s="78">
        <f>+AC780+AD780</f>
        <v>0</v>
      </c>
      <c r="AF780" s="78">
        <v>0</v>
      </c>
      <c r="AG780" s="78">
        <f>+AE780+AF780</f>
        <v>0</v>
      </c>
      <c r="AH780" s="78">
        <v>0</v>
      </c>
      <c r="AI780" s="78">
        <f>+AG780+AH780</f>
        <v>0</v>
      </c>
      <c r="AJ780" s="78"/>
      <c r="AK780" s="245">
        <f t="shared" si="1888"/>
        <v>0</v>
      </c>
    </row>
    <row r="781" spans="1:37" ht="20.25" customHeight="1" x14ac:dyDescent="0.2">
      <c r="A781" s="254"/>
      <c r="B781" s="156"/>
      <c r="C781" s="157"/>
      <c r="D781" s="157"/>
      <c r="E781" s="102">
        <v>0</v>
      </c>
      <c r="F781" s="102">
        <v>0</v>
      </c>
      <c r="G781" s="5">
        <f t="shared" si="1892"/>
        <v>0</v>
      </c>
      <c r="H781" s="102"/>
      <c r="I781" s="5">
        <f t="shared" si="1893"/>
        <v>0</v>
      </c>
      <c r="J781" s="102"/>
      <c r="K781" s="5">
        <f t="shared" si="1894"/>
        <v>0</v>
      </c>
      <c r="L781" s="102"/>
      <c r="M781" s="5">
        <f t="shared" si="1895"/>
        <v>0</v>
      </c>
      <c r="N781" s="102"/>
      <c r="O781" s="5">
        <f t="shared" si="1896"/>
        <v>0</v>
      </c>
      <c r="P781" s="102"/>
      <c r="Q781" s="5">
        <f t="shared" si="1897"/>
        <v>0</v>
      </c>
      <c r="R781" s="5"/>
      <c r="S781" s="215">
        <f t="shared" si="1889"/>
        <v>0</v>
      </c>
      <c r="T781" s="50"/>
      <c r="U781" s="54"/>
      <c r="V781" s="23" t="s">
        <v>12</v>
      </c>
      <c r="W781" s="79">
        <v>0</v>
      </c>
      <c r="X781" s="79">
        <v>0</v>
      </c>
      <c r="Y781" s="79">
        <f t="shared" si="1890"/>
        <v>0</v>
      </c>
      <c r="Z781" s="79"/>
      <c r="AA781" s="79">
        <f t="shared" si="1891"/>
        <v>0</v>
      </c>
      <c r="AB781" s="79"/>
      <c r="AC781" s="79">
        <f>+AA781+AB781</f>
        <v>0</v>
      </c>
      <c r="AD781" s="79"/>
      <c r="AE781" s="79">
        <f>+AC781+AD781</f>
        <v>0</v>
      </c>
      <c r="AF781" s="79">
        <v>0</v>
      </c>
      <c r="AG781" s="79">
        <f>+AE781+AF781</f>
        <v>0</v>
      </c>
      <c r="AH781" s="79">
        <v>0</v>
      </c>
      <c r="AI781" s="79">
        <f>+AG781+AH781</f>
        <v>0</v>
      </c>
      <c r="AJ781" s="79"/>
      <c r="AK781" s="246">
        <f t="shared" si="1888"/>
        <v>0</v>
      </c>
    </row>
    <row r="782" spans="1:37" ht="20.25" customHeight="1" x14ac:dyDescent="0.2">
      <c r="A782" s="254"/>
      <c r="B782" s="158"/>
      <c r="C782" s="159"/>
      <c r="D782" s="160"/>
      <c r="E782" s="102">
        <v>0</v>
      </c>
      <c r="F782" s="102">
        <v>0</v>
      </c>
      <c r="G782" s="5">
        <f t="shared" si="1892"/>
        <v>0</v>
      </c>
      <c r="H782" s="102"/>
      <c r="I782" s="5">
        <f t="shared" si="1893"/>
        <v>0</v>
      </c>
      <c r="J782" s="102"/>
      <c r="K782" s="5">
        <f t="shared" si="1894"/>
        <v>0</v>
      </c>
      <c r="L782" s="102"/>
      <c r="M782" s="5">
        <f t="shared" si="1895"/>
        <v>0</v>
      </c>
      <c r="N782" s="102"/>
      <c r="O782" s="5">
        <f t="shared" si="1896"/>
        <v>0</v>
      </c>
      <c r="P782" s="102"/>
      <c r="Q782" s="5">
        <f t="shared" si="1897"/>
        <v>0</v>
      </c>
      <c r="R782" s="5"/>
      <c r="S782" s="215">
        <f t="shared" si="1889"/>
        <v>0</v>
      </c>
      <c r="T782" s="29"/>
      <c r="U782" s="138" t="s">
        <v>13</v>
      </c>
      <c r="V782" s="139"/>
      <c r="W782" s="60">
        <f t="shared" ref="W782" si="1898">SUM(W783:W785)</f>
        <v>0</v>
      </c>
      <c r="X782" s="60">
        <f t="shared" ref="X782:AA782" si="1899">SUM(X783:X785)</f>
        <v>0</v>
      </c>
      <c r="Y782" s="60">
        <f t="shared" si="1899"/>
        <v>0</v>
      </c>
      <c r="Z782" s="60">
        <f t="shared" si="1899"/>
        <v>0</v>
      </c>
      <c r="AA782" s="60">
        <f t="shared" si="1899"/>
        <v>0</v>
      </c>
      <c r="AB782" s="60">
        <f t="shared" ref="AB782:AD782" si="1900">SUM(AB783:AB785)</f>
        <v>298</v>
      </c>
      <c r="AC782" s="72">
        <f>SUM(AC783:AC785)</f>
        <v>298</v>
      </c>
      <c r="AD782" s="60">
        <f t="shared" si="1900"/>
        <v>0</v>
      </c>
      <c r="AE782" s="72">
        <f>SUM(AE783:AE785)</f>
        <v>298</v>
      </c>
      <c r="AF782" s="60">
        <f t="shared" ref="AF782:AH782" si="1901">SUM(AF783:AF785)</f>
        <v>0</v>
      </c>
      <c r="AG782" s="72">
        <f>SUM(AG783:AG785)</f>
        <v>298</v>
      </c>
      <c r="AH782" s="60">
        <f t="shared" si="1901"/>
        <v>0</v>
      </c>
      <c r="AI782" s="72">
        <f>SUM(AI783:AI785)</f>
        <v>298</v>
      </c>
      <c r="AJ782" s="72">
        <f>SUM(AJ783:AJ785)</f>
        <v>297.34300000000002</v>
      </c>
      <c r="AK782" s="243">
        <f t="shared" si="1888"/>
        <v>99.779530201342297</v>
      </c>
    </row>
    <row r="783" spans="1:37" ht="20.25" customHeight="1" x14ac:dyDescent="0.2">
      <c r="A783" s="254"/>
      <c r="B783" s="36"/>
      <c r="C783" s="61" t="s">
        <v>10</v>
      </c>
      <c r="D783" s="8"/>
      <c r="E783" s="9">
        <v>0</v>
      </c>
      <c r="F783" s="9">
        <v>0</v>
      </c>
      <c r="G783" s="9">
        <f t="shared" si="1892"/>
        <v>0</v>
      </c>
      <c r="H783" s="9">
        <v>0</v>
      </c>
      <c r="I783" s="9">
        <f t="shared" si="1893"/>
        <v>0</v>
      </c>
      <c r="J783" s="9">
        <v>298</v>
      </c>
      <c r="K783" s="9">
        <f t="shared" si="1894"/>
        <v>298</v>
      </c>
      <c r="L783" s="9">
        <v>0</v>
      </c>
      <c r="M783" s="9">
        <f t="shared" si="1895"/>
        <v>298</v>
      </c>
      <c r="N783" s="9">
        <v>0</v>
      </c>
      <c r="O783" s="9">
        <f t="shared" si="1896"/>
        <v>298</v>
      </c>
      <c r="P783" s="9">
        <v>0</v>
      </c>
      <c r="Q783" s="9">
        <f t="shared" si="1897"/>
        <v>298</v>
      </c>
      <c r="R783" s="9">
        <v>297</v>
      </c>
      <c r="S783" s="216">
        <f t="shared" si="1889"/>
        <v>99.664429530201332</v>
      </c>
      <c r="T783" s="44"/>
      <c r="U783" s="143"/>
      <c r="V783" s="144" t="s">
        <v>15</v>
      </c>
      <c r="W783" s="145">
        <v>0</v>
      </c>
      <c r="X783" s="145"/>
      <c r="Y783" s="145">
        <f t="shared" si="1890"/>
        <v>0</v>
      </c>
      <c r="Z783" s="145">
        <v>0</v>
      </c>
      <c r="AA783" s="145">
        <f t="shared" si="1891"/>
        <v>0</v>
      </c>
      <c r="AB783" s="145">
        <v>0</v>
      </c>
      <c r="AC783" s="145">
        <f t="shared" ref="AC783:AC788" si="1902">+AA783+AB783</f>
        <v>0</v>
      </c>
      <c r="AD783" s="145">
        <v>0</v>
      </c>
      <c r="AE783" s="145">
        <f t="shared" ref="AE783:AE788" si="1903">+AC783+AD783</f>
        <v>0</v>
      </c>
      <c r="AF783" s="145">
        <v>0</v>
      </c>
      <c r="AG783" s="145">
        <f t="shared" ref="AG783:AG788" si="1904">+AE783+AF783</f>
        <v>0</v>
      </c>
      <c r="AH783" s="145">
        <v>0</v>
      </c>
      <c r="AI783" s="145">
        <f t="shared" ref="AI783:AI788" si="1905">+AG783+AH783</f>
        <v>0</v>
      </c>
      <c r="AJ783" s="145"/>
      <c r="AK783" s="244">
        <f t="shared" si="1888"/>
        <v>0</v>
      </c>
    </row>
    <row r="784" spans="1:37" ht="20.25" customHeight="1" x14ac:dyDescent="0.2">
      <c r="A784" s="254"/>
      <c r="B784" s="36"/>
      <c r="C784" s="61" t="s">
        <v>23</v>
      </c>
      <c r="D784" s="8"/>
      <c r="E784" s="11">
        <v>0</v>
      </c>
      <c r="F784" s="11">
        <v>0</v>
      </c>
      <c r="G784" s="11">
        <f t="shared" si="1892"/>
        <v>0</v>
      </c>
      <c r="H784" s="11">
        <v>0</v>
      </c>
      <c r="I784" s="11">
        <f t="shared" si="1893"/>
        <v>0</v>
      </c>
      <c r="J784" s="11">
        <v>0</v>
      </c>
      <c r="K784" s="11">
        <f t="shared" si="1894"/>
        <v>0</v>
      </c>
      <c r="L784" s="11">
        <v>0</v>
      </c>
      <c r="M784" s="11">
        <f t="shared" si="1895"/>
        <v>0</v>
      </c>
      <c r="N784" s="11">
        <v>0</v>
      </c>
      <c r="O784" s="11">
        <f t="shared" si="1896"/>
        <v>0</v>
      </c>
      <c r="P784" s="11">
        <v>0</v>
      </c>
      <c r="Q784" s="11">
        <f t="shared" si="1897"/>
        <v>0</v>
      </c>
      <c r="R784" s="11"/>
      <c r="S784" s="217">
        <f t="shared" si="1889"/>
        <v>0</v>
      </c>
      <c r="T784" s="45"/>
      <c r="U784" s="53"/>
      <c r="V784" s="20" t="s">
        <v>16</v>
      </c>
      <c r="W784" s="78">
        <v>0</v>
      </c>
      <c r="X784" s="78"/>
      <c r="Y784" s="78">
        <f t="shared" si="1890"/>
        <v>0</v>
      </c>
      <c r="Z784" s="78">
        <v>0</v>
      </c>
      <c r="AA784" s="78">
        <f t="shared" si="1891"/>
        <v>0</v>
      </c>
      <c r="AB784" s="78">
        <v>0</v>
      </c>
      <c r="AC784" s="78">
        <f t="shared" si="1902"/>
        <v>0</v>
      </c>
      <c r="AD784" s="78">
        <v>0</v>
      </c>
      <c r="AE784" s="78">
        <f t="shared" si="1903"/>
        <v>0</v>
      </c>
      <c r="AF784" s="78">
        <v>0</v>
      </c>
      <c r="AG784" s="78">
        <f t="shared" si="1904"/>
        <v>0</v>
      </c>
      <c r="AH784" s="78">
        <v>0</v>
      </c>
      <c r="AI784" s="78">
        <f t="shared" si="1905"/>
        <v>0</v>
      </c>
      <c r="AJ784" s="78"/>
      <c r="AK784" s="245">
        <f t="shared" si="1888"/>
        <v>0</v>
      </c>
    </row>
    <row r="785" spans="1:37" ht="20.25" customHeight="1" x14ac:dyDescent="0.2">
      <c r="A785" s="254"/>
      <c r="B785" s="36"/>
      <c r="C785" s="61" t="s">
        <v>22</v>
      </c>
      <c r="D785" s="8"/>
      <c r="E785" s="58">
        <v>0</v>
      </c>
      <c r="F785" s="58">
        <v>0</v>
      </c>
      <c r="G785" s="58">
        <f t="shared" si="1892"/>
        <v>0</v>
      </c>
      <c r="H785" s="58">
        <v>0</v>
      </c>
      <c r="I785" s="58">
        <f t="shared" si="1893"/>
        <v>0</v>
      </c>
      <c r="J785" s="58">
        <v>0</v>
      </c>
      <c r="K785" s="58">
        <f t="shared" si="1894"/>
        <v>0</v>
      </c>
      <c r="L785" s="58">
        <v>0</v>
      </c>
      <c r="M785" s="58">
        <f t="shared" si="1895"/>
        <v>0</v>
      </c>
      <c r="N785" s="58">
        <v>0</v>
      </c>
      <c r="O785" s="58">
        <f t="shared" si="1896"/>
        <v>0</v>
      </c>
      <c r="P785" s="58">
        <v>0</v>
      </c>
      <c r="Q785" s="58">
        <f t="shared" si="1897"/>
        <v>0</v>
      </c>
      <c r="R785" s="58"/>
      <c r="S785" s="218">
        <f t="shared" si="1889"/>
        <v>0</v>
      </c>
      <c r="U785" s="103"/>
      <c r="V785" s="104" t="s">
        <v>17</v>
      </c>
      <c r="W785" s="80">
        <v>0</v>
      </c>
      <c r="X785" s="80">
        <v>0</v>
      </c>
      <c r="Y785" s="80">
        <f t="shared" si="1890"/>
        <v>0</v>
      </c>
      <c r="Z785" s="80">
        <v>0</v>
      </c>
      <c r="AA785" s="80">
        <f t="shared" si="1891"/>
        <v>0</v>
      </c>
      <c r="AB785" s="80">
        <v>298</v>
      </c>
      <c r="AC785" s="80">
        <f t="shared" si="1902"/>
        <v>298</v>
      </c>
      <c r="AD785" s="80">
        <v>0</v>
      </c>
      <c r="AE785" s="80">
        <f t="shared" si="1903"/>
        <v>298</v>
      </c>
      <c r="AF785" s="80">
        <v>0</v>
      </c>
      <c r="AG785" s="80">
        <f t="shared" si="1904"/>
        <v>298</v>
      </c>
      <c r="AH785" s="80">
        <v>0</v>
      </c>
      <c r="AI785" s="80">
        <f t="shared" si="1905"/>
        <v>298</v>
      </c>
      <c r="AJ785" s="80">
        <v>297.34300000000002</v>
      </c>
      <c r="AK785" s="247">
        <f t="shared" si="1888"/>
        <v>99.779530201342297</v>
      </c>
    </row>
    <row r="786" spans="1:37" ht="20.25" customHeight="1" x14ac:dyDescent="0.2">
      <c r="A786" s="254"/>
      <c r="B786" s="39"/>
      <c r="C786" s="135" t="s">
        <v>46</v>
      </c>
      <c r="D786" s="8"/>
      <c r="E786" s="11">
        <v>0</v>
      </c>
      <c r="F786" s="11">
        <v>0</v>
      </c>
      <c r="G786" s="11">
        <f t="shared" si="1892"/>
        <v>0</v>
      </c>
      <c r="H786" s="11">
        <v>0</v>
      </c>
      <c r="I786" s="11">
        <f t="shared" si="1893"/>
        <v>0</v>
      </c>
      <c r="J786" s="11">
        <v>0</v>
      </c>
      <c r="K786" s="11">
        <f t="shared" si="1894"/>
        <v>0</v>
      </c>
      <c r="L786" s="11">
        <v>0</v>
      </c>
      <c r="M786" s="11">
        <f t="shared" si="1895"/>
        <v>0</v>
      </c>
      <c r="N786" s="11">
        <v>0</v>
      </c>
      <c r="O786" s="11">
        <f t="shared" si="1896"/>
        <v>0</v>
      </c>
      <c r="P786" s="11">
        <v>0</v>
      </c>
      <c r="Q786" s="11">
        <f t="shared" si="1897"/>
        <v>0</v>
      </c>
      <c r="R786" s="11"/>
      <c r="S786" s="217">
        <f t="shared" si="1889"/>
        <v>0</v>
      </c>
      <c r="T786" s="45"/>
      <c r="U786" s="147" t="s">
        <v>43</v>
      </c>
      <c r="V786" s="10"/>
      <c r="W786" s="60">
        <v>0</v>
      </c>
      <c r="X786" s="60">
        <v>0</v>
      </c>
      <c r="Y786" s="60">
        <f t="shared" si="1890"/>
        <v>0</v>
      </c>
      <c r="Z786" s="60">
        <v>0</v>
      </c>
      <c r="AA786" s="60">
        <f t="shared" si="1891"/>
        <v>0</v>
      </c>
      <c r="AB786" s="60">
        <v>0</v>
      </c>
      <c r="AC786" s="60">
        <f t="shared" si="1902"/>
        <v>0</v>
      </c>
      <c r="AD786" s="60">
        <v>0</v>
      </c>
      <c r="AE786" s="60">
        <f t="shared" si="1903"/>
        <v>0</v>
      </c>
      <c r="AF786" s="60">
        <v>0</v>
      </c>
      <c r="AG786" s="60">
        <f t="shared" si="1904"/>
        <v>0</v>
      </c>
      <c r="AH786" s="60">
        <v>0</v>
      </c>
      <c r="AI786" s="60">
        <f t="shared" si="1905"/>
        <v>0</v>
      </c>
      <c r="AJ786" s="60"/>
      <c r="AK786" s="230">
        <f t="shared" si="1888"/>
        <v>0</v>
      </c>
    </row>
    <row r="787" spans="1:37" ht="20.25" customHeight="1" x14ac:dyDescent="0.2">
      <c r="A787" s="254"/>
      <c r="B787" s="134"/>
      <c r="C787" s="135" t="s">
        <v>51</v>
      </c>
      <c r="D787" s="8"/>
      <c r="E787" s="58">
        <v>0</v>
      </c>
      <c r="F787" s="58">
        <v>0</v>
      </c>
      <c r="G787" s="58">
        <f t="shared" si="1892"/>
        <v>0</v>
      </c>
      <c r="H787" s="58">
        <v>0</v>
      </c>
      <c r="I787" s="58">
        <f t="shared" si="1893"/>
        <v>0</v>
      </c>
      <c r="J787" s="58">
        <v>0</v>
      </c>
      <c r="K787" s="58">
        <f t="shared" si="1894"/>
        <v>0</v>
      </c>
      <c r="L787" s="58">
        <v>0</v>
      </c>
      <c r="M787" s="58">
        <f t="shared" si="1895"/>
        <v>0</v>
      </c>
      <c r="N787" s="58">
        <v>0</v>
      </c>
      <c r="O787" s="58">
        <f t="shared" si="1896"/>
        <v>0</v>
      </c>
      <c r="P787" s="58">
        <v>0</v>
      </c>
      <c r="Q787" s="58">
        <f t="shared" si="1897"/>
        <v>0</v>
      </c>
      <c r="R787" s="58"/>
      <c r="S787" s="218">
        <f t="shared" si="1889"/>
        <v>0</v>
      </c>
      <c r="T787" s="29"/>
      <c r="U787" s="55" t="s">
        <v>38</v>
      </c>
      <c r="V787" s="28"/>
      <c r="W787" s="60">
        <v>0</v>
      </c>
      <c r="X787" s="60">
        <v>0</v>
      </c>
      <c r="Y787" s="60">
        <f t="shared" si="1890"/>
        <v>0</v>
      </c>
      <c r="Z787" s="60">
        <v>0</v>
      </c>
      <c r="AA787" s="60">
        <f t="shared" si="1891"/>
        <v>0</v>
      </c>
      <c r="AB787" s="60">
        <v>0</v>
      </c>
      <c r="AC787" s="60">
        <f t="shared" si="1902"/>
        <v>0</v>
      </c>
      <c r="AD787" s="60">
        <v>0</v>
      </c>
      <c r="AE787" s="60">
        <f t="shared" si="1903"/>
        <v>0</v>
      </c>
      <c r="AF787" s="60">
        <v>0</v>
      </c>
      <c r="AG787" s="60">
        <f t="shared" si="1904"/>
        <v>0</v>
      </c>
      <c r="AH787" s="60">
        <v>0</v>
      </c>
      <c r="AI787" s="60">
        <f t="shared" si="1905"/>
        <v>0</v>
      </c>
      <c r="AJ787" s="60"/>
      <c r="AK787" s="230">
        <f t="shared" si="1888"/>
        <v>0</v>
      </c>
    </row>
    <row r="788" spans="1:37" ht="20.25" customHeight="1" x14ac:dyDescent="0.2">
      <c r="A788" s="254"/>
      <c r="B788" s="105"/>
      <c r="C788" s="35" t="s">
        <v>127</v>
      </c>
      <c r="D788" s="35"/>
      <c r="E788" s="59">
        <v>0</v>
      </c>
      <c r="F788" s="59">
        <v>0</v>
      </c>
      <c r="G788" s="59">
        <f t="shared" si="1892"/>
        <v>0</v>
      </c>
      <c r="H788" s="59">
        <v>0</v>
      </c>
      <c r="I788" s="59">
        <f t="shared" si="1893"/>
        <v>0</v>
      </c>
      <c r="J788" s="59">
        <v>0</v>
      </c>
      <c r="K788" s="59">
        <f t="shared" si="1894"/>
        <v>0</v>
      </c>
      <c r="L788" s="59">
        <v>0</v>
      </c>
      <c r="M788" s="59">
        <f t="shared" si="1895"/>
        <v>0</v>
      </c>
      <c r="N788" s="59">
        <v>0</v>
      </c>
      <c r="O788" s="59">
        <f t="shared" si="1896"/>
        <v>0</v>
      </c>
      <c r="P788" s="59">
        <v>0</v>
      </c>
      <c r="Q788" s="59">
        <f t="shared" si="1897"/>
        <v>0</v>
      </c>
      <c r="R788" s="59"/>
      <c r="S788" s="219">
        <f t="shared" si="1889"/>
        <v>0</v>
      </c>
      <c r="T788" s="29"/>
      <c r="U788" s="148" t="s">
        <v>127</v>
      </c>
      <c r="V788" s="132"/>
      <c r="W788" s="89">
        <v>0</v>
      </c>
      <c r="X788" s="89">
        <v>0</v>
      </c>
      <c r="Y788" s="89">
        <f t="shared" si="1890"/>
        <v>0</v>
      </c>
      <c r="Z788" s="89">
        <v>0</v>
      </c>
      <c r="AA788" s="89">
        <f t="shared" si="1891"/>
        <v>0</v>
      </c>
      <c r="AB788" s="89">
        <v>0</v>
      </c>
      <c r="AC788" s="89">
        <f t="shared" si="1902"/>
        <v>0</v>
      </c>
      <c r="AD788" s="89">
        <v>0</v>
      </c>
      <c r="AE788" s="89">
        <f t="shared" si="1903"/>
        <v>0</v>
      </c>
      <c r="AF788" s="89">
        <v>0</v>
      </c>
      <c r="AG788" s="89">
        <f t="shared" si="1904"/>
        <v>0</v>
      </c>
      <c r="AH788" s="89">
        <v>0</v>
      </c>
      <c r="AI788" s="89">
        <f t="shared" si="1905"/>
        <v>0</v>
      </c>
      <c r="AJ788" s="89"/>
      <c r="AK788" s="248">
        <f t="shared" si="1888"/>
        <v>0</v>
      </c>
    </row>
    <row r="789" spans="1:37" ht="20.25" customHeight="1" x14ac:dyDescent="0.2">
      <c r="A789" s="254"/>
      <c r="B789" s="149" t="s">
        <v>14</v>
      </c>
      <c r="C789" s="135"/>
      <c r="D789" s="8"/>
      <c r="E789" s="11">
        <f>SUM(E783:E788)+E776</f>
        <v>0</v>
      </c>
      <c r="F789" s="11">
        <f t="shared" ref="F789" si="1906">SUM(F783:F788)+F776</f>
        <v>0</v>
      </c>
      <c r="G789" s="11">
        <f t="shared" ref="G789" si="1907">SUM(G783:G788)+G776</f>
        <v>0</v>
      </c>
      <c r="H789" s="11">
        <f t="shared" ref="H789" si="1908">SUM(H783:H788)+H776</f>
        <v>0</v>
      </c>
      <c r="I789" s="11">
        <f t="shared" ref="I789" si="1909">SUM(I783:I788)+I776</f>
        <v>0</v>
      </c>
      <c r="J789" s="11">
        <f t="shared" ref="J789" si="1910">SUM(J783:J788)+J776</f>
        <v>298</v>
      </c>
      <c r="K789" s="11">
        <f t="shared" ref="K789" si="1911">SUM(K783:K788)+K776</f>
        <v>298</v>
      </c>
      <c r="L789" s="11">
        <f t="shared" ref="L789" si="1912">SUM(L783:L788)+L776</f>
        <v>0</v>
      </c>
      <c r="M789" s="11">
        <f t="shared" ref="M789" si="1913">SUM(M783:M788)+M776</f>
        <v>298</v>
      </c>
      <c r="N789" s="11">
        <f t="shared" ref="N789" si="1914">SUM(N783:N788)+N776</f>
        <v>0</v>
      </c>
      <c r="O789" s="11">
        <f t="shared" ref="O789" si="1915">SUM(O783:O788)+O776</f>
        <v>298</v>
      </c>
      <c r="P789" s="11">
        <f t="shared" ref="P789" si="1916">SUM(P783:P788)+P776</f>
        <v>0</v>
      </c>
      <c r="Q789" s="11">
        <f t="shared" ref="Q789" si="1917">SUM(Q783:Q788)+Q776</f>
        <v>298</v>
      </c>
      <c r="R789" s="11">
        <f t="shared" ref="R789" si="1918">SUM(R783:R788)+R776</f>
        <v>297</v>
      </c>
      <c r="S789" s="217">
        <f t="shared" si="1889"/>
        <v>99.664429530201332</v>
      </c>
      <c r="T789" s="65"/>
      <c r="U789" s="150" t="s">
        <v>18</v>
      </c>
      <c r="V789" s="151"/>
      <c r="W789" s="60">
        <f t="shared" ref="W789:AJ789" si="1919">+W787+W782+W776+W786+W788</f>
        <v>0</v>
      </c>
      <c r="X789" s="60">
        <f t="shared" si="1919"/>
        <v>0</v>
      </c>
      <c r="Y789" s="60">
        <f t="shared" si="1919"/>
        <v>0</v>
      </c>
      <c r="Z789" s="60">
        <f t="shared" si="1919"/>
        <v>0</v>
      </c>
      <c r="AA789" s="60">
        <f t="shared" si="1919"/>
        <v>0</v>
      </c>
      <c r="AB789" s="60">
        <f t="shared" si="1919"/>
        <v>298</v>
      </c>
      <c r="AC789" s="60">
        <f t="shared" si="1919"/>
        <v>298</v>
      </c>
      <c r="AD789" s="60">
        <f t="shared" si="1919"/>
        <v>0</v>
      </c>
      <c r="AE789" s="60">
        <f t="shared" si="1919"/>
        <v>298</v>
      </c>
      <c r="AF789" s="60">
        <f t="shared" si="1919"/>
        <v>0</v>
      </c>
      <c r="AG789" s="60">
        <f t="shared" si="1919"/>
        <v>298</v>
      </c>
      <c r="AH789" s="60">
        <f t="shared" si="1919"/>
        <v>0</v>
      </c>
      <c r="AI789" s="60">
        <f t="shared" si="1919"/>
        <v>298</v>
      </c>
      <c r="AJ789" s="60">
        <f t="shared" si="1919"/>
        <v>297.34300000000002</v>
      </c>
      <c r="AK789" s="230">
        <f t="shared" si="1888"/>
        <v>99.779530201342297</v>
      </c>
    </row>
    <row r="790" spans="1:37" ht="23.25" customHeight="1" x14ac:dyDescent="0.2">
      <c r="A790" s="254"/>
      <c r="B790" s="152" t="s">
        <v>116</v>
      </c>
      <c r="C790" s="122" t="s">
        <v>117</v>
      </c>
      <c r="D790" s="123"/>
      <c r="E790" s="122"/>
      <c r="F790" s="122"/>
      <c r="G790" s="122"/>
      <c r="H790" s="122"/>
      <c r="I790" s="122"/>
      <c r="J790" s="122"/>
      <c r="K790" s="122"/>
      <c r="L790" s="122"/>
      <c r="M790" s="122"/>
      <c r="N790" s="122"/>
      <c r="O790" s="122"/>
      <c r="P790" s="122"/>
      <c r="Q790" s="122"/>
      <c r="R790" s="122"/>
      <c r="S790" s="220"/>
      <c r="T790" s="122"/>
      <c r="U790" s="123"/>
      <c r="V790" s="167"/>
      <c r="W790" s="167"/>
      <c r="X790" s="167"/>
      <c r="Y790" s="167"/>
      <c r="Z790" s="167"/>
      <c r="AA790" s="167"/>
      <c r="AB790" s="167"/>
      <c r="AC790" s="167"/>
      <c r="AD790" s="167"/>
      <c r="AE790" s="167"/>
      <c r="AF790" s="167"/>
      <c r="AG790" s="167"/>
      <c r="AH790" s="167"/>
      <c r="AI790" s="167"/>
      <c r="AJ790" s="167"/>
      <c r="AK790" s="199"/>
    </row>
    <row r="791" spans="1:37" ht="38.25" x14ac:dyDescent="0.2">
      <c r="A791" s="254"/>
      <c r="B791" s="7" t="s">
        <v>0</v>
      </c>
      <c r="C791" s="61"/>
      <c r="D791" s="8"/>
      <c r="E791" s="24" t="str">
        <f t="shared" ref="E791:S791" si="1920">+E$6</f>
        <v>Eredeti előirányzat
2024. év</v>
      </c>
      <c r="F791" s="24" t="str">
        <f t="shared" si="1920"/>
        <v>1 Módosítás</v>
      </c>
      <c r="G791" s="24" t="str">
        <f t="shared" si="1920"/>
        <v>Módosított előirányzat 1
2024. év</v>
      </c>
      <c r="H791" s="24" t="str">
        <f t="shared" si="1920"/>
        <v>2 Módosítás</v>
      </c>
      <c r="I791" s="24" t="str">
        <f t="shared" si="1920"/>
        <v>Módosított előirányzat</v>
      </c>
      <c r="J791" s="24" t="str">
        <f t="shared" si="1920"/>
        <v>3 Módosítás</v>
      </c>
      <c r="K791" s="24" t="str">
        <f t="shared" si="1920"/>
        <v>Módosított előirányzat</v>
      </c>
      <c r="L791" s="24" t="str">
        <f t="shared" si="1920"/>
        <v>4 Módosítás</v>
      </c>
      <c r="M791" s="24" t="str">
        <f t="shared" si="1920"/>
        <v>4. Módosított előirányzat</v>
      </c>
      <c r="N791" s="24" t="str">
        <f t="shared" si="1920"/>
        <v>5 Módosítás</v>
      </c>
      <c r="O791" s="24" t="str">
        <f t="shared" si="1920"/>
        <v>Módosított előirányzat 5.</v>
      </c>
      <c r="P791" s="24" t="str">
        <f t="shared" si="1920"/>
        <v>6 Módosítás</v>
      </c>
      <c r="Q791" s="24" t="str">
        <f t="shared" si="1920"/>
        <v>Módosított előirányzat
2024. év</v>
      </c>
      <c r="R791" s="24" t="str">
        <f t="shared" si="1920"/>
        <v>Teljesítés
2024. év</v>
      </c>
      <c r="S791" s="24" t="str">
        <f t="shared" si="1920"/>
        <v>%
Teljesítés
 Mód.előir.</v>
      </c>
      <c r="T791" s="51"/>
      <c r="U791" s="84" t="s">
        <v>1</v>
      </c>
      <c r="V791" s="56"/>
      <c r="W791" s="25" t="str">
        <f t="shared" ref="W791:AK791" si="1921">+W$6</f>
        <v>Eredeti előirányzat
2024. év</v>
      </c>
      <c r="X791" s="25" t="str">
        <f t="shared" si="1921"/>
        <v>1 Módosítás</v>
      </c>
      <c r="Y791" s="25" t="str">
        <f t="shared" si="1921"/>
        <v>Módosított előirányzat 1
2024. év</v>
      </c>
      <c r="Z791" s="25" t="str">
        <f t="shared" si="1921"/>
        <v>2 Módosítás</v>
      </c>
      <c r="AA791" s="25" t="str">
        <f t="shared" si="1921"/>
        <v>Módosított előirányzat</v>
      </c>
      <c r="AB791" s="25" t="str">
        <f t="shared" si="1921"/>
        <v>3 Módosítás</v>
      </c>
      <c r="AC791" s="25" t="str">
        <f t="shared" si="1921"/>
        <v>Módosított előirányzat</v>
      </c>
      <c r="AD791" s="25" t="str">
        <f t="shared" si="1921"/>
        <v>4 Módosítás</v>
      </c>
      <c r="AE791" s="25" t="str">
        <f t="shared" si="1921"/>
        <v>4. Módosított előirányzat</v>
      </c>
      <c r="AF791" s="25" t="str">
        <f t="shared" si="1921"/>
        <v>5 Módosítás</v>
      </c>
      <c r="AG791" s="25" t="str">
        <f t="shared" si="1921"/>
        <v>Módosított előirányzat 5</v>
      </c>
      <c r="AH791" s="25" t="str">
        <f t="shared" si="1921"/>
        <v>6 Módosítás</v>
      </c>
      <c r="AI791" s="25" t="str">
        <f t="shared" si="1921"/>
        <v>Módosított 
előirányzat</v>
      </c>
      <c r="AJ791" s="25" t="str">
        <f t="shared" si="1921"/>
        <v>Teljesítés
2024. év</v>
      </c>
      <c r="AK791" s="25" t="str">
        <f t="shared" si="1921"/>
        <v>%
Teljesítés
 Mód.előir.</v>
      </c>
    </row>
    <row r="792" spans="1:37" ht="20.25" customHeight="1" x14ac:dyDescent="0.2">
      <c r="A792" s="254"/>
      <c r="B792" s="36"/>
      <c r="C792" s="61" t="s">
        <v>2</v>
      </c>
      <c r="D792" s="69"/>
      <c r="E792" s="137">
        <f t="shared" ref="E792:K792" si="1922">+E793+E794+E795+E796</f>
        <v>0</v>
      </c>
      <c r="F792" s="137">
        <f t="shared" si="1922"/>
        <v>0</v>
      </c>
      <c r="G792" s="137">
        <f t="shared" si="1922"/>
        <v>0</v>
      </c>
      <c r="H792" s="137">
        <f t="shared" si="1922"/>
        <v>0</v>
      </c>
      <c r="I792" s="137">
        <f t="shared" si="1922"/>
        <v>0</v>
      </c>
      <c r="J792" s="137">
        <f t="shared" si="1922"/>
        <v>35784</v>
      </c>
      <c r="K792" s="137">
        <f t="shared" si="1922"/>
        <v>35784</v>
      </c>
      <c r="L792" s="137">
        <f t="shared" ref="L792:M792" si="1923">+L793+L794+L795+L796</f>
        <v>0</v>
      </c>
      <c r="M792" s="137">
        <f t="shared" si="1923"/>
        <v>35784</v>
      </c>
      <c r="N792" s="137">
        <f t="shared" ref="N792:O792" si="1924">+N793+N794+N795+N796</f>
        <v>0</v>
      </c>
      <c r="O792" s="137">
        <f t="shared" si="1924"/>
        <v>35784</v>
      </c>
      <c r="P792" s="137">
        <f t="shared" ref="P792:Q792" si="1925">+P793+P794+P795+P796</f>
        <v>0</v>
      </c>
      <c r="Q792" s="137">
        <f t="shared" si="1925"/>
        <v>35784</v>
      </c>
      <c r="R792" s="137">
        <f>+R793+R794+R795+R796</f>
        <v>35784</v>
      </c>
      <c r="S792" s="213">
        <f>IF(Q792=0,0,R792/Q792*100)</f>
        <v>100</v>
      </c>
      <c r="T792" s="44"/>
      <c r="U792" s="138" t="s">
        <v>3</v>
      </c>
      <c r="V792" s="139"/>
      <c r="W792" s="72">
        <f t="shared" ref="W792" si="1926">SUM(W793:W797)</f>
        <v>0</v>
      </c>
      <c r="X792" s="72">
        <f t="shared" ref="X792" si="1927">SUM(X793:X797)</f>
        <v>0</v>
      </c>
      <c r="Y792" s="72">
        <f>+W792+X792</f>
        <v>0</v>
      </c>
      <c r="Z792" s="72">
        <f t="shared" ref="Z792" si="1928">SUM(Z793:Z797)</f>
        <v>0</v>
      </c>
      <c r="AA792" s="72">
        <f>+Y792+Z792</f>
        <v>0</v>
      </c>
      <c r="AB792" s="72">
        <f t="shared" ref="AB792:AD792" si="1929">SUM(AB793:AB797)</f>
        <v>50084</v>
      </c>
      <c r="AC792" s="72">
        <f>SUM(AC793:AC797)</f>
        <v>50084</v>
      </c>
      <c r="AD792" s="72">
        <f t="shared" si="1929"/>
        <v>0</v>
      </c>
      <c r="AE792" s="72">
        <f>SUM(AE793:AE797)</f>
        <v>50084</v>
      </c>
      <c r="AF792" s="72">
        <f t="shared" ref="AF792:AH792" si="1930">SUM(AF793:AF797)</f>
        <v>0</v>
      </c>
      <c r="AG792" s="72">
        <f>SUM(AG793:AG797)</f>
        <v>50084</v>
      </c>
      <c r="AH792" s="72">
        <f t="shared" si="1930"/>
        <v>0</v>
      </c>
      <c r="AI792" s="72">
        <f>SUM(AI793:AI797)</f>
        <v>50084</v>
      </c>
      <c r="AJ792" s="72">
        <f>SUM(AJ793:AJ797)</f>
        <v>4314.7839999999997</v>
      </c>
      <c r="AK792" s="243">
        <f t="shared" ref="AK792:AK805" si="1931">IF(AI792=0,0,AJ792/AI792*100)</f>
        <v>8.6150946410031146</v>
      </c>
    </row>
    <row r="793" spans="1:37" ht="20.25" customHeight="1" x14ac:dyDescent="0.2">
      <c r="A793" s="254"/>
      <c r="B793" s="85"/>
      <c r="C793" s="73" t="s">
        <v>4</v>
      </c>
      <c r="D793" s="73"/>
      <c r="E793" s="142"/>
      <c r="F793" s="142">
        <v>0</v>
      </c>
      <c r="G793" s="142"/>
      <c r="H793" s="142"/>
      <c r="I793" s="142"/>
      <c r="J793" s="142"/>
      <c r="K793" s="142"/>
      <c r="L793" s="142"/>
      <c r="M793" s="142"/>
      <c r="N793" s="142"/>
      <c r="O793" s="142"/>
      <c r="P793" s="142"/>
      <c r="Q793" s="142"/>
      <c r="R793" s="142"/>
      <c r="S793" s="214">
        <f t="shared" ref="S793:S805" si="1932">IF(Q793=0,0,R793/Q793*100)</f>
        <v>0</v>
      </c>
      <c r="T793" s="46"/>
      <c r="U793" s="143"/>
      <c r="V793" s="144" t="s">
        <v>6</v>
      </c>
      <c r="W793" s="145">
        <v>0</v>
      </c>
      <c r="X793" s="145">
        <v>0</v>
      </c>
      <c r="Y793" s="145">
        <f t="shared" ref="Y793:Y797" si="1933">+W793+X793</f>
        <v>0</v>
      </c>
      <c r="Z793" s="145">
        <v>0</v>
      </c>
      <c r="AA793" s="145">
        <f t="shared" ref="AA793:AA797" si="1934">+Y793+Z793</f>
        <v>0</v>
      </c>
      <c r="AB793" s="145">
        <v>6000</v>
      </c>
      <c r="AC793" s="145">
        <f>+AA793+AB793</f>
        <v>6000</v>
      </c>
      <c r="AD793" s="145">
        <v>120</v>
      </c>
      <c r="AE793" s="145">
        <f>+AC793+AD793</f>
        <v>6120</v>
      </c>
      <c r="AF793" s="145">
        <v>0</v>
      </c>
      <c r="AG793" s="145">
        <f>+AE793+AF793</f>
        <v>6120</v>
      </c>
      <c r="AH793" s="145">
        <v>0</v>
      </c>
      <c r="AI793" s="145">
        <f>+AG793+AH793</f>
        <v>6120</v>
      </c>
      <c r="AJ793" s="145">
        <v>3301.8969999999999</v>
      </c>
      <c r="AK793" s="244">
        <f t="shared" si="1931"/>
        <v>53.95256535947712</v>
      </c>
    </row>
    <row r="794" spans="1:37" ht="20.25" customHeight="1" x14ac:dyDescent="0.2">
      <c r="A794" s="254"/>
      <c r="B794" s="37"/>
      <c r="C794" s="17" t="s">
        <v>5</v>
      </c>
      <c r="D794" s="18"/>
      <c r="E794" s="5">
        <v>0</v>
      </c>
      <c r="F794" s="5">
        <v>0</v>
      </c>
      <c r="G794" s="5">
        <f>+E794+F794</f>
        <v>0</v>
      </c>
      <c r="H794" s="5">
        <v>0</v>
      </c>
      <c r="I794" s="5">
        <f>+G794+H794</f>
        <v>0</v>
      </c>
      <c r="J794" s="5">
        <f>35748+36</f>
        <v>35784</v>
      </c>
      <c r="K794" s="5">
        <f>+I794+J794</f>
        <v>35784</v>
      </c>
      <c r="L794" s="5">
        <v>0</v>
      </c>
      <c r="M794" s="5">
        <f>+K794+L794</f>
        <v>35784</v>
      </c>
      <c r="N794" s="5">
        <v>0</v>
      </c>
      <c r="O794" s="5">
        <f>+M794+N794</f>
        <v>35784</v>
      </c>
      <c r="P794" s="5">
        <v>0</v>
      </c>
      <c r="Q794" s="5">
        <f>+O794+P794</f>
        <v>35784</v>
      </c>
      <c r="R794" s="5">
        <f>35783.992+0.008</f>
        <v>35784</v>
      </c>
      <c r="S794" s="215">
        <f t="shared" si="1932"/>
        <v>100</v>
      </c>
      <c r="T794" s="46"/>
      <c r="U794" s="53"/>
      <c r="V794" s="19" t="s">
        <v>8</v>
      </c>
      <c r="W794" s="78">
        <v>0</v>
      </c>
      <c r="X794" s="78">
        <v>0</v>
      </c>
      <c r="Y794" s="78">
        <f t="shared" si="1933"/>
        <v>0</v>
      </c>
      <c r="Z794" s="78">
        <v>0</v>
      </c>
      <c r="AA794" s="78">
        <f t="shared" si="1934"/>
        <v>0</v>
      </c>
      <c r="AB794" s="78">
        <v>702</v>
      </c>
      <c r="AC794" s="78">
        <f>+AA794+AB794</f>
        <v>702</v>
      </c>
      <c r="AD794" s="78">
        <v>40</v>
      </c>
      <c r="AE794" s="78">
        <f>+AC794+AD794</f>
        <v>742</v>
      </c>
      <c r="AF794" s="78">
        <v>0</v>
      </c>
      <c r="AG794" s="78">
        <f>+AE794+AF794</f>
        <v>742</v>
      </c>
      <c r="AH794" s="78">
        <v>0</v>
      </c>
      <c r="AI794" s="78">
        <f>+AG794+AH794</f>
        <v>742</v>
      </c>
      <c r="AJ794" s="78">
        <v>396.61</v>
      </c>
      <c r="AK794" s="245">
        <f t="shared" si="1931"/>
        <v>53.451482479784374</v>
      </c>
    </row>
    <row r="795" spans="1:37" ht="20.25" customHeight="1" x14ac:dyDescent="0.2">
      <c r="A795" s="254"/>
      <c r="B795" s="37"/>
      <c r="C795" s="17" t="s">
        <v>7</v>
      </c>
      <c r="D795" s="18"/>
      <c r="E795" s="5">
        <v>0</v>
      </c>
      <c r="F795" s="5">
        <v>0</v>
      </c>
      <c r="G795" s="5">
        <f t="shared" ref="G795:G804" si="1935">+E795+F795</f>
        <v>0</v>
      </c>
      <c r="H795" s="5">
        <v>0</v>
      </c>
      <c r="I795" s="5">
        <f t="shared" ref="I795:I804" si="1936">+G795+H795</f>
        <v>0</v>
      </c>
      <c r="J795" s="5">
        <v>0</v>
      </c>
      <c r="K795" s="5">
        <f t="shared" ref="K795:K804" si="1937">+I795+J795</f>
        <v>0</v>
      </c>
      <c r="L795" s="5">
        <v>0</v>
      </c>
      <c r="M795" s="5">
        <f t="shared" ref="M795:M804" si="1938">+K795+L795</f>
        <v>0</v>
      </c>
      <c r="N795" s="5">
        <v>0</v>
      </c>
      <c r="O795" s="5">
        <f t="shared" ref="O795:O804" si="1939">+M795+N795</f>
        <v>0</v>
      </c>
      <c r="P795" s="5">
        <v>0</v>
      </c>
      <c r="Q795" s="5">
        <f t="shared" ref="Q795:Q804" si="1940">+O795+P795</f>
        <v>0</v>
      </c>
      <c r="R795" s="5"/>
      <c r="S795" s="215">
        <f t="shared" si="1932"/>
        <v>0</v>
      </c>
      <c r="T795" s="46"/>
      <c r="U795" s="53"/>
      <c r="V795" s="20" t="s">
        <v>9</v>
      </c>
      <c r="W795" s="78">
        <v>0</v>
      </c>
      <c r="X795" s="78">
        <v>0</v>
      </c>
      <c r="Y795" s="78">
        <f t="shared" si="1933"/>
        <v>0</v>
      </c>
      <c r="Z795" s="78">
        <v>0</v>
      </c>
      <c r="AA795" s="78">
        <f t="shared" si="1934"/>
        <v>0</v>
      </c>
      <c r="AB795" s="78">
        <f>31000+3000+8346+1000+36</f>
        <v>43382</v>
      </c>
      <c r="AC795" s="78">
        <f>+AA795+AB795</f>
        <v>43382</v>
      </c>
      <c r="AD795" s="78">
        <f>-120-40</f>
        <v>-160</v>
      </c>
      <c r="AE795" s="78">
        <f>+AC795+AD795</f>
        <v>43222</v>
      </c>
      <c r="AF795" s="78">
        <v>0</v>
      </c>
      <c r="AG795" s="78">
        <f>+AE795+AF795</f>
        <v>43222</v>
      </c>
      <c r="AH795" s="78">
        <v>0</v>
      </c>
      <c r="AI795" s="78">
        <f>+AG795+AH795</f>
        <v>43222</v>
      </c>
      <c r="AJ795" s="78">
        <v>616.27700000000004</v>
      </c>
      <c r="AK795" s="245">
        <f t="shared" si="1931"/>
        <v>1.425841006894637</v>
      </c>
    </row>
    <row r="796" spans="1:37" ht="20.25" customHeight="1" x14ac:dyDescent="0.2">
      <c r="A796" s="254"/>
      <c r="B796" s="37"/>
      <c r="C796" s="17" t="s">
        <v>21</v>
      </c>
      <c r="D796" s="18"/>
      <c r="E796" s="5">
        <v>0</v>
      </c>
      <c r="F796" s="5">
        <v>0</v>
      </c>
      <c r="G796" s="5">
        <f t="shared" si="1935"/>
        <v>0</v>
      </c>
      <c r="H796" s="5">
        <v>0</v>
      </c>
      <c r="I796" s="5">
        <f t="shared" si="1936"/>
        <v>0</v>
      </c>
      <c r="J796" s="5">
        <v>0</v>
      </c>
      <c r="K796" s="5">
        <f t="shared" si="1937"/>
        <v>0</v>
      </c>
      <c r="L796" s="5">
        <v>0</v>
      </c>
      <c r="M796" s="5">
        <f t="shared" si="1938"/>
        <v>0</v>
      </c>
      <c r="N796" s="5">
        <v>0</v>
      </c>
      <c r="O796" s="5">
        <f t="shared" si="1939"/>
        <v>0</v>
      </c>
      <c r="P796" s="5">
        <v>0</v>
      </c>
      <c r="Q796" s="5">
        <f t="shared" si="1940"/>
        <v>0</v>
      </c>
      <c r="R796" s="5"/>
      <c r="S796" s="215">
        <f t="shared" si="1932"/>
        <v>0</v>
      </c>
      <c r="T796" s="46"/>
      <c r="U796" s="53"/>
      <c r="V796" s="20" t="s">
        <v>11</v>
      </c>
      <c r="W796" s="78">
        <v>0</v>
      </c>
      <c r="X796" s="78">
        <v>0</v>
      </c>
      <c r="Y796" s="78">
        <f t="shared" si="1933"/>
        <v>0</v>
      </c>
      <c r="Z796" s="78"/>
      <c r="AA796" s="78">
        <f t="shared" si="1934"/>
        <v>0</v>
      </c>
      <c r="AB796" s="78"/>
      <c r="AC796" s="78">
        <f>+AA796+AB796</f>
        <v>0</v>
      </c>
      <c r="AD796" s="78">
        <v>0</v>
      </c>
      <c r="AE796" s="78">
        <f>+AC796+AD796</f>
        <v>0</v>
      </c>
      <c r="AF796" s="78">
        <v>0</v>
      </c>
      <c r="AG796" s="78">
        <f>+AE796+AF796</f>
        <v>0</v>
      </c>
      <c r="AH796" s="78">
        <v>0</v>
      </c>
      <c r="AI796" s="78">
        <f>+AG796+AH796</f>
        <v>0</v>
      </c>
      <c r="AJ796" s="78">
        <v>0</v>
      </c>
      <c r="AK796" s="245">
        <f t="shared" si="1931"/>
        <v>0</v>
      </c>
    </row>
    <row r="797" spans="1:37" ht="20.25" customHeight="1" x14ac:dyDescent="0.2">
      <c r="A797" s="254"/>
      <c r="B797" s="156"/>
      <c r="C797" s="157"/>
      <c r="D797" s="157"/>
      <c r="E797" s="102">
        <v>0</v>
      </c>
      <c r="F797" s="102">
        <v>0</v>
      </c>
      <c r="G797" s="5">
        <f t="shared" si="1935"/>
        <v>0</v>
      </c>
      <c r="H797" s="102"/>
      <c r="I797" s="5">
        <f t="shared" si="1936"/>
        <v>0</v>
      </c>
      <c r="J797" s="102"/>
      <c r="K797" s="5">
        <f t="shared" si="1937"/>
        <v>0</v>
      </c>
      <c r="L797" s="102"/>
      <c r="M797" s="5">
        <f t="shared" si="1938"/>
        <v>0</v>
      </c>
      <c r="N797" s="102"/>
      <c r="O797" s="5">
        <f t="shared" si="1939"/>
        <v>0</v>
      </c>
      <c r="P797" s="102"/>
      <c r="Q797" s="5">
        <f t="shared" si="1940"/>
        <v>0</v>
      </c>
      <c r="R797" s="5"/>
      <c r="S797" s="215">
        <f t="shared" si="1932"/>
        <v>0</v>
      </c>
      <c r="T797" s="50"/>
      <c r="U797" s="54"/>
      <c r="V797" s="23" t="s">
        <v>12</v>
      </c>
      <c r="W797" s="79">
        <v>0</v>
      </c>
      <c r="X797" s="79">
        <v>0</v>
      </c>
      <c r="Y797" s="79">
        <f t="shared" si="1933"/>
        <v>0</v>
      </c>
      <c r="Z797" s="79"/>
      <c r="AA797" s="79">
        <f t="shared" si="1934"/>
        <v>0</v>
      </c>
      <c r="AB797" s="79"/>
      <c r="AC797" s="79">
        <f>+AA797+AB797</f>
        <v>0</v>
      </c>
      <c r="AD797" s="79">
        <v>0</v>
      </c>
      <c r="AE797" s="79">
        <f>+AC797+AD797</f>
        <v>0</v>
      </c>
      <c r="AF797" s="79">
        <v>0</v>
      </c>
      <c r="AG797" s="79">
        <f>+AE797+AF797</f>
        <v>0</v>
      </c>
      <c r="AH797" s="79">
        <v>0</v>
      </c>
      <c r="AI797" s="79">
        <f>+AG797+AH797</f>
        <v>0</v>
      </c>
      <c r="AJ797" s="79">
        <v>0</v>
      </c>
      <c r="AK797" s="246">
        <f t="shared" si="1931"/>
        <v>0</v>
      </c>
    </row>
    <row r="798" spans="1:37" ht="20.25" customHeight="1" x14ac:dyDescent="0.2">
      <c r="A798" s="254"/>
      <c r="B798" s="158"/>
      <c r="C798" s="159"/>
      <c r="D798" s="160"/>
      <c r="E798" s="102">
        <v>0</v>
      </c>
      <c r="F798" s="102">
        <v>0</v>
      </c>
      <c r="G798" s="5">
        <f t="shared" si="1935"/>
        <v>0</v>
      </c>
      <c r="H798" s="102"/>
      <c r="I798" s="5">
        <f t="shared" si="1936"/>
        <v>0</v>
      </c>
      <c r="J798" s="102"/>
      <c r="K798" s="5">
        <f t="shared" si="1937"/>
        <v>0</v>
      </c>
      <c r="L798" s="102"/>
      <c r="M798" s="5">
        <f t="shared" si="1938"/>
        <v>0</v>
      </c>
      <c r="N798" s="102"/>
      <c r="O798" s="5">
        <f t="shared" si="1939"/>
        <v>0</v>
      </c>
      <c r="P798" s="102"/>
      <c r="Q798" s="5">
        <f t="shared" si="1940"/>
        <v>0</v>
      </c>
      <c r="R798" s="5"/>
      <c r="S798" s="215">
        <f t="shared" si="1932"/>
        <v>0</v>
      </c>
      <c r="T798" s="29"/>
      <c r="U798" s="138" t="s">
        <v>13</v>
      </c>
      <c r="V798" s="139"/>
      <c r="W798" s="60">
        <f t="shared" ref="W798:AB798" si="1941">SUM(W799:W801)</f>
        <v>0</v>
      </c>
      <c r="X798" s="60">
        <f t="shared" si="1941"/>
        <v>0</v>
      </c>
      <c r="Y798" s="60">
        <f t="shared" si="1941"/>
        <v>0</v>
      </c>
      <c r="Z798" s="60">
        <f t="shared" si="1941"/>
        <v>0</v>
      </c>
      <c r="AA798" s="60">
        <f t="shared" si="1941"/>
        <v>0</v>
      </c>
      <c r="AB798" s="60">
        <f t="shared" si="1941"/>
        <v>0</v>
      </c>
      <c r="AC798" s="72">
        <f>SUM(AC799:AC801)</f>
        <v>0</v>
      </c>
      <c r="AD798" s="60">
        <f t="shared" ref="AD798:AF798" si="1942">SUM(AD799:AD801)</f>
        <v>0</v>
      </c>
      <c r="AE798" s="72">
        <f>SUM(AE799:AE801)</f>
        <v>0</v>
      </c>
      <c r="AF798" s="60">
        <f t="shared" si="1942"/>
        <v>0</v>
      </c>
      <c r="AG798" s="72">
        <f>SUM(AG799:AG801)</f>
        <v>0</v>
      </c>
      <c r="AH798" s="60">
        <f t="shared" ref="AH798" si="1943">SUM(AH799:AH801)</f>
        <v>0</v>
      </c>
      <c r="AI798" s="72">
        <f>SUM(AI799:AI801)</f>
        <v>0</v>
      </c>
      <c r="AJ798" s="72">
        <f>SUM(AJ799:AJ801)</f>
        <v>0</v>
      </c>
      <c r="AK798" s="243">
        <f t="shared" si="1931"/>
        <v>0</v>
      </c>
    </row>
    <row r="799" spans="1:37" ht="20.25" customHeight="1" x14ac:dyDescent="0.2">
      <c r="A799" s="254"/>
      <c r="B799" s="36"/>
      <c r="C799" s="61" t="s">
        <v>10</v>
      </c>
      <c r="D799" s="8"/>
      <c r="E799" s="9">
        <v>0</v>
      </c>
      <c r="F799" s="9">
        <v>0</v>
      </c>
      <c r="G799" s="9">
        <f t="shared" si="1935"/>
        <v>0</v>
      </c>
      <c r="H799" s="9">
        <v>0</v>
      </c>
      <c r="I799" s="9">
        <f t="shared" si="1936"/>
        <v>0</v>
      </c>
      <c r="J799" s="9">
        <v>14300</v>
      </c>
      <c r="K799" s="9">
        <f t="shared" si="1937"/>
        <v>14300</v>
      </c>
      <c r="L799" s="9">
        <v>0</v>
      </c>
      <c r="M799" s="9">
        <f t="shared" si="1938"/>
        <v>14300</v>
      </c>
      <c r="N799" s="9">
        <v>0</v>
      </c>
      <c r="O799" s="9">
        <f t="shared" si="1939"/>
        <v>14300</v>
      </c>
      <c r="P799" s="9">
        <v>0</v>
      </c>
      <c r="Q799" s="9">
        <f t="shared" si="1940"/>
        <v>14300</v>
      </c>
      <c r="R799" s="9">
        <v>4271</v>
      </c>
      <c r="S799" s="216">
        <f t="shared" si="1932"/>
        <v>29.867132867132867</v>
      </c>
      <c r="T799" s="44"/>
      <c r="U799" s="143"/>
      <c r="V799" s="144" t="s">
        <v>15</v>
      </c>
      <c r="W799" s="145">
        <v>0</v>
      </c>
      <c r="X799" s="145"/>
      <c r="Y799" s="145">
        <f t="shared" ref="Y799:Y804" si="1944">+W799+X799</f>
        <v>0</v>
      </c>
      <c r="Z799" s="145">
        <v>0</v>
      </c>
      <c r="AA799" s="145">
        <f t="shared" ref="AA799:AA804" si="1945">+Y799+Z799</f>
        <v>0</v>
      </c>
      <c r="AB799" s="145">
        <v>0</v>
      </c>
      <c r="AC799" s="145">
        <f t="shared" ref="AC799:AC804" si="1946">+AA799+AB799</f>
        <v>0</v>
      </c>
      <c r="AD799" s="145">
        <v>0</v>
      </c>
      <c r="AE799" s="145">
        <f t="shared" ref="AE799:AE804" si="1947">+AC799+AD799</f>
        <v>0</v>
      </c>
      <c r="AF799" s="145">
        <v>0</v>
      </c>
      <c r="AG799" s="145">
        <f t="shared" ref="AG799:AG804" si="1948">+AE799+AF799</f>
        <v>0</v>
      </c>
      <c r="AH799" s="145">
        <v>0</v>
      </c>
      <c r="AI799" s="145">
        <f t="shared" ref="AI799:AI804" si="1949">+AG799+AH799</f>
        <v>0</v>
      </c>
      <c r="AJ799" s="145"/>
      <c r="AK799" s="244">
        <f t="shared" si="1931"/>
        <v>0</v>
      </c>
    </row>
    <row r="800" spans="1:37" ht="20.25" customHeight="1" x14ac:dyDescent="0.2">
      <c r="A800" s="254"/>
      <c r="B800" s="36"/>
      <c r="C800" s="61" t="s">
        <v>139</v>
      </c>
      <c r="D800" s="8"/>
      <c r="E800" s="11">
        <v>0</v>
      </c>
      <c r="F800" s="11">
        <v>0</v>
      </c>
      <c r="G800" s="11">
        <f t="shared" si="1935"/>
        <v>0</v>
      </c>
      <c r="H800" s="11">
        <v>0</v>
      </c>
      <c r="I800" s="11">
        <f t="shared" si="1936"/>
        <v>0</v>
      </c>
      <c r="J800" s="11">
        <v>0</v>
      </c>
      <c r="K800" s="11">
        <f t="shared" si="1937"/>
        <v>0</v>
      </c>
      <c r="L800" s="11">
        <v>0</v>
      </c>
      <c r="M800" s="11">
        <f t="shared" si="1938"/>
        <v>0</v>
      </c>
      <c r="N800" s="11">
        <v>0</v>
      </c>
      <c r="O800" s="11">
        <f t="shared" si="1939"/>
        <v>0</v>
      </c>
      <c r="P800" s="11">
        <v>0</v>
      </c>
      <c r="Q800" s="11">
        <f t="shared" si="1940"/>
        <v>0</v>
      </c>
      <c r="R800" s="11"/>
      <c r="S800" s="217">
        <f t="shared" si="1932"/>
        <v>0</v>
      </c>
      <c r="T800" s="45"/>
      <c r="U800" s="53"/>
      <c r="V800" s="20" t="s">
        <v>16</v>
      </c>
      <c r="W800" s="78">
        <v>0</v>
      </c>
      <c r="X800" s="78"/>
      <c r="Y800" s="78">
        <f t="shared" si="1944"/>
        <v>0</v>
      </c>
      <c r="Z800" s="78">
        <v>0</v>
      </c>
      <c r="AA800" s="78">
        <f t="shared" si="1945"/>
        <v>0</v>
      </c>
      <c r="AB800" s="78">
        <v>0</v>
      </c>
      <c r="AC800" s="78">
        <f t="shared" si="1946"/>
        <v>0</v>
      </c>
      <c r="AD800" s="78">
        <v>0</v>
      </c>
      <c r="AE800" s="78">
        <f t="shared" si="1947"/>
        <v>0</v>
      </c>
      <c r="AF800" s="78">
        <v>0</v>
      </c>
      <c r="AG800" s="78">
        <f t="shared" si="1948"/>
        <v>0</v>
      </c>
      <c r="AH800" s="78">
        <v>0</v>
      </c>
      <c r="AI800" s="78">
        <f t="shared" si="1949"/>
        <v>0</v>
      </c>
      <c r="AJ800" s="78"/>
      <c r="AK800" s="245">
        <f t="shared" si="1931"/>
        <v>0</v>
      </c>
    </row>
    <row r="801" spans="1:37" ht="20.25" customHeight="1" x14ac:dyDescent="0.2">
      <c r="A801" s="254"/>
      <c r="B801" s="36"/>
      <c r="C801" s="61" t="s">
        <v>22</v>
      </c>
      <c r="D801" s="8"/>
      <c r="E801" s="58">
        <v>0</v>
      </c>
      <c r="F801" s="58">
        <v>0</v>
      </c>
      <c r="G801" s="58">
        <f t="shared" si="1935"/>
        <v>0</v>
      </c>
      <c r="H801" s="58">
        <v>0</v>
      </c>
      <c r="I801" s="58">
        <f t="shared" si="1936"/>
        <v>0</v>
      </c>
      <c r="J801" s="58">
        <v>0</v>
      </c>
      <c r="K801" s="58">
        <f t="shared" si="1937"/>
        <v>0</v>
      </c>
      <c r="L801" s="58">
        <v>0</v>
      </c>
      <c r="M801" s="58">
        <f t="shared" si="1938"/>
        <v>0</v>
      </c>
      <c r="N801" s="58">
        <v>0</v>
      </c>
      <c r="O801" s="58">
        <f t="shared" si="1939"/>
        <v>0</v>
      </c>
      <c r="P801" s="58">
        <v>0</v>
      </c>
      <c r="Q801" s="58">
        <f t="shared" si="1940"/>
        <v>0</v>
      </c>
      <c r="R801" s="58"/>
      <c r="S801" s="218">
        <f t="shared" si="1932"/>
        <v>0</v>
      </c>
      <c r="U801" s="103"/>
      <c r="V801" s="104" t="s">
        <v>17</v>
      </c>
      <c r="W801" s="80">
        <v>0</v>
      </c>
      <c r="X801" s="80">
        <v>0</v>
      </c>
      <c r="Y801" s="80">
        <f t="shared" si="1944"/>
        <v>0</v>
      </c>
      <c r="Z801" s="80">
        <v>0</v>
      </c>
      <c r="AA801" s="80">
        <f t="shared" si="1945"/>
        <v>0</v>
      </c>
      <c r="AB801" s="80">
        <v>0</v>
      </c>
      <c r="AC801" s="80">
        <f t="shared" si="1946"/>
        <v>0</v>
      </c>
      <c r="AD801" s="80">
        <v>0</v>
      </c>
      <c r="AE801" s="80">
        <f t="shared" si="1947"/>
        <v>0</v>
      </c>
      <c r="AF801" s="80">
        <v>0</v>
      </c>
      <c r="AG801" s="80">
        <f t="shared" si="1948"/>
        <v>0</v>
      </c>
      <c r="AH801" s="80">
        <v>0</v>
      </c>
      <c r="AI801" s="80">
        <f t="shared" si="1949"/>
        <v>0</v>
      </c>
      <c r="AJ801" s="80"/>
      <c r="AK801" s="247">
        <f t="shared" si="1931"/>
        <v>0</v>
      </c>
    </row>
    <row r="802" spans="1:37" ht="20.25" customHeight="1" x14ac:dyDescent="0.2">
      <c r="A802" s="254"/>
      <c r="B802" s="39"/>
      <c r="C802" s="135" t="s">
        <v>46</v>
      </c>
      <c r="D802" s="8"/>
      <c r="E802" s="11">
        <v>0</v>
      </c>
      <c r="F802" s="11">
        <v>0</v>
      </c>
      <c r="G802" s="11">
        <f t="shared" si="1935"/>
        <v>0</v>
      </c>
      <c r="H802" s="11">
        <v>0</v>
      </c>
      <c r="I802" s="11">
        <f t="shared" si="1936"/>
        <v>0</v>
      </c>
      <c r="J802" s="11">
        <v>0</v>
      </c>
      <c r="K802" s="11">
        <f t="shared" si="1937"/>
        <v>0</v>
      </c>
      <c r="L802" s="11">
        <v>0</v>
      </c>
      <c r="M802" s="11">
        <f t="shared" si="1938"/>
        <v>0</v>
      </c>
      <c r="N802" s="11">
        <v>0</v>
      </c>
      <c r="O802" s="11">
        <f t="shared" si="1939"/>
        <v>0</v>
      </c>
      <c r="P802" s="11">
        <v>0</v>
      </c>
      <c r="Q802" s="11">
        <f t="shared" si="1940"/>
        <v>0</v>
      </c>
      <c r="R802" s="11"/>
      <c r="S802" s="217">
        <f t="shared" si="1932"/>
        <v>0</v>
      </c>
      <c r="T802" s="45"/>
      <c r="U802" s="147" t="s">
        <v>43</v>
      </c>
      <c r="V802" s="10"/>
      <c r="W802" s="60">
        <v>0</v>
      </c>
      <c r="X802" s="60">
        <v>0</v>
      </c>
      <c r="Y802" s="60">
        <f t="shared" si="1944"/>
        <v>0</v>
      </c>
      <c r="Z802" s="60">
        <v>0</v>
      </c>
      <c r="AA802" s="60">
        <f t="shared" si="1945"/>
        <v>0</v>
      </c>
      <c r="AB802" s="60">
        <v>0</v>
      </c>
      <c r="AC802" s="60">
        <f t="shared" si="1946"/>
        <v>0</v>
      </c>
      <c r="AD802" s="60">
        <v>0</v>
      </c>
      <c r="AE802" s="60">
        <f t="shared" si="1947"/>
        <v>0</v>
      </c>
      <c r="AF802" s="60">
        <v>0</v>
      </c>
      <c r="AG802" s="60">
        <f t="shared" si="1948"/>
        <v>0</v>
      </c>
      <c r="AH802" s="60">
        <v>0</v>
      </c>
      <c r="AI802" s="60">
        <f t="shared" si="1949"/>
        <v>0</v>
      </c>
      <c r="AJ802" s="60"/>
      <c r="AK802" s="230">
        <f t="shared" si="1931"/>
        <v>0</v>
      </c>
    </row>
    <row r="803" spans="1:37" ht="20.25" customHeight="1" x14ac:dyDescent="0.2">
      <c r="A803" s="254"/>
      <c r="B803" s="134"/>
      <c r="C803" s="135" t="s">
        <v>51</v>
      </c>
      <c r="D803" s="8"/>
      <c r="E803" s="58">
        <v>0</v>
      </c>
      <c r="F803" s="58">
        <v>0</v>
      </c>
      <c r="G803" s="58">
        <f t="shared" si="1935"/>
        <v>0</v>
      </c>
      <c r="H803" s="58">
        <v>0</v>
      </c>
      <c r="I803" s="58">
        <f t="shared" si="1936"/>
        <v>0</v>
      </c>
      <c r="J803" s="58">
        <v>0</v>
      </c>
      <c r="K803" s="58">
        <f t="shared" si="1937"/>
        <v>0</v>
      </c>
      <c r="L803" s="58">
        <v>0</v>
      </c>
      <c r="M803" s="58">
        <f t="shared" si="1938"/>
        <v>0</v>
      </c>
      <c r="N803" s="58">
        <v>0</v>
      </c>
      <c r="O803" s="58">
        <f t="shared" si="1939"/>
        <v>0</v>
      </c>
      <c r="P803" s="58">
        <v>0</v>
      </c>
      <c r="Q803" s="58">
        <f t="shared" si="1940"/>
        <v>0</v>
      </c>
      <c r="R803" s="58"/>
      <c r="S803" s="218">
        <f t="shared" si="1932"/>
        <v>0</v>
      </c>
      <c r="T803" s="29"/>
      <c r="U803" s="55" t="s">
        <v>38</v>
      </c>
      <c r="V803" s="28"/>
      <c r="W803" s="60">
        <v>0</v>
      </c>
      <c r="X803" s="60">
        <v>0</v>
      </c>
      <c r="Y803" s="60">
        <f t="shared" si="1944"/>
        <v>0</v>
      </c>
      <c r="Z803" s="60">
        <v>0</v>
      </c>
      <c r="AA803" s="60">
        <f t="shared" si="1945"/>
        <v>0</v>
      </c>
      <c r="AB803" s="60">
        <v>0</v>
      </c>
      <c r="AC803" s="60">
        <f t="shared" si="1946"/>
        <v>0</v>
      </c>
      <c r="AD803" s="60">
        <v>0</v>
      </c>
      <c r="AE803" s="60">
        <f t="shared" si="1947"/>
        <v>0</v>
      </c>
      <c r="AF803" s="60">
        <v>0</v>
      </c>
      <c r="AG803" s="60">
        <f t="shared" si="1948"/>
        <v>0</v>
      </c>
      <c r="AH803" s="60">
        <v>0</v>
      </c>
      <c r="AI803" s="60">
        <f t="shared" si="1949"/>
        <v>0</v>
      </c>
      <c r="AJ803" s="60"/>
      <c r="AK803" s="230">
        <f t="shared" si="1931"/>
        <v>0</v>
      </c>
    </row>
    <row r="804" spans="1:37" ht="20.25" customHeight="1" x14ac:dyDescent="0.2">
      <c r="A804" s="254"/>
      <c r="B804" s="105"/>
      <c r="C804" s="35" t="s">
        <v>127</v>
      </c>
      <c r="D804" s="35"/>
      <c r="E804" s="59">
        <v>0</v>
      </c>
      <c r="F804" s="59">
        <v>0</v>
      </c>
      <c r="G804" s="59">
        <f t="shared" si="1935"/>
        <v>0</v>
      </c>
      <c r="H804" s="59">
        <v>0</v>
      </c>
      <c r="I804" s="59">
        <f t="shared" si="1936"/>
        <v>0</v>
      </c>
      <c r="J804" s="59">
        <v>0</v>
      </c>
      <c r="K804" s="59">
        <f t="shared" si="1937"/>
        <v>0</v>
      </c>
      <c r="L804" s="59">
        <v>0</v>
      </c>
      <c r="M804" s="59">
        <f t="shared" si="1938"/>
        <v>0</v>
      </c>
      <c r="N804" s="59">
        <v>0</v>
      </c>
      <c r="O804" s="59">
        <f t="shared" si="1939"/>
        <v>0</v>
      </c>
      <c r="P804" s="59">
        <v>0</v>
      </c>
      <c r="Q804" s="59">
        <f t="shared" si="1940"/>
        <v>0</v>
      </c>
      <c r="R804" s="59"/>
      <c r="S804" s="219">
        <f t="shared" si="1932"/>
        <v>0</v>
      </c>
      <c r="T804" s="29"/>
      <c r="U804" s="148" t="s">
        <v>127</v>
      </c>
      <c r="V804" s="132"/>
      <c r="W804" s="89">
        <v>0</v>
      </c>
      <c r="X804" s="89">
        <v>0</v>
      </c>
      <c r="Y804" s="89">
        <f t="shared" si="1944"/>
        <v>0</v>
      </c>
      <c r="Z804" s="89">
        <v>0</v>
      </c>
      <c r="AA804" s="89">
        <f t="shared" si="1945"/>
        <v>0</v>
      </c>
      <c r="AB804" s="89">
        <v>0</v>
      </c>
      <c r="AC804" s="89">
        <f t="shared" si="1946"/>
        <v>0</v>
      </c>
      <c r="AD804" s="89">
        <v>0</v>
      </c>
      <c r="AE804" s="89">
        <f t="shared" si="1947"/>
        <v>0</v>
      </c>
      <c r="AF804" s="89">
        <v>0</v>
      </c>
      <c r="AG804" s="89">
        <f t="shared" si="1948"/>
        <v>0</v>
      </c>
      <c r="AH804" s="89">
        <v>0</v>
      </c>
      <c r="AI804" s="89">
        <f t="shared" si="1949"/>
        <v>0</v>
      </c>
      <c r="AJ804" s="89"/>
      <c r="AK804" s="248">
        <f t="shared" si="1931"/>
        <v>0</v>
      </c>
    </row>
    <row r="805" spans="1:37" ht="20.25" customHeight="1" x14ac:dyDescent="0.2">
      <c r="A805" s="254"/>
      <c r="B805" s="149" t="s">
        <v>14</v>
      </c>
      <c r="C805" s="135"/>
      <c r="D805" s="8"/>
      <c r="E805" s="11">
        <f>SUM(E799:E804)+E792</f>
        <v>0</v>
      </c>
      <c r="F805" s="11">
        <f t="shared" ref="F805" si="1950">SUM(F799:F804)+F792</f>
        <v>0</v>
      </c>
      <c r="G805" s="11">
        <f t="shared" ref="G805" si="1951">SUM(G799:G804)+G792</f>
        <v>0</v>
      </c>
      <c r="H805" s="11">
        <f t="shared" ref="H805" si="1952">SUM(H799:H804)+H792</f>
        <v>0</v>
      </c>
      <c r="I805" s="11">
        <f t="shared" ref="I805" si="1953">SUM(I799:I804)+I792</f>
        <v>0</v>
      </c>
      <c r="J805" s="11">
        <f t="shared" ref="J805" si="1954">SUM(J799:J804)+J792</f>
        <v>50084</v>
      </c>
      <c r="K805" s="11">
        <f t="shared" ref="K805" si="1955">SUM(K799:K804)+K792</f>
        <v>50084</v>
      </c>
      <c r="L805" s="11">
        <f t="shared" ref="L805" si="1956">SUM(L799:L804)+L792</f>
        <v>0</v>
      </c>
      <c r="M805" s="11">
        <f t="shared" ref="M805" si="1957">SUM(M799:M804)+M792</f>
        <v>50084</v>
      </c>
      <c r="N805" s="11">
        <f t="shared" ref="N805" si="1958">SUM(N799:N804)+N792</f>
        <v>0</v>
      </c>
      <c r="O805" s="11">
        <f t="shared" ref="O805" si="1959">SUM(O799:O804)+O792</f>
        <v>50084</v>
      </c>
      <c r="P805" s="11">
        <f t="shared" ref="P805" si="1960">SUM(P799:P804)+P792</f>
        <v>0</v>
      </c>
      <c r="Q805" s="11">
        <f t="shared" ref="Q805" si="1961">SUM(Q799:Q804)+Q792</f>
        <v>50084</v>
      </c>
      <c r="R805" s="11">
        <f t="shared" ref="R805" si="1962">SUM(R799:R804)+R792</f>
        <v>40055</v>
      </c>
      <c r="S805" s="217">
        <f t="shared" si="1932"/>
        <v>79.975640923248932</v>
      </c>
      <c r="T805" s="65"/>
      <c r="U805" s="150" t="s">
        <v>18</v>
      </c>
      <c r="V805" s="151"/>
      <c r="W805" s="60">
        <f t="shared" ref="W805:AJ805" si="1963">+W803+W798+W792+W802+W804</f>
        <v>0</v>
      </c>
      <c r="X805" s="60">
        <f t="shared" si="1963"/>
        <v>0</v>
      </c>
      <c r="Y805" s="60">
        <f t="shared" si="1963"/>
        <v>0</v>
      </c>
      <c r="Z805" s="60">
        <f t="shared" si="1963"/>
        <v>0</v>
      </c>
      <c r="AA805" s="60">
        <f t="shared" si="1963"/>
        <v>0</v>
      </c>
      <c r="AB805" s="60">
        <f t="shared" si="1963"/>
        <v>50084</v>
      </c>
      <c r="AC805" s="60">
        <f t="shared" si="1963"/>
        <v>50084</v>
      </c>
      <c r="AD805" s="60">
        <f t="shared" si="1963"/>
        <v>0</v>
      </c>
      <c r="AE805" s="60">
        <f t="shared" si="1963"/>
        <v>50084</v>
      </c>
      <c r="AF805" s="60">
        <f t="shared" si="1963"/>
        <v>0</v>
      </c>
      <c r="AG805" s="60">
        <f t="shared" si="1963"/>
        <v>50084</v>
      </c>
      <c r="AH805" s="60">
        <f t="shared" si="1963"/>
        <v>0</v>
      </c>
      <c r="AI805" s="60">
        <f t="shared" si="1963"/>
        <v>50084</v>
      </c>
      <c r="AJ805" s="60">
        <f t="shared" si="1963"/>
        <v>4314.7839999999997</v>
      </c>
      <c r="AK805" s="230">
        <f t="shared" si="1931"/>
        <v>8.6150946410031146</v>
      </c>
    </row>
    <row r="806" spans="1:37" ht="23.25" customHeight="1" x14ac:dyDescent="0.2">
      <c r="A806" s="254"/>
      <c r="B806" s="152" t="s">
        <v>122</v>
      </c>
      <c r="C806" s="122" t="s">
        <v>123</v>
      </c>
      <c r="D806" s="123"/>
      <c r="E806" s="122"/>
      <c r="F806" s="122"/>
      <c r="G806" s="122"/>
      <c r="H806" s="122"/>
      <c r="I806" s="122"/>
      <c r="J806" s="122"/>
      <c r="K806" s="122"/>
      <c r="L806" s="122"/>
      <c r="M806" s="122"/>
      <c r="N806" s="122"/>
      <c r="O806" s="122"/>
      <c r="P806" s="122"/>
      <c r="Q806" s="122"/>
      <c r="R806" s="122"/>
      <c r="S806" s="220"/>
      <c r="T806" s="122"/>
      <c r="U806" s="123"/>
      <c r="V806" s="167"/>
      <c r="W806" s="167"/>
      <c r="X806" s="167"/>
      <c r="Y806" s="167"/>
      <c r="Z806" s="167"/>
      <c r="AA806" s="167"/>
      <c r="AB806" s="167"/>
      <c r="AC806" s="167"/>
      <c r="AD806" s="167"/>
      <c r="AE806" s="167"/>
      <c r="AF806" s="167"/>
      <c r="AG806" s="167"/>
      <c r="AH806" s="167"/>
      <c r="AI806" s="167"/>
      <c r="AJ806" s="167"/>
      <c r="AK806" s="199"/>
    </row>
    <row r="807" spans="1:37" ht="38.25" x14ac:dyDescent="0.2">
      <c r="A807" s="254"/>
      <c r="B807" s="7" t="s">
        <v>0</v>
      </c>
      <c r="C807" s="61"/>
      <c r="D807" s="8"/>
      <c r="E807" s="24" t="str">
        <f t="shared" ref="E807:S807" si="1964">+E$6</f>
        <v>Eredeti előirányzat
2024. év</v>
      </c>
      <c r="F807" s="24" t="str">
        <f t="shared" si="1964"/>
        <v>1 Módosítás</v>
      </c>
      <c r="G807" s="24" t="str">
        <f t="shared" si="1964"/>
        <v>Módosított előirányzat 1
2024. év</v>
      </c>
      <c r="H807" s="24" t="str">
        <f t="shared" si="1964"/>
        <v>2 Módosítás</v>
      </c>
      <c r="I807" s="24" t="str">
        <f t="shared" si="1964"/>
        <v>Módosított előirányzat</v>
      </c>
      <c r="J807" s="24" t="str">
        <f t="shared" si="1964"/>
        <v>3 Módosítás</v>
      </c>
      <c r="K807" s="24" t="str">
        <f t="shared" si="1964"/>
        <v>Módosított előirányzat</v>
      </c>
      <c r="L807" s="24" t="str">
        <f t="shared" si="1964"/>
        <v>4 Módosítás</v>
      </c>
      <c r="M807" s="24" t="str">
        <f t="shared" si="1964"/>
        <v>4. Módosított előirányzat</v>
      </c>
      <c r="N807" s="24" t="str">
        <f t="shared" si="1964"/>
        <v>5 Módosítás</v>
      </c>
      <c r="O807" s="24" t="str">
        <f t="shared" si="1964"/>
        <v>Módosított előirányzat 5.</v>
      </c>
      <c r="P807" s="24" t="str">
        <f t="shared" si="1964"/>
        <v>6 Módosítás</v>
      </c>
      <c r="Q807" s="24" t="str">
        <f t="shared" si="1964"/>
        <v>Módosított előirányzat
2024. év</v>
      </c>
      <c r="R807" s="24" t="str">
        <f t="shared" si="1964"/>
        <v>Teljesítés
2024. év</v>
      </c>
      <c r="S807" s="24" t="str">
        <f t="shared" si="1964"/>
        <v>%
Teljesítés
 Mód.előir.</v>
      </c>
      <c r="T807" s="51"/>
      <c r="U807" s="84" t="s">
        <v>1</v>
      </c>
      <c r="V807" s="56"/>
      <c r="W807" s="25" t="str">
        <f t="shared" ref="W807:AK807" si="1965">+W$6</f>
        <v>Eredeti előirányzat
2024. év</v>
      </c>
      <c r="X807" s="25" t="str">
        <f t="shared" si="1965"/>
        <v>1 Módosítás</v>
      </c>
      <c r="Y807" s="25" t="str">
        <f t="shared" si="1965"/>
        <v>Módosított előirányzat 1
2024. év</v>
      </c>
      <c r="Z807" s="25" t="str">
        <f t="shared" si="1965"/>
        <v>2 Módosítás</v>
      </c>
      <c r="AA807" s="25" t="str">
        <f t="shared" si="1965"/>
        <v>Módosított előirányzat</v>
      </c>
      <c r="AB807" s="25" t="str">
        <f t="shared" si="1965"/>
        <v>3 Módosítás</v>
      </c>
      <c r="AC807" s="25" t="str">
        <f t="shared" si="1965"/>
        <v>Módosított előirányzat</v>
      </c>
      <c r="AD807" s="25" t="str">
        <f t="shared" si="1965"/>
        <v>4 Módosítás</v>
      </c>
      <c r="AE807" s="25" t="str">
        <f t="shared" si="1965"/>
        <v>4. Módosított előirányzat</v>
      </c>
      <c r="AF807" s="25" t="str">
        <f t="shared" si="1965"/>
        <v>5 Módosítás</v>
      </c>
      <c r="AG807" s="25" t="str">
        <f t="shared" si="1965"/>
        <v>Módosított előirányzat 5</v>
      </c>
      <c r="AH807" s="25" t="str">
        <f t="shared" si="1965"/>
        <v>6 Módosítás</v>
      </c>
      <c r="AI807" s="25" t="str">
        <f t="shared" si="1965"/>
        <v>Módosított 
előirányzat</v>
      </c>
      <c r="AJ807" s="25" t="str">
        <f t="shared" si="1965"/>
        <v>Teljesítés
2024. év</v>
      </c>
      <c r="AK807" s="25" t="str">
        <f t="shared" si="1965"/>
        <v>%
Teljesítés
 Mód.előir.</v>
      </c>
    </row>
    <row r="808" spans="1:37" ht="20.25" customHeight="1" x14ac:dyDescent="0.2">
      <c r="A808" s="254"/>
      <c r="B808" s="36"/>
      <c r="C808" s="61" t="s">
        <v>2</v>
      </c>
      <c r="D808" s="69"/>
      <c r="E808" s="137">
        <f t="shared" ref="E808:M808" si="1966">+E809+E810+E811+E812</f>
        <v>0</v>
      </c>
      <c r="F808" s="137">
        <f t="shared" si="1966"/>
        <v>0</v>
      </c>
      <c r="G808" s="137">
        <f t="shared" si="1966"/>
        <v>0</v>
      </c>
      <c r="H808" s="137">
        <f t="shared" si="1966"/>
        <v>0</v>
      </c>
      <c r="I808" s="137">
        <f t="shared" si="1966"/>
        <v>0</v>
      </c>
      <c r="J808" s="137">
        <f t="shared" si="1966"/>
        <v>0</v>
      </c>
      <c r="K808" s="137">
        <f t="shared" si="1966"/>
        <v>0</v>
      </c>
      <c r="L808" s="137">
        <f t="shared" si="1966"/>
        <v>0</v>
      </c>
      <c r="M808" s="137">
        <f t="shared" si="1966"/>
        <v>0</v>
      </c>
      <c r="N808" s="137">
        <f t="shared" ref="N808:O808" si="1967">+N809+N810+N811+N812</f>
        <v>14278</v>
      </c>
      <c r="O808" s="137">
        <f t="shared" si="1967"/>
        <v>14278</v>
      </c>
      <c r="P808" s="137">
        <f t="shared" ref="P808:Q808" si="1968">+P809+P810+P811+P812</f>
        <v>0</v>
      </c>
      <c r="Q808" s="137">
        <f t="shared" si="1968"/>
        <v>14278</v>
      </c>
      <c r="R808" s="137">
        <f>+R809+R810+R811+R812</f>
        <v>14277.96</v>
      </c>
      <c r="S808" s="213">
        <f>IF(Q808=0,0,R808/Q808*100)</f>
        <v>99.9997198487183</v>
      </c>
      <c r="T808" s="44"/>
      <c r="U808" s="138" t="s">
        <v>3</v>
      </c>
      <c r="V808" s="139"/>
      <c r="W808" s="72">
        <f t="shared" ref="W808" si="1969">SUM(W809:W813)</f>
        <v>0</v>
      </c>
      <c r="X808" s="72">
        <f t="shared" ref="X808" si="1970">SUM(X809:X813)</f>
        <v>0</v>
      </c>
      <c r="Y808" s="72">
        <f>+W808+X808</f>
        <v>0</v>
      </c>
      <c r="Z808" s="72">
        <f t="shared" ref="Z808" si="1971">SUM(Z809:Z813)</f>
        <v>0</v>
      </c>
      <c r="AA808" s="72">
        <f>+Y808+Z808</f>
        <v>0</v>
      </c>
      <c r="AB808" s="72">
        <f t="shared" ref="AB808" si="1972">SUM(AB809:AB813)</f>
        <v>0</v>
      </c>
      <c r="AC808" s="72">
        <f>SUM(AC809:AC813)</f>
        <v>0</v>
      </c>
      <c r="AD808" s="72">
        <f t="shared" ref="AD808:AF808" si="1973">SUM(AD809:AD813)</f>
        <v>2000</v>
      </c>
      <c r="AE808" s="72">
        <f>SUM(AE809:AE813)</f>
        <v>2000</v>
      </c>
      <c r="AF808" s="72">
        <f t="shared" si="1973"/>
        <v>14278</v>
      </c>
      <c r="AG808" s="72">
        <f>SUM(AG809:AG813)</f>
        <v>16278</v>
      </c>
      <c r="AH808" s="72">
        <f t="shared" ref="AH808" si="1974">SUM(AH809:AH813)</f>
        <v>0</v>
      </c>
      <c r="AI808" s="72">
        <f>SUM(AI809:AI813)</f>
        <v>16278</v>
      </c>
      <c r="AJ808" s="72">
        <f>SUM(AJ809:AJ813)</f>
        <v>0</v>
      </c>
      <c r="AK808" s="243">
        <f t="shared" ref="AK808:AK821" si="1975">IF(AI808=0,0,AJ808/AI808*100)</f>
        <v>0</v>
      </c>
    </row>
    <row r="809" spans="1:37" ht="20.25" customHeight="1" x14ac:dyDescent="0.2">
      <c r="A809" s="254"/>
      <c r="B809" s="85"/>
      <c r="C809" s="73" t="s">
        <v>4</v>
      </c>
      <c r="D809" s="73"/>
      <c r="E809" s="142"/>
      <c r="F809" s="142">
        <v>0</v>
      </c>
      <c r="G809" s="142"/>
      <c r="H809" s="142"/>
      <c r="I809" s="142"/>
      <c r="J809" s="142"/>
      <c r="K809" s="142"/>
      <c r="L809" s="142"/>
      <c r="M809" s="142"/>
      <c r="N809" s="142"/>
      <c r="O809" s="142"/>
      <c r="P809" s="142"/>
      <c r="Q809" s="142"/>
      <c r="R809" s="142"/>
      <c r="S809" s="214">
        <f t="shared" ref="S809:S821" si="1976">IF(Q809=0,0,R809/Q809*100)</f>
        <v>0</v>
      </c>
      <c r="T809" s="46"/>
      <c r="U809" s="143"/>
      <c r="V809" s="144" t="s">
        <v>6</v>
      </c>
      <c r="W809" s="145">
        <v>0</v>
      </c>
      <c r="X809" s="145">
        <v>0</v>
      </c>
      <c r="Y809" s="145">
        <f t="shared" ref="Y809:Y813" si="1977">+W809+X809</f>
        <v>0</v>
      </c>
      <c r="Z809" s="145">
        <v>0</v>
      </c>
      <c r="AA809" s="145">
        <f t="shared" ref="AA809:AA813" si="1978">+Y809+Z809</f>
        <v>0</v>
      </c>
      <c r="AB809" s="145">
        <v>0</v>
      </c>
      <c r="AC809" s="145">
        <f>+AA809+AB809</f>
        <v>0</v>
      </c>
      <c r="AD809" s="145">
        <v>0</v>
      </c>
      <c r="AE809" s="145">
        <f>+AC809+AD809</f>
        <v>0</v>
      </c>
      <c r="AF809" s="145">
        <v>0</v>
      </c>
      <c r="AG809" s="145">
        <f>+AE809+AF809</f>
        <v>0</v>
      </c>
      <c r="AH809" s="145">
        <v>0</v>
      </c>
      <c r="AI809" s="145">
        <f>+AG809+AH809</f>
        <v>0</v>
      </c>
      <c r="AJ809" s="145"/>
      <c r="AK809" s="244">
        <f t="shared" si="1975"/>
        <v>0</v>
      </c>
    </row>
    <row r="810" spans="1:37" ht="20.25" customHeight="1" x14ac:dyDescent="0.2">
      <c r="A810" s="254"/>
      <c r="B810" s="37"/>
      <c r="C810" s="17" t="s">
        <v>5</v>
      </c>
      <c r="D810" s="18"/>
      <c r="E810" s="5">
        <v>0</v>
      </c>
      <c r="F810" s="5">
        <v>0</v>
      </c>
      <c r="G810" s="5">
        <f>+E810+F810</f>
        <v>0</v>
      </c>
      <c r="H810" s="5">
        <v>0</v>
      </c>
      <c r="I810" s="5">
        <f>+G810+H810</f>
        <v>0</v>
      </c>
      <c r="J810" s="5">
        <v>0</v>
      </c>
      <c r="K810" s="5">
        <f>+I810+J810</f>
        <v>0</v>
      </c>
      <c r="L810" s="5">
        <v>0</v>
      </c>
      <c r="M810" s="5">
        <f>+K810+L810</f>
        <v>0</v>
      </c>
      <c r="N810" s="5">
        <v>14278</v>
      </c>
      <c r="O810" s="5">
        <f>+M810+N810</f>
        <v>14278</v>
      </c>
      <c r="P810" s="5">
        <v>0</v>
      </c>
      <c r="Q810" s="5">
        <f>+O810+P810</f>
        <v>14278</v>
      </c>
      <c r="R810" s="5">
        <v>14277.96</v>
      </c>
      <c r="S810" s="215">
        <f t="shared" si="1976"/>
        <v>99.9997198487183</v>
      </c>
      <c r="T810" s="46"/>
      <c r="U810" s="53"/>
      <c r="V810" s="19" t="s">
        <v>8</v>
      </c>
      <c r="W810" s="78">
        <v>0</v>
      </c>
      <c r="X810" s="78">
        <v>0</v>
      </c>
      <c r="Y810" s="78">
        <f t="shared" si="1977"/>
        <v>0</v>
      </c>
      <c r="Z810" s="78">
        <v>0</v>
      </c>
      <c r="AA810" s="78">
        <f t="shared" si="1978"/>
        <v>0</v>
      </c>
      <c r="AB810" s="78">
        <v>0</v>
      </c>
      <c r="AC810" s="78">
        <f>+AA810+AB810</f>
        <v>0</v>
      </c>
      <c r="AD810" s="78">
        <v>0</v>
      </c>
      <c r="AE810" s="78">
        <f>+AC810+AD810</f>
        <v>0</v>
      </c>
      <c r="AF810" s="78">
        <v>0</v>
      </c>
      <c r="AG810" s="78">
        <f>+AE810+AF810</f>
        <v>0</v>
      </c>
      <c r="AH810" s="78">
        <v>0</v>
      </c>
      <c r="AI810" s="78">
        <f>+AG810+AH810</f>
        <v>0</v>
      </c>
      <c r="AJ810" s="78"/>
      <c r="AK810" s="245">
        <f t="shared" si="1975"/>
        <v>0</v>
      </c>
    </row>
    <row r="811" spans="1:37" ht="20.25" customHeight="1" x14ac:dyDescent="0.2">
      <c r="A811" s="254"/>
      <c r="B811" s="37"/>
      <c r="C811" s="17" t="s">
        <v>7</v>
      </c>
      <c r="D811" s="18"/>
      <c r="E811" s="5">
        <v>0</v>
      </c>
      <c r="F811" s="5">
        <v>0</v>
      </c>
      <c r="G811" s="5">
        <f t="shared" ref="G811:G820" si="1979">+E811+F811</f>
        <v>0</v>
      </c>
      <c r="H811" s="5">
        <v>0</v>
      </c>
      <c r="I811" s="5">
        <f t="shared" ref="I811:I820" si="1980">+G811+H811</f>
        <v>0</v>
      </c>
      <c r="J811" s="5">
        <v>0</v>
      </c>
      <c r="K811" s="5">
        <f t="shared" ref="K811:K820" si="1981">+I811+J811</f>
        <v>0</v>
      </c>
      <c r="L811" s="5">
        <v>0</v>
      </c>
      <c r="M811" s="5">
        <f t="shared" ref="M811:M820" si="1982">+K811+L811</f>
        <v>0</v>
      </c>
      <c r="N811" s="5">
        <v>0</v>
      </c>
      <c r="O811" s="5">
        <f t="shared" ref="O811:O820" si="1983">+M811+N811</f>
        <v>0</v>
      </c>
      <c r="P811" s="5">
        <v>0</v>
      </c>
      <c r="Q811" s="5">
        <f t="shared" ref="Q811:Q820" si="1984">+O811+P811</f>
        <v>0</v>
      </c>
      <c r="R811" s="5"/>
      <c r="S811" s="215">
        <f t="shared" si="1976"/>
        <v>0</v>
      </c>
      <c r="T811" s="46"/>
      <c r="U811" s="53"/>
      <c r="V811" s="20" t="s">
        <v>9</v>
      </c>
      <c r="W811" s="78">
        <v>0</v>
      </c>
      <c r="X811" s="78">
        <v>0</v>
      </c>
      <c r="Y811" s="78">
        <f t="shared" si="1977"/>
        <v>0</v>
      </c>
      <c r="Z811" s="78">
        <v>0</v>
      </c>
      <c r="AA811" s="78">
        <f t="shared" si="1978"/>
        <v>0</v>
      </c>
      <c r="AB811" s="78">
        <v>0</v>
      </c>
      <c r="AC811" s="78">
        <f>+AA811+AB811</f>
        <v>0</v>
      </c>
      <c r="AD811" s="78">
        <f>1575+425</f>
        <v>2000</v>
      </c>
      <c r="AE811" s="78">
        <f>+AC811+AD811</f>
        <v>2000</v>
      </c>
      <c r="AF811" s="78">
        <v>14278</v>
      </c>
      <c r="AG811" s="78">
        <f>+AE811+AF811</f>
        <v>16278</v>
      </c>
      <c r="AH811" s="78">
        <v>0</v>
      </c>
      <c r="AI811" s="78">
        <f>+AG811+AH811</f>
        <v>16278</v>
      </c>
      <c r="AJ811" s="78"/>
      <c r="AK811" s="245">
        <f t="shared" si="1975"/>
        <v>0</v>
      </c>
    </row>
    <row r="812" spans="1:37" ht="20.25" customHeight="1" x14ac:dyDescent="0.2">
      <c r="A812" s="254"/>
      <c r="B812" s="37"/>
      <c r="C812" s="17" t="s">
        <v>21</v>
      </c>
      <c r="D812" s="18"/>
      <c r="E812" s="5">
        <v>0</v>
      </c>
      <c r="F812" s="5">
        <v>0</v>
      </c>
      <c r="G812" s="5">
        <f t="shared" si="1979"/>
        <v>0</v>
      </c>
      <c r="H812" s="5">
        <v>0</v>
      </c>
      <c r="I812" s="5">
        <f t="shared" si="1980"/>
        <v>0</v>
      </c>
      <c r="J812" s="5">
        <v>0</v>
      </c>
      <c r="K812" s="5">
        <f t="shared" si="1981"/>
        <v>0</v>
      </c>
      <c r="L812" s="5">
        <v>0</v>
      </c>
      <c r="M812" s="5">
        <f t="shared" si="1982"/>
        <v>0</v>
      </c>
      <c r="N812" s="5">
        <v>0</v>
      </c>
      <c r="O812" s="5">
        <f t="shared" si="1983"/>
        <v>0</v>
      </c>
      <c r="P812" s="5">
        <v>0</v>
      </c>
      <c r="Q812" s="5">
        <f t="shared" si="1984"/>
        <v>0</v>
      </c>
      <c r="R812" s="5"/>
      <c r="S812" s="215">
        <f t="shared" si="1976"/>
        <v>0</v>
      </c>
      <c r="T812" s="46"/>
      <c r="U812" s="53"/>
      <c r="V812" s="20" t="s">
        <v>11</v>
      </c>
      <c r="W812" s="78">
        <v>0</v>
      </c>
      <c r="X812" s="78">
        <v>0</v>
      </c>
      <c r="Y812" s="78">
        <f t="shared" si="1977"/>
        <v>0</v>
      </c>
      <c r="Z812" s="78"/>
      <c r="AA812" s="78">
        <f t="shared" si="1978"/>
        <v>0</v>
      </c>
      <c r="AB812" s="78">
        <v>0</v>
      </c>
      <c r="AC812" s="78">
        <f>+AA812+AB812</f>
        <v>0</v>
      </c>
      <c r="AD812" s="78">
        <v>0</v>
      </c>
      <c r="AE812" s="78">
        <f>+AC812+AD812</f>
        <v>0</v>
      </c>
      <c r="AF812" s="78">
        <v>0</v>
      </c>
      <c r="AG812" s="78">
        <f>+AE812+AF812</f>
        <v>0</v>
      </c>
      <c r="AH812" s="78">
        <v>0</v>
      </c>
      <c r="AI812" s="78">
        <f>+AG812+AH812</f>
        <v>0</v>
      </c>
      <c r="AJ812" s="78"/>
      <c r="AK812" s="245">
        <f t="shared" si="1975"/>
        <v>0</v>
      </c>
    </row>
    <row r="813" spans="1:37" ht="20.25" customHeight="1" x14ac:dyDescent="0.2">
      <c r="A813" s="254"/>
      <c r="B813" s="156"/>
      <c r="C813" s="157"/>
      <c r="D813" s="157"/>
      <c r="E813" s="102">
        <v>0</v>
      </c>
      <c r="F813" s="102">
        <v>0</v>
      </c>
      <c r="G813" s="5">
        <f t="shared" si="1979"/>
        <v>0</v>
      </c>
      <c r="H813" s="102"/>
      <c r="I813" s="5">
        <f t="shared" si="1980"/>
        <v>0</v>
      </c>
      <c r="J813" s="102"/>
      <c r="K813" s="5">
        <f t="shared" si="1981"/>
        <v>0</v>
      </c>
      <c r="L813" s="102"/>
      <c r="M813" s="5">
        <f t="shared" si="1982"/>
        <v>0</v>
      </c>
      <c r="N813" s="102"/>
      <c r="O813" s="5">
        <f t="shared" si="1983"/>
        <v>0</v>
      </c>
      <c r="P813" s="102"/>
      <c r="Q813" s="5">
        <f t="shared" si="1984"/>
        <v>0</v>
      </c>
      <c r="R813" s="5"/>
      <c r="S813" s="215">
        <f t="shared" si="1976"/>
        <v>0</v>
      </c>
      <c r="T813" s="50"/>
      <c r="U813" s="54"/>
      <c r="V813" s="23" t="s">
        <v>12</v>
      </c>
      <c r="W813" s="79">
        <v>0</v>
      </c>
      <c r="X813" s="79">
        <v>0</v>
      </c>
      <c r="Y813" s="79">
        <f t="shared" si="1977"/>
        <v>0</v>
      </c>
      <c r="Z813" s="79"/>
      <c r="AA813" s="79">
        <f t="shared" si="1978"/>
        <v>0</v>
      </c>
      <c r="AB813" s="79"/>
      <c r="AC813" s="79">
        <f>+AA813+AB813</f>
        <v>0</v>
      </c>
      <c r="AD813" s="79">
        <v>0</v>
      </c>
      <c r="AE813" s="79">
        <f>+AC813+AD813</f>
        <v>0</v>
      </c>
      <c r="AF813" s="79">
        <v>0</v>
      </c>
      <c r="AG813" s="79">
        <f>+AE813+AF813</f>
        <v>0</v>
      </c>
      <c r="AH813" s="79">
        <v>0</v>
      </c>
      <c r="AI813" s="79">
        <f>+AG813+AH813</f>
        <v>0</v>
      </c>
      <c r="AJ813" s="79"/>
      <c r="AK813" s="246">
        <f t="shared" si="1975"/>
        <v>0</v>
      </c>
    </row>
    <row r="814" spans="1:37" ht="20.25" customHeight="1" x14ac:dyDescent="0.2">
      <c r="A814" s="254"/>
      <c r="B814" s="158"/>
      <c r="C814" s="159"/>
      <c r="D814" s="160"/>
      <c r="E814" s="102">
        <v>0</v>
      </c>
      <c r="F814" s="102">
        <v>0</v>
      </c>
      <c r="G814" s="5">
        <f t="shared" si="1979"/>
        <v>0</v>
      </c>
      <c r="H814" s="102"/>
      <c r="I814" s="5">
        <f t="shared" si="1980"/>
        <v>0</v>
      </c>
      <c r="J814" s="102"/>
      <c r="K814" s="5">
        <f t="shared" si="1981"/>
        <v>0</v>
      </c>
      <c r="L814" s="102"/>
      <c r="M814" s="5">
        <f t="shared" si="1982"/>
        <v>0</v>
      </c>
      <c r="N814" s="102"/>
      <c r="O814" s="5">
        <f t="shared" si="1983"/>
        <v>0</v>
      </c>
      <c r="P814" s="102"/>
      <c r="Q814" s="5">
        <f t="shared" si="1984"/>
        <v>0</v>
      </c>
      <c r="R814" s="5"/>
      <c r="S814" s="215">
        <f t="shared" si="1976"/>
        <v>0</v>
      </c>
      <c r="T814" s="29"/>
      <c r="U814" s="138" t="s">
        <v>13</v>
      </c>
      <c r="V814" s="139"/>
      <c r="W814" s="60">
        <f t="shared" ref="W814:AB814" si="1985">SUM(W815:W817)</f>
        <v>0</v>
      </c>
      <c r="X814" s="60">
        <f t="shared" si="1985"/>
        <v>0</v>
      </c>
      <c r="Y814" s="60">
        <f t="shared" si="1985"/>
        <v>0</v>
      </c>
      <c r="Z814" s="60">
        <f t="shared" si="1985"/>
        <v>0</v>
      </c>
      <c r="AA814" s="60">
        <f t="shared" si="1985"/>
        <v>0</v>
      </c>
      <c r="AB814" s="60">
        <f t="shared" si="1985"/>
        <v>0</v>
      </c>
      <c r="AC814" s="72">
        <f>SUM(AC815:AC817)</f>
        <v>0</v>
      </c>
      <c r="AD814" s="60">
        <f t="shared" ref="AD814:AF814" si="1986">SUM(AD815:AD817)</f>
        <v>0</v>
      </c>
      <c r="AE814" s="72">
        <f>SUM(AE815:AE817)</f>
        <v>0</v>
      </c>
      <c r="AF814" s="60">
        <f t="shared" si="1986"/>
        <v>0</v>
      </c>
      <c r="AG814" s="72">
        <f>SUM(AG815:AG817)</f>
        <v>0</v>
      </c>
      <c r="AH814" s="60">
        <f t="shared" ref="AH814" si="1987">SUM(AH815:AH817)</f>
        <v>0</v>
      </c>
      <c r="AI814" s="72">
        <f>SUM(AI815:AI817)</f>
        <v>0</v>
      </c>
      <c r="AJ814" s="72">
        <f>SUM(AJ815:AJ817)</f>
        <v>0</v>
      </c>
      <c r="AK814" s="243">
        <f t="shared" si="1975"/>
        <v>0</v>
      </c>
    </row>
    <row r="815" spans="1:37" ht="20.25" customHeight="1" x14ac:dyDescent="0.2">
      <c r="A815" s="254"/>
      <c r="B815" s="36"/>
      <c r="C815" s="61" t="s">
        <v>10</v>
      </c>
      <c r="D815" s="8"/>
      <c r="E815" s="9">
        <v>0</v>
      </c>
      <c r="F815" s="9">
        <v>0</v>
      </c>
      <c r="G815" s="9">
        <f t="shared" si="1979"/>
        <v>0</v>
      </c>
      <c r="H815" s="9">
        <v>0</v>
      </c>
      <c r="I815" s="9">
        <f t="shared" si="1980"/>
        <v>0</v>
      </c>
      <c r="J815" s="9">
        <v>0</v>
      </c>
      <c r="K815" s="9">
        <f t="shared" si="1981"/>
        <v>0</v>
      </c>
      <c r="L815" s="9">
        <v>2000</v>
      </c>
      <c r="M815" s="9">
        <f t="shared" si="1982"/>
        <v>2000</v>
      </c>
      <c r="N815" s="9">
        <v>0</v>
      </c>
      <c r="O815" s="9">
        <f t="shared" si="1983"/>
        <v>2000</v>
      </c>
      <c r="P815" s="9">
        <v>0</v>
      </c>
      <c r="Q815" s="9">
        <f t="shared" si="1984"/>
        <v>2000</v>
      </c>
      <c r="R815" s="9"/>
      <c r="S815" s="216">
        <f t="shared" si="1976"/>
        <v>0</v>
      </c>
      <c r="T815" s="44"/>
      <c r="U815" s="143"/>
      <c r="V815" s="144" t="s">
        <v>15</v>
      </c>
      <c r="W815" s="145">
        <v>0</v>
      </c>
      <c r="X815" s="145"/>
      <c r="Y815" s="145">
        <f t="shared" ref="Y815:Y820" si="1988">+W815+X815</f>
        <v>0</v>
      </c>
      <c r="Z815" s="145">
        <v>0</v>
      </c>
      <c r="AA815" s="145">
        <f t="shared" ref="AA815:AA820" si="1989">+Y815+Z815</f>
        <v>0</v>
      </c>
      <c r="AB815" s="145">
        <v>0</v>
      </c>
      <c r="AC815" s="145">
        <f t="shared" ref="AC815:AC820" si="1990">+AA815+AB815</f>
        <v>0</v>
      </c>
      <c r="AD815" s="145">
        <v>0</v>
      </c>
      <c r="AE815" s="145">
        <f t="shared" ref="AE815:AE820" si="1991">+AC815+AD815</f>
        <v>0</v>
      </c>
      <c r="AF815" s="145">
        <v>0</v>
      </c>
      <c r="AG815" s="145">
        <f t="shared" ref="AG815:AG820" si="1992">+AE815+AF815</f>
        <v>0</v>
      </c>
      <c r="AH815" s="145">
        <v>0</v>
      </c>
      <c r="AI815" s="145">
        <f t="shared" ref="AI815:AI820" si="1993">+AG815+AH815</f>
        <v>0</v>
      </c>
      <c r="AJ815" s="145"/>
      <c r="AK815" s="244">
        <f t="shared" si="1975"/>
        <v>0</v>
      </c>
    </row>
    <row r="816" spans="1:37" ht="20.25" customHeight="1" x14ac:dyDescent="0.2">
      <c r="A816" s="254"/>
      <c r="B816" s="36"/>
      <c r="C816" s="61" t="s">
        <v>139</v>
      </c>
      <c r="D816" s="8"/>
      <c r="E816" s="11">
        <v>0</v>
      </c>
      <c r="F816" s="11">
        <v>0</v>
      </c>
      <c r="G816" s="11">
        <f t="shared" si="1979"/>
        <v>0</v>
      </c>
      <c r="H816" s="11">
        <v>0</v>
      </c>
      <c r="I816" s="11">
        <f t="shared" si="1980"/>
        <v>0</v>
      </c>
      <c r="J816" s="11">
        <v>0</v>
      </c>
      <c r="K816" s="11">
        <f t="shared" si="1981"/>
        <v>0</v>
      </c>
      <c r="L816" s="11">
        <v>0</v>
      </c>
      <c r="M816" s="11">
        <f t="shared" si="1982"/>
        <v>0</v>
      </c>
      <c r="N816" s="11">
        <v>0</v>
      </c>
      <c r="O816" s="11">
        <f t="shared" si="1983"/>
        <v>0</v>
      </c>
      <c r="P816" s="11">
        <v>0</v>
      </c>
      <c r="Q816" s="11">
        <f t="shared" si="1984"/>
        <v>0</v>
      </c>
      <c r="R816" s="11"/>
      <c r="S816" s="217">
        <f t="shared" si="1976"/>
        <v>0</v>
      </c>
      <c r="T816" s="45"/>
      <c r="U816" s="53"/>
      <c r="V816" s="20" t="s">
        <v>16</v>
      </c>
      <c r="W816" s="78">
        <v>0</v>
      </c>
      <c r="X816" s="78"/>
      <c r="Y816" s="78">
        <f t="shared" si="1988"/>
        <v>0</v>
      </c>
      <c r="Z816" s="78">
        <v>0</v>
      </c>
      <c r="AA816" s="78">
        <f t="shared" si="1989"/>
        <v>0</v>
      </c>
      <c r="AB816" s="78">
        <v>0</v>
      </c>
      <c r="AC816" s="78">
        <f t="shared" si="1990"/>
        <v>0</v>
      </c>
      <c r="AD816" s="78">
        <v>0</v>
      </c>
      <c r="AE816" s="78">
        <f t="shared" si="1991"/>
        <v>0</v>
      </c>
      <c r="AF816" s="78">
        <v>0</v>
      </c>
      <c r="AG816" s="78">
        <f t="shared" si="1992"/>
        <v>0</v>
      </c>
      <c r="AH816" s="78">
        <v>0</v>
      </c>
      <c r="AI816" s="78">
        <f t="shared" si="1993"/>
        <v>0</v>
      </c>
      <c r="AJ816" s="78"/>
      <c r="AK816" s="245">
        <f t="shared" si="1975"/>
        <v>0</v>
      </c>
    </row>
    <row r="817" spans="1:37" ht="20.25" customHeight="1" x14ac:dyDescent="0.2">
      <c r="A817" s="254"/>
      <c r="B817" s="36"/>
      <c r="C817" s="61" t="s">
        <v>22</v>
      </c>
      <c r="D817" s="8"/>
      <c r="E817" s="58">
        <v>0</v>
      </c>
      <c r="F817" s="58">
        <v>0</v>
      </c>
      <c r="G817" s="58">
        <f t="shared" si="1979"/>
        <v>0</v>
      </c>
      <c r="H817" s="58">
        <v>0</v>
      </c>
      <c r="I817" s="58">
        <f t="shared" si="1980"/>
        <v>0</v>
      </c>
      <c r="J817" s="58">
        <v>0</v>
      </c>
      <c r="K817" s="58">
        <f t="shared" si="1981"/>
        <v>0</v>
      </c>
      <c r="L817" s="58">
        <v>0</v>
      </c>
      <c r="M817" s="58">
        <f t="shared" si="1982"/>
        <v>0</v>
      </c>
      <c r="N817" s="58">
        <v>0</v>
      </c>
      <c r="O817" s="58">
        <f t="shared" si="1983"/>
        <v>0</v>
      </c>
      <c r="P817" s="58">
        <v>0</v>
      </c>
      <c r="Q817" s="58">
        <f t="shared" si="1984"/>
        <v>0</v>
      </c>
      <c r="R817" s="58"/>
      <c r="S817" s="218">
        <f t="shared" si="1976"/>
        <v>0</v>
      </c>
      <c r="U817" s="103"/>
      <c r="V817" s="104" t="s">
        <v>17</v>
      </c>
      <c r="W817" s="80">
        <v>0</v>
      </c>
      <c r="X817" s="80">
        <v>0</v>
      </c>
      <c r="Y817" s="80">
        <f t="shared" si="1988"/>
        <v>0</v>
      </c>
      <c r="Z817" s="80">
        <v>0</v>
      </c>
      <c r="AA817" s="80">
        <f t="shared" si="1989"/>
        <v>0</v>
      </c>
      <c r="AB817" s="80">
        <v>0</v>
      </c>
      <c r="AC817" s="80">
        <f t="shared" si="1990"/>
        <v>0</v>
      </c>
      <c r="AD817" s="80">
        <v>0</v>
      </c>
      <c r="AE817" s="80">
        <f t="shared" si="1991"/>
        <v>0</v>
      </c>
      <c r="AF817" s="80">
        <v>0</v>
      </c>
      <c r="AG817" s="80">
        <f t="shared" si="1992"/>
        <v>0</v>
      </c>
      <c r="AH817" s="80">
        <v>0</v>
      </c>
      <c r="AI817" s="80">
        <f t="shared" si="1993"/>
        <v>0</v>
      </c>
      <c r="AJ817" s="80"/>
      <c r="AK817" s="247">
        <f t="shared" si="1975"/>
        <v>0</v>
      </c>
    </row>
    <row r="818" spans="1:37" ht="20.25" customHeight="1" x14ac:dyDescent="0.2">
      <c r="A818" s="254"/>
      <c r="B818" s="39"/>
      <c r="C818" s="135" t="s">
        <v>46</v>
      </c>
      <c r="D818" s="8"/>
      <c r="E818" s="11">
        <v>0</v>
      </c>
      <c r="F818" s="11">
        <v>0</v>
      </c>
      <c r="G818" s="11">
        <f t="shared" si="1979"/>
        <v>0</v>
      </c>
      <c r="H818" s="11">
        <v>0</v>
      </c>
      <c r="I818" s="11">
        <f t="shared" si="1980"/>
        <v>0</v>
      </c>
      <c r="J818" s="11">
        <v>0</v>
      </c>
      <c r="K818" s="11">
        <f t="shared" si="1981"/>
        <v>0</v>
      </c>
      <c r="L818" s="11">
        <v>0</v>
      </c>
      <c r="M818" s="11">
        <f t="shared" si="1982"/>
        <v>0</v>
      </c>
      <c r="N818" s="11">
        <v>0</v>
      </c>
      <c r="O818" s="11">
        <f t="shared" si="1983"/>
        <v>0</v>
      </c>
      <c r="P818" s="11">
        <v>0</v>
      </c>
      <c r="Q818" s="11">
        <f t="shared" si="1984"/>
        <v>0</v>
      </c>
      <c r="R818" s="11"/>
      <c r="S818" s="217">
        <f t="shared" si="1976"/>
        <v>0</v>
      </c>
      <c r="T818" s="45"/>
      <c r="U818" s="147" t="s">
        <v>43</v>
      </c>
      <c r="V818" s="10"/>
      <c r="W818" s="60">
        <v>0</v>
      </c>
      <c r="X818" s="60">
        <v>0</v>
      </c>
      <c r="Y818" s="60">
        <f t="shared" si="1988"/>
        <v>0</v>
      </c>
      <c r="Z818" s="60">
        <v>0</v>
      </c>
      <c r="AA818" s="60">
        <f t="shared" si="1989"/>
        <v>0</v>
      </c>
      <c r="AB818" s="60">
        <v>0</v>
      </c>
      <c r="AC818" s="60">
        <f t="shared" si="1990"/>
        <v>0</v>
      </c>
      <c r="AD818" s="60">
        <v>0</v>
      </c>
      <c r="AE818" s="60">
        <f t="shared" si="1991"/>
        <v>0</v>
      </c>
      <c r="AF818" s="60">
        <v>0</v>
      </c>
      <c r="AG818" s="60">
        <f t="shared" si="1992"/>
        <v>0</v>
      </c>
      <c r="AH818" s="60">
        <v>0</v>
      </c>
      <c r="AI818" s="60">
        <f t="shared" si="1993"/>
        <v>0</v>
      </c>
      <c r="AJ818" s="60"/>
      <c r="AK818" s="230">
        <f t="shared" si="1975"/>
        <v>0</v>
      </c>
    </row>
    <row r="819" spans="1:37" ht="20.25" customHeight="1" x14ac:dyDescent="0.2">
      <c r="A819" s="254"/>
      <c r="B819" s="134"/>
      <c r="C819" s="135" t="s">
        <v>51</v>
      </c>
      <c r="D819" s="8"/>
      <c r="E819" s="58">
        <v>0</v>
      </c>
      <c r="F819" s="58">
        <v>0</v>
      </c>
      <c r="G819" s="58">
        <f t="shared" si="1979"/>
        <v>0</v>
      </c>
      <c r="H819" s="58">
        <v>0</v>
      </c>
      <c r="I819" s="58">
        <f t="shared" si="1980"/>
        <v>0</v>
      </c>
      <c r="J819" s="58">
        <v>0</v>
      </c>
      <c r="K819" s="58">
        <f t="shared" si="1981"/>
        <v>0</v>
      </c>
      <c r="L819" s="58">
        <v>0</v>
      </c>
      <c r="M819" s="58">
        <f t="shared" si="1982"/>
        <v>0</v>
      </c>
      <c r="N819" s="58">
        <v>0</v>
      </c>
      <c r="O819" s="58">
        <f t="shared" si="1983"/>
        <v>0</v>
      </c>
      <c r="P819" s="58">
        <v>0</v>
      </c>
      <c r="Q819" s="58">
        <f t="shared" si="1984"/>
        <v>0</v>
      </c>
      <c r="R819" s="58"/>
      <c r="S819" s="218">
        <f t="shared" si="1976"/>
        <v>0</v>
      </c>
      <c r="T819" s="29"/>
      <c r="U819" s="55" t="s">
        <v>38</v>
      </c>
      <c r="V819" s="28"/>
      <c r="W819" s="60">
        <v>0</v>
      </c>
      <c r="X819" s="60">
        <v>0</v>
      </c>
      <c r="Y819" s="60">
        <f t="shared" si="1988"/>
        <v>0</v>
      </c>
      <c r="Z819" s="60">
        <v>0</v>
      </c>
      <c r="AA819" s="60">
        <f t="shared" si="1989"/>
        <v>0</v>
      </c>
      <c r="AB819" s="60">
        <v>0</v>
      </c>
      <c r="AC819" s="60">
        <f t="shared" si="1990"/>
        <v>0</v>
      </c>
      <c r="AD819" s="60">
        <v>0</v>
      </c>
      <c r="AE819" s="60">
        <f t="shared" si="1991"/>
        <v>0</v>
      </c>
      <c r="AF819" s="60">
        <v>0</v>
      </c>
      <c r="AG819" s="60">
        <f t="shared" si="1992"/>
        <v>0</v>
      </c>
      <c r="AH819" s="60">
        <v>0</v>
      </c>
      <c r="AI819" s="60">
        <f t="shared" si="1993"/>
        <v>0</v>
      </c>
      <c r="AJ819" s="60"/>
      <c r="AK819" s="230">
        <f t="shared" si="1975"/>
        <v>0</v>
      </c>
    </row>
    <row r="820" spans="1:37" ht="20.25" customHeight="1" x14ac:dyDescent="0.2">
      <c r="A820" s="254"/>
      <c r="B820" s="105"/>
      <c r="C820" s="35" t="s">
        <v>127</v>
      </c>
      <c r="D820" s="35"/>
      <c r="E820" s="59">
        <v>0</v>
      </c>
      <c r="F820" s="59">
        <v>0</v>
      </c>
      <c r="G820" s="59">
        <f t="shared" si="1979"/>
        <v>0</v>
      </c>
      <c r="H820" s="59">
        <v>0</v>
      </c>
      <c r="I820" s="59">
        <f t="shared" si="1980"/>
        <v>0</v>
      </c>
      <c r="J820" s="59">
        <v>0</v>
      </c>
      <c r="K820" s="59">
        <f t="shared" si="1981"/>
        <v>0</v>
      </c>
      <c r="L820" s="59">
        <v>0</v>
      </c>
      <c r="M820" s="59">
        <f t="shared" si="1982"/>
        <v>0</v>
      </c>
      <c r="N820" s="59">
        <v>0</v>
      </c>
      <c r="O820" s="59">
        <f t="shared" si="1983"/>
        <v>0</v>
      </c>
      <c r="P820" s="59">
        <v>0</v>
      </c>
      <c r="Q820" s="59">
        <f t="shared" si="1984"/>
        <v>0</v>
      </c>
      <c r="R820" s="59"/>
      <c r="S820" s="219">
        <f t="shared" si="1976"/>
        <v>0</v>
      </c>
      <c r="T820" s="29"/>
      <c r="U820" s="148" t="s">
        <v>127</v>
      </c>
      <c r="V820" s="132"/>
      <c r="W820" s="89">
        <v>0</v>
      </c>
      <c r="X820" s="89">
        <v>0</v>
      </c>
      <c r="Y820" s="89">
        <f t="shared" si="1988"/>
        <v>0</v>
      </c>
      <c r="Z820" s="89">
        <v>0</v>
      </c>
      <c r="AA820" s="89">
        <f t="shared" si="1989"/>
        <v>0</v>
      </c>
      <c r="AB820" s="89">
        <v>0</v>
      </c>
      <c r="AC820" s="89">
        <f t="shared" si="1990"/>
        <v>0</v>
      </c>
      <c r="AD820" s="89">
        <v>0</v>
      </c>
      <c r="AE820" s="89">
        <f t="shared" si="1991"/>
        <v>0</v>
      </c>
      <c r="AF820" s="89">
        <v>0</v>
      </c>
      <c r="AG820" s="89">
        <f t="shared" si="1992"/>
        <v>0</v>
      </c>
      <c r="AH820" s="89">
        <v>0</v>
      </c>
      <c r="AI820" s="89">
        <f t="shared" si="1993"/>
        <v>0</v>
      </c>
      <c r="AJ820" s="89"/>
      <c r="AK820" s="248">
        <f t="shared" si="1975"/>
        <v>0</v>
      </c>
    </row>
    <row r="821" spans="1:37" ht="20.25" customHeight="1" x14ac:dyDescent="0.2">
      <c r="A821" s="254"/>
      <c r="B821" s="149" t="s">
        <v>14</v>
      </c>
      <c r="C821" s="135"/>
      <c r="D821" s="8"/>
      <c r="E821" s="11">
        <f>SUM(E815:E820)+E808</f>
        <v>0</v>
      </c>
      <c r="F821" s="11">
        <f t="shared" ref="F821" si="1994">SUM(F815:F820)+F808</f>
        <v>0</v>
      </c>
      <c r="G821" s="11">
        <f t="shared" ref="G821" si="1995">SUM(G815:G820)+G808</f>
        <v>0</v>
      </c>
      <c r="H821" s="11">
        <f t="shared" ref="H821" si="1996">SUM(H815:H820)+H808</f>
        <v>0</v>
      </c>
      <c r="I821" s="11">
        <f t="shared" ref="I821" si="1997">SUM(I815:I820)+I808</f>
        <v>0</v>
      </c>
      <c r="J821" s="11">
        <f t="shared" ref="J821" si="1998">SUM(J815:J820)+J808</f>
        <v>0</v>
      </c>
      <c r="K821" s="11">
        <f t="shared" ref="K821" si="1999">SUM(K815:K820)+K808</f>
        <v>0</v>
      </c>
      <c r="L821" s="11">
        <f t="shared" ref="L821" si="2000">SUM(L815:L820)+L808</f>
        <v>2000</v>
      </c>
      <c r="M821" s="11">
        <f t="shared" ref="M821" si="2001">SUM(M815:M820)+M808</f>
        <v>2000</v>
      </c>
      <c r="N821" s="11">
        <f t="shared" ref="N821" si="2002">SUM(N815:N820)+N808</f>
        <v>14278</v>
      </c>
      <c r="O821" s="11">
        <f t="shared" ref="O821" si="2003">SUM(O815:O820)+O808</f>
        <v>16278</v>
      </c>
      <c r="P821" s="11">
        <f t="shared" ref="P821" si="2004">SUM(P815:P820)+P808</f>
        <v>0</v>
      </c>
      <c r="Q821" s="11">
        <f t="shared" ref="Q821" si="2005">SUM(Q815:Q820)+Q808</f>
        <v>16278</v>
      </c>
      <c r="R821" s="11">
        <f t="shared" ref="R821" si="2006">SUM(R815:R820)+R808</f>
        <v>14277.96</v>
      </c>
      <c r="S821" s="217">
        <f t="shared" si="1976"/>
        <v>87.7132325838555</v>
      </c>
      <c r="T821" s="65"/>
      <c r="U821" s="150" t="s">
        <v>18</v>
      </c>
      <c r="V821" s="151"/>
      <c r="W821" s="60">
        <f t="shared" ref="W821:AJ821" si="2007">+W819+W814+W808+W818+W820</f>
        <v>0</v>
      </c>
      <c r="X821" s="60">
        <f t="shared" si="2007"/>
        <v>0</v>
      </c>
      <c r="Y821" s="60">
        <f t="shared" si="2007"/>
        <v>0</v>
      </c>
      <c r="Z821" s="60">
        <f t="shared" si="2007"/>
        <v>0</v>
      </c>
      <c r="AA821" s="60">
        <f t="shared" si="2007"/>
        <v>0</v>
      </c>
      <c r="AB821" s="60">
        <f t="shared" si="2007"/>
        <v>0</v>
      </c>
      <c r="AC821" s="60">
        <f t="shared" si="2007"/>
        <v>0</v>
      </c>
      <c r="AD821" s="60">
        <f t="shared" si="2007"/>
        <v>2000</v>
      </c>
      <c r="AE821" s="60">
        <f t="shared" si="2007"/>
        <v>2000</v>
      </c>
      <c r="AF821" s="60">
        <f t="shared" si="2007"/>
        <v>14278</v>
      </c>
      <c r="AG821" s="60">
        <f t="shared" si="2007"/>
        <v>16278</v>
      </c>
      <c r="AH821" s="60">
        <f t="shared" si="2007"/>
        <v>0</v>
      </c>
      <c r="AI821" s="60">
        <f t="shared" si="2007"/>
        <v>16278</v>
      </c>
      <c r="AJ821" s="60">
        <f t="shared" si="2007"/>
        <v>0</v>
      </c>
      <c r="AK821" s="230">
        <f t="shared" si="1975"/>
        <v>0</v>
      </c>
    </row>
    <row r="822" spans="1:37" ht="12" customHeight="1" thickBot="1" x14ac:dyDescent="0.25">
      <c r="A822" s="254"/>
      <c r="B822" s="116"/>
      <c r="C822" s="117"/>
      <c r="D822" s="117"/>
      <c r="E822" s="66"/>
      <c r="F822" s="66"/>
      <c r="G822" s="66"/>
      <c r="H822" s="66"/>
      <c r="I822" s="66"/>
      <c r="J822" s="66"/>
      <c r="K822" s="66"/>
      <c r="L822" s="66"/>
      <c r="M822" s="66"/>
      <c r="N822" s="66"/>
      <c r="O822" s="66"/>
      <c r="P822" s="66"/>
      <c r="Q822" s="66"/>
      <c r="R822" s="66"/>
      <c r="S822" s="233"/>
      <c r="T822" s="66"/>
      <c r="U822" s="118"/>
      <c r="V822" s="118"/>
      <c r="W822" s="66"/>
      <c r="X822" s="66"/>
      <c r="Y822" s="66"/>
      <c r="Z822" s="66"/>
      <c r="AA822" s="66"/>
      <c r="AB822" s="66"/>
      <c r="AC822" s="66"/>
      <c r="AD822" s="66"/>
      <c r="AE822" s="66"/>
      <c r="AF822" s="66"/>
      <c r="AG822" s="66"/>
      <c r="AH822" s="66"/>
      <c r="AI822" s="66"/>
      <c r="AJ822" s="66"/>
      <c r="AK822" s="66"/>
    </row>
    <row r="823" spans="1:37" ht="20.25" hidden="1" customHeight="1" outlineLevel="1" thickBot="1" x14ac:dyDescent="0.25">
      <c r="B823" s="184"/>
      <c r="C823" s="185"/>
      <c r="D823" s="185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34"/>
      <c r="U823" s="186"/>
      <c r="V823" s="186"/>
      <c r="W823" s="182"/>
      <c r="X823" s="182"/>
      <c r="Y823" s="182"/>
      <c r="Z823" s="182"/>
      <c r="AA823" s="182"/>
      <c r="AB823" s="182"/>
      <c r="AC823" s="182"/>
      <c r="AD823" s="182"/>
      <c r="AE823" s="182"/>
      <c r="AF823" s="182"/>
      <c r="AG823" s="182"/>
      <c r="AH823" s="182"/>
      <c r="AI823" s="182"/>
      <c r="AJ823" s="182"/>
      <c r="AK823" s="182"/>
    </row>
    <row r="824" spans="1:37" ht="26.25" customHeight="1" collapsed="1" thickBot="1" x14ac:dyDescent="0.25">
      <c r="A824" s="254"/>
      <c r="B824" s="364" t="s">
        <v>119</v>
      </c>
      <c r="C824" s="365"/>
      <c r="D824" s="365"/>
      <c r="E824" s="365"/>
      <c r="F824" s="365"/>
      <c r="G824" s="365"/>
      <c r="H824" s="365"/>
      <c r="I824" s="365"/>
      <c r="J824" s="365"/>
      <c r="K824" s="365"/>
      <c r="L824" s="365"/>
      <c r="M824" s="365"/>
      <c r="N824" s="365"/>
      <c r="O824" s="365"/>
      <c r="P824" s="365"/>
      <c r="Q824" s="365"/>
      <c r="R824" s="365"/>
      <c r="S824" s="365"/>
      <c r="T824" s="365"/>
      <c r="U824" s="365"/>
      <c r="V824" s="365"/>
      <c r="W824" s="365"/>
      <c r="X824" s="365"/>
      <c r="Y824" s="365"/>
      <c r="Z824" s="365"/>
      <c r="AA824" s="365"/>
      <c r="AB824" s="365"/>
      <c r="AC824" s="365"/>
      <c r="AD824" s="365"/>
      <c r="AE824" s="365"/>
      <c r="AF824" s="365"/>
      <c r="AG824" s="365"/>
      <c r="AH824" s="365"/>
      <c r="AI824" s="365"/>
      <c r="AJ824" s="365"/>
      <c r="AK824" s="366"/>
    </row>
    <row r="825" spans="1:37" ht="43.5" customHeight="1" x14ac:dyDescent="0.25">
      <c r="A825" s="254"/>
      <c r="B825" s="91" t="s">
        <v>0</v>
      </c>
      <c r="C825" s="95"/>
      <c r="D825" s="95"/>
      <c r="E825" s="242" t="str">
        <f t="shared" ref="E825:S825" si="2008">+E$6</f>
        <v>Eredeti előirányzat
2024. év</v>
      </c>
      <c r="F825" s="242" t="str">
        <f t="shared" si="2008"/>
        <v>1 Módosítás</v>
      </c>
      <c r="G825" s="242" t="str">
        <f t="shared" si="2008"/>
        <v>Módosított előirányzat 1
2024. év</v>
      </c>
      <c r="H825" s="242" t="str">
        <f t="shared" si="2008"/>
        <v>2 Módosítás</v>
      </c>
      <c r="I825" s="242" t="str">
        <f t="shared" si="2008"/>
        <v>Módosított előirányzat</v>
      </c>
      <c r="J825" s="242" t="str">
        <f t="shared" si="2008"/>
        <v>3 Módosítás</v>
      </c>
      <c r="K825" s="242" t="str">
        <f t="shared" si="2008"/>
        <v>Módosított előirányzat</v>
      </c>
      <c r="L825" s="242" t="str">
        <f t="shared" si="2008"/>
        <v>4 Módosítás</v>
      </c>
      <c r="M825" s="242" t="str">
        <f t="shared" si="2008"/>
        <v>4. Módosított előirányzat</v>
      </c>
      <c r="N825" s="242" t="str">
        <f t="shared" si="2008"/>
        <v>5 Módosítás</v>
      </c>
      <c r="O825" s="242" t="str">
        <f t="shared" si="2008"/>
        <v>Módosított előirányzat 5.</v>
      </c>
      <c r="P825" s="242" t="str">
        <f t="shared" si="2008"/>
        <v>6 Módosítás</v>
      </c>
      <c r="Q825" s="242" t="str">
        <f t="shared" si="2008"/>
        <v>Módosított előirányzat
2024. év</v>
      </c>
      <c r="R825" s="242" t="str">
        <f t="shared" si="2008"/>
        <v>Teljesítés
2024. év</v>
      </c>
      <c r="S825" s="235" t="str">
        <f t="shared" si="2008"/>
        <v>%
Teljesítés
 Mód.előir.</v>
      </c>
      <c r="U825" s="90" t="s">
        <v>1</v>
      </c>
      <c r="V825" s="169"/>
      <c r="W825" s="161" t="str">
        <f t="shared" ref="W825:AK825" si="2009">+W$6</f>
        <v>Eredeti előirányzat
2024. év</v>
      </c>
      <c r="X825" s="161" t="str">
        <f t="shared" si="2009"/>
        <v>1 Módosítás</v>
      </c>
      <c r="Y825" s="161" t="str">
        <f t="shared" si="2009"/>
        <v>Módosított előirányzat 1
2024. év</v>
      </c>
      <c r="Z825" s="161" t="str">
        <f t="shared" si="2009"/>
        <v>2 Módosítás</v>
      </c>
      <c r="AA825" s="161" t="str">
        <f t="shared" si="2009"/>
        <v>Módosított előirányzat</v>
      </c>
      <c r="AB825" s="161" t="str">
        <f t="shared" si="2009"/>
        <v>3 Módosítás</v>
      </c>
      <c r="AC825" s="161" t="str">
        <f t="shared" si="2009"/>
        <v>Módosított előirányzat</v>
      </c>
      <c r="AD825" s="161" t="str">
        <f t="shared" si="2009"/>
        <v>4 Módosítás</v>
      </c>
      <c r="AE825" s="161" t="str">
        <f t="shared" si="2009"/>
        <v>4. Módosított előirányzat</v>
      </c>
      <c r="AF825" s="161" t="str">
        <f t="shared" si="2009"/>
        <v>5 Módosítás</v>
      </c>
      <c r="AG825" s="161" t="str">
        <f t="shared" si="2009"/>
        <v>Módosított előirányzat 5</v>
      </c>
      <c r="AH825" s="161" t="str">
        <f t="shared" si="2009"/>
        <v>6 Módosítás</v>
      </c>
      <c r="AI825" s="161" t="str">
        <f t="shared" si="2009"/>
        <v>Módosított 
előirányzat</v>
      </c>
      <c r="AJ825" s="161" t="str">
        <f t="shared" si="2009"/>
        <v>Teljesítés
2024. év</v>
      </c>
      <c r="AK825" s="92" t="str">
        <f t="shared" si="2009"/>
        <v>%
Teljesítés
 Mód.előir.</v>
      </c>
    </row>
    <row r="826" spans="1:37" ht="30" customHeight="1" x14ac:dyDescent="0.2">
      <c r="B826" s="31"/>
      <c r="C826" s="122" t="s">
        <v>2</v>
      </c>
      <c r="D826" s="187"/>
      <c r="E826" s="239">
        <f>+E828+E829+E830+E831</f>
        <v>268239</v>
      </c>
      <c r="F826" s="239">
        <f t="shared" ref="F826:I826" si="2010">+F828+F829+F830+F831</f>
        <v>0</v>
      </c>
      <c r="G826" s="239">
        <f t="shared" si="2010"/>
        <v>268239</v>
      </c>
      <c r="H826" s="239">
        <f t="shared" si="2010"/>
        <v>0</v>
      </c>
      <c r="I826" s="239">
        <f t="shared" si="2010"/>
        <v>268239</v>
      </c>
      <c r="J826" s="239">
        <f t="shared" ref="J826:K826" si="2011">+J828+J829+J830+J831</f>
        <v>35597</v>
      </c>
      <c r="K826" s="239">
        <f t="shared" si="2011"/>
        <v>303836</v>
      </c>
      <c r="L826" s="239">
        <f t="shared" ref="L826:M826" si="2012">+L828+L829+L830+L831</f>
        <v>0</v>
      </c>
      <c r="M826" s="239">
        <f t="shared" si="2012"/>
        <v>303836</v>
      </c>
      <c r="N826" s="239">
        <f t="shared" ref="N826:O826" si="2013">+N828+N829+N830+N831</f>
        <v>106217</v>
      </c>
      <c r="O826" s="239">
        <f t="shared" si="2013"/>
        <v>410053</v>
      </c>
      <c r="P826" s="239">
        <f t="shared" ref="P826:Q826" si="2014">+P828+P829+P830+P831</f>
        <v>892</v>
      </c>
      <c r="Q826" s="239">
        <f t="shared" si="2014"/>
        <v>410945</v>
      </c>
      <c r="R826" s="239">
        <f t="shared" ref="R826" si="2015">+R828+R829+R830+R831</f>
        <v>168281.96</v>
      </c>
      <c r="S826" s="240">
        <f>IF(Q826=0,0,R826/Q826*100)</f>
        <v>40.949995741522585</v>
      </c>
      <c r="U826" s="200" t="s">
        <v>3</v>
      </c>
      <c r="V826" s="201"/>
      <c r="W826" s="202">
        <f>SUM(W827:W831)</f>
        <v>103907</v>
      </c>
      <c r="X826" s="202">
        <f t="shared" ref="X826:AA826" si="2016">SUM(X827:X831)</f>
        <v>0</v>
      </c>
      <c r="Y826" s="202">
        <f t="shared" si="2016"/>
        <v>103907</v>
      </c>
      <c r="Z826" s="202">
        <f t="shared" si="2016"/>
        <v>0</v>
      </c>
      <c r="AA826" s="202">
        <f t="shared" si="2016"/>
        <v>103907</v>
      </c>
      <c r="AB826" s="202">
        <f t="shared" ref="AB826:AD826" si="2017">SUM(AB827:AB831)</f>
        <v>45608</v>
      </c>
      <c r="AC826" s="202">
        <f>SUM(AC827:AC831)</f>
        <v>149515</v>
      </c>
      <c r="AD826" s="202">
        <f t="shared" si="2017"/>
        <v>4462</v>
      </c>
      <c r="AE826" s="202">
        <f>SUM(AE827:AE831)</f>
        <v>153977</v>
      </c>
      <c r="AF826" s="202">
        <f t="shared" ref="AF826:AH826" si="2018">SUM(AF827:AF831)</f>
        <v>-12999</v>
      </c>
      <c r="AG826" s="202">
        <f>SUM(AG827:AG831)</f>
        <v>140978</v>
      </c>
      <c r="AH826" s="202">
        <f t="shared" si="2018"/>
        <v>27325</v>
      </c>
      <c r="AI826" s="202">
        <f>SUM(AI827:AI831)</f>
        <v>168303</v>
      </c>
      <c r="AJ826" s="202">
        <f>SUM(AJ827:AJ831)</f>
        <v>80930.183999999994</v>
      </c>
      <c r="AK826" s="249">
        <f t="shared" ref="AK826:AK839" si="2019">IF(AI826=0,0,AJ826/AI826*100)</f>
        <v>48.086002032049336</v>
      </c>
    </row>
    <row r="827" spans="1:37" ht="21" customHeight="1" x14ac:dyDescent="0.2">
      <c r="B827" s="196"/>
      <c r="C827" s="197" t="s">
        <v>4</v>
      </c>
      <c r="D827" s="197"/>
      <c r="E827" s="162"/>
      <c r="F827" s="162"/>
      <c r="G827" s="162"/>
      <c r="H827" s="162"/>
      <c r="I827" s="162"/>
      <c r="J827" s="162"/>
      <c r="K827" s="162"/>
      <c r="L827" s="162"/>
      <c r="M827" s="162"/>
      <c r="N827" s="162"/>
      <c r="O827" s="162"/>
      <c r="P827" s="162"/>
      <c r="Q827" s="162"/>
      <c r="R827" s="162"/>
      <c r="S827" s="236">
        <f t="shared" ref="S827:S839" si="2020">IF(Q827=0,0,R827/Q827*100)</f>
        <v>0</v>
      </c>
      <c r="U827" s="128"/>
      <c r="V827" s="170" t="s">
        <v>6</v>
      </c>
      <c r="W827" s="162">
        <f>SUMIF($V$7:$V$821,$V$827:$V$835,W$7:W$821)</f>
        <v>3915</v>
      </c>
      <c r="X827" s="162">
        <f t="shared" ref="W827:AJ831" si="2021">SUMIF($V$7:$V$821,$V$827:$V$835,X$7:X$821)</f>
        <v>1200</v>
      </c>
      <c r="Y827" s="162">
        <f t="shared" si="2021"/>
        <v>5115</v>
      </c>
      <c r="Z827" s="162">
        <f t="shared" si="2021"/>
        <v>0</v>
      </c>
      <c r="AA827" s="162">
        <f t="shared" si="2021"/>
        <v>5115</v>
      </c>
      <c r="AB827" s="162">
        <f t="shared" si="2021"/>
        <v>6668</v>
      </c>
      <c r="AC827" s="162">
        <f t="shared" si="2021"/>
        <v>11783</v>
      </c>
      <c r="AD827" s="162">
        <f t="shared" si="2021"/>
        <v>437</v>
      </c>
      <c r="AE827" s="162">
        <f t="shared" si="2021"/>
        <v>12220</v>
      </c>
      <c r="AF827" s="162">
        <f>SUMIF($V$7:$V$821,$V$827:$V$835,AF$7:AF$821)</f>
        <v>1316</v>
      </c>
      <c r="AG827" s="162">
        <f t="shared" si="2021"/>
        <v>13536</v>
      </c>
      <c r="AH827" s="162">
        <f>SUMIF($V$7:$V$821,$V$827:$V$835,AH$7:AH$821)</f>
        <v>0</v>
      </c>
      <c r="AI827" s="162">
        <f t="shared" si="2021"/>
        <v>13536</v>
      </c>
      <c r="AJ827" s="162">
        <f t="shared" si="2021"/>
        <v>10321.448</v>
      </c>
      <c r="AK827" s="236">
        <f t="shared" si="2019"/>
        <v>76.251832151300235</v>
      </c>
    </row>
    <row r="828" spans="1:37" ht="30" customHeight="1" x14ac:dyDescent="0.2">
      <c r="B828" s="32"/>
      <c r="C828" s="87" t="s">
        <v>5</v>
      </c>
      <c r="D828" s="124"/>
      <c r="E828" s="163">
        <f t="shared" ref="E828:E838" si="2022">SUMIF($C$7:$C$820,$C$828:$C$838,E$7:E$820)</f>
        <v>268239</v>
      </c>
      <c r="F828" s="163">
        <f t="shared" ref="F828:H838" si="2023">SUMIF($C$7:$C$804,$C$828:$C$838,F$7:F$804)</f>
        <v>0</v>
      </c>
      <c r="G828" s="163">
        <f t="shared" si="2023"/>
        <v>268239</v>
      </c>
      <c r="H828" s="163">
        <f t="shared" si="2023"/>
        <v>0</v>
      </c>
      <c r="I828" s="163">
        <f t="shared" ref="I828:R838" si="2024">SUMIF($C$7:$C$820,$C$828:$C$838,I$7:I$820)</f>
        <v>268239</v>
      </c>
      <c r="J828" s="163">
        <f t="shared" si="2024"/>
        <v>35597</v>
      </c>
      <c r="K828" s="163">
        <f t="shared" si="2024"/>
        <v>303836</v>
      </c>
      <c r="L828" s="163">
        <f t="shared" si="2024"/>
        <v>0</v>
      </c>
      <c r="M828" s="163">
        <f t="shared" si="2024"/>
        <v>303836</v>
      </c>
      <c r="N828" s="163">
        <f>SUMIF($C$7:$C$820,$C$828:$C$838,N$7:N$820)</f>
        <v>106217</v>
      </c>
      <c r="O828" s="163">
        <f t="shared" si="2024"/>
        <v>410053</v>
      </c>
      <c r="P828" s="163">
        <f>SUMIF($C$7:$C$820,$C$828:$C$838,P$7:P$820)</f>
        <v>892</v>
      </c>
      <c r="Q828" s="163">
        <f t="shared" si="2024"/>
        <v>410945</v>
      </c>
      <c r="R828" s="163">
        <f t="shared" si="2024"/>
        <v>168281.96</v>
      </c>
      <c r="S828" s="237">
        <f t="shared" si="2020"/>
        <v>40.949995741522585</v>
      </c>
      <c r="U828" s="57"/>
      <c r="V828" s="171" t="s">
        <v>8</v>
      </c>
      <c r="W828" s="163">
        <f t="shared" si="2021"/>
        <v>611</v>
      </c>
      <c r="X828" s="163">
        <f t="shared" si="2021"/>
        <v>0</v>
      </c>
      <c r="Y828" s="163">
        <f t="shared" si="2021"/>
        <v>611</v>
      </c>
      <c r="Z828" s="163">
        <f t="shared" si="2021"/>
        <v>0</v>
      </c>
      <c r="AA828" s="163">
        <f t="shared" si="2021"/>
        <v>611</v>
      </c>
      <c r="AB828" s="163">
        <f t="shared" si="2021"/>
        <v>1458</v>
      </c>
      <c r="AC828" s="163">
        <f t="shared" si="2021"/>
        <v>2069</v>
      </c>
      <c r="AD828" s="163">
        <f t="shared" si="2021"/>
        <v>145</v>
      </c>
      <c r="AE828" s="163">
        <f t="shared" si="2021"/>
        <v>2214</v>
      </c>
      <c r="AF828" s="163">
        <f t="shared" si="2021"/>
        <v>173</v>
      </c>
      <c r="AG828" s="163">
        <f t="shared" si="2021"/>
        <v>2387</v>
      </c>
      <c r="AH828" s="163">
        <f t="shared" si="2021"/>
        <v>82</v>
      </c>
      <c r="AI828" s="163">
        <f t="shared" si="2021"/>
        <v>2469</v>
      </c>
      <c r="AJ828" s="163">
        <f t="shared" si="2021"/>
        <v>1734.0819999999999</v>
      </c>
      <c r="AK828" s="237">
        <f t="shared" si="2019"/>
        <v>70.234183880113392</v>
      </c>
    </row>
    <row r="829" spans="1:37" ht="21" customHeight="1" x14ac:dyDescent="0.2">
      <c r="B829" s="32"/>
      <c r="C829" s="87" t="s">
        <v>7</v>
      </c>
      <c r="D829" s="124"/>
      <c r="E829" s="163">
        <f t="shared" si="2022"/>
        <v>0</v>
      </c>
      <c r="F829" s="163">
        <f t="shared" si="2023"/>
        <v>0</v>
      </c>
      <c r="G829" s="163">
        <f t="shared" si="2023"/>
        <v>0</v>
      </c>
      <c r="H829" s="163">
        <f t="shared" si="2023"/>
        <v>0</v>
      </c>
      <c r="I829" s="163">
        <f t="shared" si="2024"/>
        <v>0</v>
      </c>
      <c r="J829" s="163">
        <f t="shared" si="2024"/>
        <v>0</v>
      </c>
      <c r="K829" s="163">
        <f t="shared" si="2024"/>
        <v>0</v>
      </c>
      <c r="L829" s="163">
        <f t="shared" si="2024"/>
        <v>0</v>
      </c>
      <c r="M829" s="163">
        <f t="shared" si="2024"/>
        <v>0</v>
      </c>
      <c r="N829" s="163">
        <f t="shared" si="2024"/>
        <v>0</v>
      </c>
      <c r="O829" s="163">
        <f t="shared" si="2024"/>
        <v>0</v>
      </c>
      <c r="P829" s="163">
        <f t="shared" si="2024"/>
        <v>0</v>
      </c>
      <c r="Q829" s="163">
        <f t="shared" si="2024"/>
        <v>0</v>
      </c>
      <c r="R829" s="163">
        <f t="shared" si="2024"/>
        <v>0</v>
      </c>
      <c r="S829" s="237">
        <f t="shared" si="2020"/>
        <v>0</v>
      </c>
      <c r="U829" s="57"/>
      <c r="V829" s="172" t="s">
        <v>9</v>
      </c>
      <c r="W829" s="163">
        <f t="shared" si="2021"/>
        <v>99381</v>
      </c>
      <c r="X829" s="163">
        <f t="shared" si="2021"/>
        <v>-1200</v>
      </c>
      <c r="Y829" s="163">
        <f t="shared" si="2021"/>
        <v>98181</v>
      </c>
      <c r="Z829" s="163">
        <f t="shared" si="2021"/>
        <v>0</v>
      </c>
      <c r="AA829" s="163">
        <f t="shared" si="2021"/>
        <v>98181</v>
      </c>
      <c r="AB829" s="163">
        <f t="shared" si="2021"/>
        <v>37482</v>
      </c>
      <c r="AC829" s="163">
        <f t="shared" si="2021"/>
        <v>135663</v>
      </c>
      <c r="AD829" s="163">
        <f t="shared" si="2021"/>
        <v>3880</v>
      </c>
      <c r="AE829" s="163">
        <f t="shared" si="2021"/>
        <v>139543</v>
      </c>
      <c r="AF829" s="163">
        <f t="shared" si="2021"/>
        <v>-14488</v>
      </c>
      <c r="AG829" s="163">
        <f t="shared" si="2021"/>
        <v>125055</v>
      </c>
      <c r="AH829" s="163">
        <f t="shared" si="2021"/>
        <v>-82</v>
      </c>
      <c r="AI829" s="163">
        <f t="shared" si="2021"/>
        <v>124973</v>
      </c>
      <c r="AJ829" s="163">
        <f t="shared" si="2021"/>
        <v>41549.775999999998</v>
      </c>
      <c r="AK829" s="237">
        <f t="shared" si="2019"/>
        <v>33.24700215246493</v>
      </c>
    </row>
    <row r="830" spans="1:37" ht="21" customHeight="1" x14ac:dyDescent="0.2">
      <c r="B830" s="32"/>
      <c r="C830" s="87" t="s">
        <v>21</v>
      </c>
      <c r="D830" s="124"/>
      <c r="E830" s="163">
        <f t="shared" si="2022"/>
        <v>0</v>
      </c>
      <c r="F830" s="163">
        <f t="shared" si="2023"/>
        <v>0</v>
      </c>
      <c r="G830" s="163">
        <f t="shared" si="2023"/>
        <v>0</v>
      </c>
      <c r="H830" s="163">
        <f t="shared" si="2023"/>
        <v>0</v>
      </c>
      <c r="I830" s="163">
        <f t="shared" si="2024"/>
        <v>0</v>
      </c>
      <c r="J830" s="163">
        <f t="shared" si="2024"/>
        <v>0</v>
      </c>
      <c r="K830" s="163">
        <f t="shared" si="2024"/>
        <v>0</v>
      </c>
      <c r="L830" s="163">
        <f t="shared" si="2024"/>
        <v>0</v>
      </c>
      <c r="M830" s="163">
        <f t="shared" si="2024"/>
        <v>0</v>
      </c>
      <c r="N830" s="163">
        <f t="shared" si="2024"/>
        <v>0</v>
      </c>
      <c r="O830" s="163">
        <f t="shared" si="2024"/>
        <v>0</v>
      </c>
      <c r="P830" s="163">
        <f t="shared" si="2024"/>
        <v>0</v>
      </c>
      <c r="Q830" s="163">
        <f t="shared" si="2024"/>
        <v>0</v>
      </c>
      <c r="R830" s="163">
        <f t="shared" si="2024"/>
        <v>0</v>
      </c>
      <c r="S830" s="237">
        <f t="shared" si="2020"/>
        <v>0</v>
      </c>
      <c r="U830" s="57"/>
      <c r="V830" s="172" t="s">
        <v>11</v>
      </c>
      <c r="W830" s="163">
        <f t="shared" si="2021"/>
        <v>0</v>
      </c>
      <c r="X830" s="163">
        <f t="shared" si="2021"/>
        <v>0</v>
      </c>
      <c r="Y830" s="163">
        <f t="shared" si="2021"/>
        <v>0</v>
      </c>
      <c r="Z830" s="163">
        <f t="shared" si="2021"/>
        <v>0</v>
      </c>
      <c r="AA830" s="163">
        <f t="shared" si="2021"/>
        <v>0</v>
      </c>
      <c r="AB830" s="163">
        <f t="shared" si="2021"/>
        <v>0</v>
      </c>
      <c r="AC830" s="163">
        <f t="shared" si="2021"/>
        <v>0</v>
      </c>
      <c r="AD830" s="163">
        <f t="shared" si="2021"/>
        <v>0</v>
      </c>
      <c r="AE830" s="163">
        <f t="shared" si="2021"/>
        <v>0</v>
      </c>
      <c r="AF830" s="163">
        <f t="shared" si="2021"/>
        <v>0</v>
      </c>
      <c r="AG830" s="163">
        <f t="shared" si="2021"/>
        <v>0</v>
      </c>
      <c r="AH830" s="163">
        <f t="shared" si="2021"/>
        <v>0</v>
      </c>
      <c r="AI830" s="163">
        <f t="shared" si="2021"/>
        <v>0</v>
      </c>
      <c r="AJ830" s="163">
        <f t="shared" si="2021"/>
        <v>0</v>
      </c>
      <c r="AK830" s="237">
        <f t="shared" si="2019"/>
        <v>0</v>
      </c>
    </row>
    <row r="831" spans="1:37" ht="21" customHeight="1" x14ac:dyDescent="0.2">
      <c r="B831" s="32"/>
      <c r="C831" s="87"/>
      <c r="D831" s="124"/>
      <c r="E831" s="163">
        <f t="shared" si="2022"/>
        <v>0</v>
      </c>
      <c r="F831" s="163">
        <f t="shared" si="2023"/>
        <v>0</v>
      </c>
      <c r="G831" s="163">
        <f t="shared" si="2023"/>
        <v>0</v>
      </c>
      <c r="H831" s="163">
        <f t="shared" si="2023"/>
        <v>0</v>
      </c>
      <c r="I831" s="163">
        <f t="shared" si="2024"/>
        <v>0</v>
      </c>
      <c r="J831" s="163">
        <f t="shared" si="2024"/>
        <v>0</v>
      </c>
      <c r="K831" s="163">
        <f t="shared" si="2024"/>
        <v>0</v>
      </c>
      <c r="L831" s="163">
        <f t="shared" si="2024"/>
        <v>0</v>
      </c>
      <c r="M831" s="163">
        <f t="shared" si="2024"/>
        <v>0</v>
      </c>
      <c r="N831" s="163">
        <f t="shared" si="2024"/>
        <v>0</v>
      </c>
      <c r="O831" s="163">
        <f t="shared" si="2024"/>
        <v>0</v>
      </c>
      <c r="P831" s="163">
        <f t="shared" si="2024"/>
        <v>0</v>
      </c>
      <c r="Q831" s="163">
        <f t="shared" si="2024"/>
        <v>0</v>
      </c>
      <c r="R831" s="163">
        <f t="shared" si="2024"/>
        <v>0</v>
      </c>
      <c r="S831" s="237">
        <f t="shared" si="2020"/>
        <v>0</v>
      </c>
      <c r="U831" s="129"/>
      <c r="V831" s="173" t="s">
        <v>12</v>
      </c>
      <c r="W831" s="164">
        <f t="shared" si="2021"/>
        <v>0</v>
      </c>
      <c r="X831" s="164">
        <f t="shared" si="2021"/>
        <v>0</v>
      </c>
      <c r="Y831" s="164">
        <f t="shared" si="2021"/>
        <v>0</v>
      </c>
      <c r="Z831" s="164">
        <f t="shared" si="2021"/>
        <v>0</v>
      </c>
      <c r="AA831" s="164">
        <f t="shared" si="2021"/>
        <v>0</v>
      </c>
      <c r="AB831" s="164">
        <f t="shared" si="2021"/>
        <v>0</v>
      </c>
      <c r="AC831" s="164">
        <f t="shared" si="2021"/>
        <v>0</v>
      </c>
      <c r="AD831" s="164">
        <f t="shared" si="2021"/>
        <v>0</v>
      </c>
      <c r="AE831" s="164">
        <f t="shared" si="2021"/>
        <v>0</v>
      </c>
      <c r="AF831" s="164">
        <f t="shared" si="2021"/>
        <v>0</v>
      </c>
      <c r="AG831" s="164">
        <f t="shared" si="2021"/>
        <v>0</v>
      </c>
      <c r="AH831" s="164">
        <f t="shared" si="2021"/>
        <v>27325</v>
      </c>
      <c r="AI831" s="164">
        <f t="shared" si="2021"/>
        <v>27325</v>
      </c>
      <c r="AJ831" s="164">
        <f t="shared" si="2021"/>
        <v>27324.878000000001</v>
      </c>
      <c r="AK831" s="250">
        <f t="shared" si="2019"/>
        <v>99.999553522415368</v>
      </c>
    </row>
    <row r="832" spans="1:37" ht="21" customHeight="1" x14ac:dyDescent="0.2">
      <c r="B832" s="93"/>
      <c r="C832" s="94"/>
      <c r="D832" s="94"/>
      <c r="E832" s="163">
        <f t="shared" si="2022"/>
        <v>0</v>
      </c>
      <c r="F832" s="163">
        <f t="shared" si="2023"/>
        <v>0</v>
      </c>
      <c r="G832" s="163">
        <f t="shared" si="2023"/>
        <v>0</v>
      </c>
      <c r="H832" s="163">
        <f t="shared" si="2023"/>
        <v>0</v>
      </c>
      <c r="I832" s="163">
        <f t="shared" si="2024"/>
        <v>0</v>
      </c>
      <c r="J832" s="163">
        <f t="shared" si="2024"/>
        <v>0</v>
      </c>
      <c r="K832" s="163">
        <f t="shared" si="2024"/>
        <v>0</v>
      </c>
      <c r="L832" s="163">
        <f t="shared" si="2024"/>
        <v>0</v>
      </c>
      <c r="M832" s="163">
        <f t="shared" si="2024"/>
        <v>0</v>
      </c>
      <c r="N832" s="163">
        <f t="shared" si="2024"/>
        <v>0</v>
      </c>
      <c r="O832" s="163">
        <f t="shared" si="2024"/>
        <v>0</v>
      </c>
      <c r="P832" s="163">
        <f t="shared" si="2024"/>
        <v>0</v>
      </c>
      <c r="Q832" s="163">
        <f t="shared" si="2024"/>
        <v>0</v>
      </c>
      <c r="R832" s="163">
        <f t="shared" si="2024"/>
        <v>0</v>
      </c>
      <c r="S832" s="237">
        <f t="shared" si="2020"/>
        <v>0</v>
      </c>
      <c r="U832" s="130" t="s">
        <v>13</v>
      </c>
      <c r="V832" s="174"/>
      <c r="W832" s="165">
        <f t="shared" ref="W832:AA832" si="2025">SUM(W833:W835)</f>
        <v>354279</v>
      </c>
      <c r="X832" s="165">
        <f t="shared" si="2025"/>
        <v>0</v>
      </c>
      <c r="Y832" s="165">
        <f t="shared" si="2025"/>
        <v>354279</v>
      </c>
      <c r="Z832" s="165">
        <f t="shared" si="2025"/>
        <v>0</v>
      </c>
      <c r="AA832" s="165">
        <f t="shared" si="2025"/>
        <v>354279</v>
      </c>
      <c r="AB832" s="165">
        <f t="shared" ref="AB832:AD832" si="2026">SUM(AB833:AB835)</f>
        <v>1800</v>
      </c>
      <c r="AC832" s="165">
        <f>SUM(AC833:AC835)</f>
        <v>356079</v>
      </c>
      <c r="AD832" s="165">
        <f t="shared" si="2026"/>
        <v>2332</v>
      </c>
      <c r="AE832" s="165">
        <f>SUM(AE833:AE835)</f>
        <v>358411</v>
      </c>
      <c r="AF832" s="165">
        <f t="shared" ref="AF832:AH832" si="2027">SUM(AF833:AF835)</f>
        <v>30587</v>
      </c>
      <c r="AG832" s="165">
        <f>SUM(AG833:AG835)</f>
        <v>388998</v>
      </c>
      <c r="AH832" s="165">
        <f t="shared" si="2027"/>
        <v>-26433</v>
      </c>
      <c r="AI832" s="165">
        <f>SUM(AI833:AI835)</f>
        <v>362565</v>
      </c>
      <c r="AJ832" s="165">
        <f>SUM(AJ833:AJ835)</f>
        <v>9512.1610000000001</v>
      </c>
      <c r="AK832" s="241">
        <f t="shared" si="2019"/>
        <v>2.6235739798380981</v>
      </c>
    </row>
    <row r="833" spans="2:38" ht="21" customHeight="1" x14ac:dyDescent="0.2">
      <c r="B833" s="31"/>
      <c r="C833" s="122" t="s">
        <v>10</v>
      </c>
      <c r="D833" s="122"/>
      <c r="E833" s="165">
        <f t="shared" si="2022"/>
        <v>176730</v>
      </c>
      <c r="F833" s="165">
        <f t="shared" si="2023"/>
        <v>0</v>
      </c>
      <c r="G833" s="165">
        <f t="shared" si="2023"/>
        <v>176730</v>
      </c>
      <c r="H833" s="165">
        <f t="shared" si="2023"/>
        <v>0</v>
      </c>
      <c r="I833" s="165">
        <f t="shared" si="2024"/>
        <v>176730</v>
      </c>
      <c r="J833" s="165">
        <f t="shared" si="2024"/>
        <v>11811</v>
      </c>
      <c r="K833" s="165">
        <f t="shared" si="2024"/>
        <v>188541</v>
      </c>
      <c r="L833" s="165">
        <f t="shared" si="2024"/>
        <v>6794</v>
      </c>
      <c r="M833" s="165">
        <f t="shared" si="2024"/>
        <v>195335</v>
      </c>
      <c r="N833" s="165">
        <f t="shared" si="2024"/>
        <v>0</v>
      </c>
      <c r="O833" s="165">
        <f t="shared" si="2024"/>
        <v>195335</v>
      </c>
      <c r="P833" s="165">
        <f t="shared" si="2024"/>
        <v>0</v>
      </c>
      <c r="Q833" s="165">
        <f t="shared" si="2024"/>
        <v>195335</v>
      </c>
      <c r="R833" s="165">
        <f t="shared" si="2024"/>
        <v>70881.032999999996</v>
      </c>
      <c r="S833" s="241">
        <f t="shared" si="2020"/>
        <v>36.286908644124196</v>
      </c>
      <c r="U833" s="126"/>
      <c r="V833" s="175" t="s">
        <v>15</v>
      </c>
      <c r="W833" s="162">
        <f t="shared" ref="W833:AJ835" si="2028">SUMIF($V$7:$V$821,$V$827:$V$835,W$7:W$821)</f>
        <v>4653</v>
      </c>
      <c r="X833" s="162">
        <f t="shared" si="2028"/>
        <v>0</v>
      </c>
      <c r="Y833" s="162">
        <f t="shared" si="2028"/>
        <v>4653</v>
      </c>
      <c r="Z833" s="162">
        <f t="shared" si="2028"/>
        <v>0</v>
      </c>
      <c r="AA833" s="162">
        <f t="shared" si="2028"/>
        <v>4653</v>
      </c>
      <c r="AB833" s="162">
        <f t="shared" si="2028"/>
        <v>0</v>
      </c>
      <c r="AC833" s="162">
        <f t="shared" si="2028"/>
        <v>4653</v>
      </c>
      <c r="AD833" s="162">
        <f t="shared" si="2028"/>
        <v>0</v>
      </c>
      <c r="AE833" s="162">
        <f t="shared" si="2028"/>
        <v>4653</v>
      </c>
      <c r="AF833" s="162">
        <f t="shared" si="2028"/>
        <v>0</v>
      </c>
      <c r="AG833" s="162">
        <f t="shared" si="2028"/>
        <v>4653</v>
      </c>
      <c r="AH833" s="162">
        <f t="shared" si="2028"/>
        <v>0</v>
      </c>
      <c r="AI833" s="162">
        <f t="shared" si="2028"/>
        <v>4653</v>
      </c>
      <c r="AJ833" s="162">
        <f t="shared" si="2028"/>
        <v>1866.6790000000001</v>
      </c>
      <c r="AK833" s="236">
        <f t="shared" si="2019"/>
        <v>40.117751987964759</v>
      </c>
    </row>
    <row r="834" spans="2:38" ht="21" customHeight="1" x14ac:dyDescent="0.2">
      <c r="B834" s="31"/>
      <c r="C834" s="122" t="s">
        <v>139</v>
      </c>
      <c r="D834" s="122"/>
      <c r="E834" s="165">
        <f t="shared" si="2022"/>
        <v>8208</v>
      </c>
      <c r="F834" s="165">
        <f t="shared" si="2023"/>
        <v>0</v>
      </c>
      <c r="G834" s="165">
        <f t="shared" si="2023"/>
        <v>8208</v>
      </c>
      <c r="H834" s="165">
        <f t="shared" si="2023"/>
        <v>0</v>
      </c>
      <c r="I834" s="165">
        <f t="shared" si="2024"/>
        <v>8208</v>
      </c>
      <c r="J834" s="165">
        <f t="shared" si="2024"/>
        <v>0</v>
      </c>
      <c r="K834" s="165">
        <f t="shared" si="2024"/>
        <v>8208</v>
      </c>
      <c r="L834" s="165">
        <f t="shared" si="2024"/>
        <v>0</v>
      </c>
      <c r="M834" s="165">
        <f t="shared" si="2024"/>
        <v>8208</v>
      </c>
      <c r="N834" s="165">
        <f t="shared" si="2024"/>
        <v>0</v>
      </c>
      <c r="O834" s="165">
        <f t="shared" si="2024"/>
        <v>8208</v>
      </c>
      <c r="P834" s="165">
        <f t="shared" si="2024"/>
        <v>0</v>
      </c>
      <c r="Q834" s="165">
        <f t="shared" si="2024"/>
        <v>8208</v>
      </c>
      <c r="R834" s="165">
        <f t="shared" si="2024"/>
        <v>4619</v>
      </c>
      <c r="S834" s="241">
        <f t="shared" si="2020"/>
        <v>56.274366471734893</v>
      </c>
      <c r="U834" s="127"/>
      <c r="V834" s="176" t="s">
        <v>16</v>
      </c>
      <c r="W834" s="163">
        <f t="shared" si="2028"/>
        <v>0</v>
      </c>
      <c r="X834" s="163">
        <f t="shared" si="2028"/>
        <v>0</v>
      </c>
      <c r="Y834" s="163">
        <f t="shared" si="2028"/>
        <v>0</v>
      </c>
      <c r="Z834" s="163">
        <f t="shared" si="2028"/>
        <v>0</v>
      </c>
      <c r="AA834" s="163">
        <f t="shared" si="2028"/>
        <v>0</v>
      </c>
      <c r="AB834" s="163">
        <f t="shared" si="2028"/>
        <v>0</v>
      </c>
      <c r="AC834" s="163">
        <f t="shared" si="2028"/>
        <v>0</v>
      </c>
      <c r="AD834" s="163">
        <f t="shared" si="2028"/>
        <v>0</v>
      </c>
      <c r="AE834" s="163">
        <f t="shared" si="2028"/>
        <v>0</v>
      </c>
      <c r="AF834" s="163">
        <f t="shared" si="2028"/>
        <v>0</v>
      </c>
      <c r="AG834" s="163">
        <f t="shared" si="2028"/>
        <v>0</v>
      </c>
      <c r="AH834" s="163">
        <f t="shared" si="2028"/>
        <v>0</v>
      </c>
      <c r="AI834" s="163">
        <f t="shared" si="2028"/>
        <v>0</v>
      </c>
      <c r="AJ834" s="163">
        <f t="shared" si="2028"/>
        <v>0</v>
      </c>
      <c r="AK834" s="237">
        <f t="shared" si="2019"/>
        <v>0</v>
      </c>
    </row>
    <row r="835" spans="2:38" ht="21" customHeight="1" x14ac:dyDescent="0.2">
      <c r="B835" s="31"/>
      <c r="C835" s="122" t="s">
        <v>22</v>
      </c>
      <c r="D835" s="122"/>
      <c r="E835" s="165">
        <f t="shared" si="2022"/>
        <v>5009</v>
      </c>
      <c r="F835" s="165">
        <f t="shared" si="2023"/>
        <v>0</v>
      </c>
      <c r="G835" s="165">
        <f t="shared" si="2023"/>
        <v>5009</v>
      </c>
      <c r="H835" s="165">
        <f t="shared" si="2023"/>
        <v>0</v>
      </c>
      <c r="I835" s="165">
        <f t="shared" si="2024"/>
        <v>5009</v>
      </c>
      <c r="J835" s="165">
        <f t="shared" si="2024"/>
        <v>0</v>
      </c>
      <c r="K835" s="165">
        <f t="shared" si="2024"/>
        <v>5009</v>
      </c>
      <c r="L835" s="165">
        <f t="shared" si="2024"/>
        <v>0</v>
      </c>
      <c r="M835" s="165">
        <f t="shared" si="2024"/>
        <v>5009</v>
      </c>
      <c r="N835" s="165">
        <f t="shared" si="2024"/>
        <v>0</v>
      </c>
      <c r="O835" s="165">
        <f t="shared" si="2024"/>
        <v>5009</v>
      </c>
      <c r="P835" s="165">
        <f t="shared" si="2024"/>
        <v>0</v>
      </c>
      <c r="Q835" s="165">
        <f t="shared" si="2024"/>
        <v>5009</v>
      </c>
      <c r="R835" s="165">
        <f t="shared" si="2024"/>
        <v>3514</v>
      </c>
      <c r="S835" s="241">
        <f t="shared" si="2020"/>
        <v>70.153723298063483</v>
      </c>
      <c r="U835" s="131"/>
      <c r="V835" s="177" t="s">
        <v>17</v>
      </c>
      <c r="W835" s="164">
        <f t="shared" si="2028"/>
        <v>349626</v>
      </c>
      <c r="X835" s="164">
        <f t="shared" si="2028"/>
        <v>0</v>
      </c>
      <c r="Y835" s="164">
        <f t="shared" si="2028"/>
        <v>349626</v>
      </c>
      <c r="Z835" s="164">
        <f t="shared" si="2028"/>
        <v>0</v>
      </c>
      <c r="AA835" s="164">
        <f t="shared" si="2028"/>
        <v>349626</v>
      </c>
      <c r="AB835" s="164">
        <f t="shared" si="2028"/>
        <v>1800</v>
      </c>
      <c r="AC835" s="164">
        <f t="shared" si="2028"/>
        <v>351426</v>
      </c>
      <c r="AD835" s="164">
        <f t="shared" si="2028"/>
        <v>2332</v>
      </c>
      <c r="AE835" s="164">
        <f t="shared" si="2028"/>
        <v>353758</v>
      </c>
      <c r="AF835" s="164">
        <f t="shared" si="2028"/>
        <v>30587</v>
      </c>
      <c r="AG835" s="164">
        <f t="shared" si="2028"/>
        <v>384345</v>
      </c>
      <c r="AH835" s="164">
        <f t="shared" si="2028"/>
        <v>-26433</v>
      </c>
      <c r="AI835" s="164">
        <f t="shared" si="2028"/>
        <v>357912</v>
      </c>
      <c r="AJ835" s="164">
        <f t="shared" si="2028"/>
        <v>7645.482</v>
      </c>
      <c r="AK835" s="250">
        <f t="shared" si="2019"/>
        <v>2.1361345805672904</v>
      </c>
    </row>
    <row r="836" spans="2:38" ht="21" customHeight="1" x14ac:dyDescent="0.2">
      <c r="B836" s="31"/>
      <c r="C836" s="135" t="s">
        <v>46</v>
      </c>
      <c r="D836" s="122"/>
      <c r="E836" s="165">
        <f t="shared" si="2022"/>
        <v>0</v>
      </c>
      <c r="F836" s="165">
        <f t="shared" si="2023"/>
        <v>0</v>
      </c>
      <c r="G836" s="165">
        <f t="shared" si="2023"/>
        <v>0</v>
      </c>
      <c r="H836" s="165">
        <f t="shared" si="2023"/>
        <v>0</v>
      </c>
      <c r="I836" s="165">
        <f t="shared" si="2024"/>
        <v>0</v>
      </c>
      <c r="J836" s="165">
        <f t="shared" si="2024"/>
        <v>0</v>
      </c>
      <c r="K836" s="165">
        <f t="shared" si="2024"/>
        <v>0</v>
      </c>
      <c r="L836" s="165">
        <f t="shared" si="2024"/>
        <v>0</v>
      </c>
      <c r="M836" s="165">
        <f t="shared" si="2024"/>
        <v>0</v>
      </c>
      <c r="N836" s="165">
        <f t="shared" si="2024"/>
        <v>0</v>
      </c>
      <c r="O836" s="165">
        <f t="shared" si="2024"/>
        <v>0</v>
      </c>
      <c r="P836" s="165">
        <f t="shared" si="2024"/>
        <v>0</v>
      </c>
      <c r="Q836" s="165">
        <f t="shared" si="2024"/>
        <v>0</v>
      </c>
      <c r="R836" s="165">
        <f t="shared" si="2024"/>
        <v>0</v>
      </c>
      <c r="S836" s="241">
        <f t="shared" si="2020"/>
        <v>0</v>
      </c>
      <c r="U836" s="125" t="s">
        <v>43</v>
      </c>
      <c r="V836" s="178"/>
      <c r="W836" s="179">
        <f>SUMIF($U$7:$U$821,$U$836:$U$838,W$7:W$821)</f>
        <v>0</v>
      </c>
      <c r="X836" s="179">
        <f t="shared" ref="X836:AJ838" si="2029">SUMIF($U$7:$U$821,$U$836:$U$838,X$7:X$821)</f>
        <v>0</v>
      </c>
      <c r="Y836" s="179">
        <f t="shared" si="2029"/>
        <v>0</v>
      </c>
      <c r="Z836" s="179">
        <f t="shared" si="2029"/>
        <v>0</v>
      </c>
      <c r="AA836" s="179">
        <f t="shared" si="2029"/>
        <v>0</v>
      </c>
      <c r="AB836" s="179">
        <f t="shared" si="2029"/>
        <v>0</v>
      </c>
      <c r="AC836" s="179">
        <f t="shared" si="2029"/>
        <v>0</v>
      </c>
      <c r="AD836" s="179">
        <f t="shared" si="2029"/>
        <v>0</v>
      </c>
      <c r="AE836" s="179">
        <f t="shared" si="2029"/>
        <v>0</v>
      </c>
      <c r="AF836" s="179">
        <f t="shared" si="2029"/>
        <v>0</v>
      </c>
      <c r="AG836" s="179">
        <f t="shared" si="2029"/>
        <v>0</v>
      </c>
      <c r="AH836" s="179">
        <f t="shared" si="2029"/>
        <v>0</v>
      </c>
      <c r="AI836" s="179">
        <f t="shared" si="2029"/>
        <v>0</v>
      </c>
      <c r="AJ836" s="179">
        <f t="shared" si="2029"/>
        <v>0</v>
      </c>
      <c r="AK836" s="251">
        <f t="shared" si="2019"/>
        <v>0</v>
      </c>
    </row>
    <row r="837" spans="2:38" ht="21" customHeight="1" x14ac:dyDescent="0.2">
      <c r="B837" s="31"/>
      <c r="C837" s="135" t="s">
        <v>51</v>
      </c>
      <c r="D837" s="122"/>
      <c r="E837" s="165">
        <f t="shared" si="2022"/>
        <v>0</v>
      </c>
      <c r="F837" s="165">
        <f t="shared" si="2023"/>
        <v>0</v>
      </c>
      <c r="G837" s="165">
        <f t="shared" si="2023"/>
        <v>0</v>
      </c>
      <c r="H837" s="165">
        <f t="shared" si="2023"/>
        <v>0</v>
      </c>
      <c r="I837" s="165">
        <f t="shared" si="2024"/>
        <v>0</v>
      </c>
      <c r="J837" s="165">
        <f t="shared" si="2024"/>
        <v>0</v>
      </c>
      <c r="K837" s="165">
        <f t="shared" si="2024"/>
        <v>0</v>
      </c>
      <c r="L837" s="165">
        <f t="shared" si="2024"/>
        <v>0</v>
      </c>
      <c r="M837" s="165">
        <f t="shared" si="2024"/>
        <v>0</v>
      </c>
      <c r="N837" s="165">
        <f t="shared" si="2024"/>
        <v>0</v>
      </c>
      <c r="O837" s="165">
        <f t="shared" si="2024"/>
        <v>0</v>
      </c>
      <c r="P837" s="165">
        <f t="shared" si="2024"/>
        <v>0</v>
      </c>
      <c r="Q837" s="165">
        <f t="shared" si="2024"/>
        <v>0</v>
      </c>
      <c r="R837" s="165">
        <f t="shared" si="2024"/>
        <v>0</v>
      </c>
      <c r="S837" s="241">
        <f t="shared" si="2020"/>
        <v>0</v>
      </c>
      <c r="U837" s="203" t="s">
        <v>38</v>
      </c>
      <c r="V837" s="204"/>
      <c r="W837" s="179">
        <f>SUMIF($U$7:$U$821,$U$836:$U$838,W$7:W$821)</f>
        <v>0</v>
      </c>
      <c r="X837" s="179">
        <f t="shared" si="2029"/>
        <v>0</v>
      </c>
      <c r="Y837" s="179">
        <f t="shared" si="2029"/>
        <v>0</v>
      </c>
      <c r="Z837" s="179">
        <f t="shared" si="2029"/>
        <v>0</v>
      </c>
      <c r="AA837" s="179">
        <f t="shared" si="2029"/>
        <v>0</v>
      </c>
      <c r="AB837" s="179">
        <f t="shared" si="2029"/>
        <v>0</v>
      </c>
      <c r="AC837" s="179">
        <f t="shared" si="2029"/>
        <v>0</v>
      </c>
      <c r="AD837" s="179">
        <f t="shared" si="2029"/>
        <v>0</v>
      </c>
      <c r="AE837" s="179">
        <f t="shared" si="2029"/>
        <v>0</v>
      </c>
      <c r="AF837" s="179">
        <f t="shared" si="2029"/>
        <v>0</v>
      </c>
      <c r="AG837" s="179">
        <f t="shared" si="2029"/>
        <v>0</v>
      </c>
      <c r="AH837" s="179">
        <f t="shared" si="2029"/>
        <v>0</v>
      </c>
      <c r="AI837" s="179">
        <f t="shared" si="2029"/>
        <v>0</v>
      </c>
      <c r="AJ837" s="179">
        <f t="shared" si="2029"/>
        <v>0</v>
      </c>
      <c r="AK837" s="251">
        <f t="shared" si="2019"/>
        <v>0</v>
      </c>
    </row>
    <row r="838" spans="2:38" ht="21" customHeight="1" thickBot="1" x14ac:dyDescent="0.25">
      <c r="B838" s="119"/>
      <c r="C838" s="120" t="s">
        <v>127</v>
      </c>
      <c r="D838" s="120"/>
      <c r="E838" s="166">
        <f t="shared" si="2022"/>
        <v>0</v>
      </c>
      <c r="F838" s="166">
        <f t="shared" si="2023"/>
        <v>0</v>
      </c>
      <c r="G838" s="166">
        <f t="shared" si="2023"/>
        <v>0</v>
      </c>
      <c r="H838" s="166">
        <f t="shared" si="2023"/>
        <v>0</v>
      </c>
      <c r="I838" s="166">
        <f t="shared" si="2024"/>
        <v>0</v>
      </c>
      <c r="J838" s="166">
        <f t="shared" si="2024"/>
        <v>0</v>
      </c>
      <c r="K838" s="166">
        <f t="shared" si="2024"/>
        <v>0</v>
      </c>
      <c r="L838" s="166">
        <f t="shared" si="2024"/>
        <v>0</v>
      </c>
      <c r="M838" s="166">
        <f t="shared" si="2024"/>
        <v>0</v>
      </c>
      <c r="N838" s="166">
        <f t="shared" si="2024"/>
        <v>0</v>
      </c>
      <c r="O838" s="166">
        <f t="shared" si="2024"/>
        <v>0</v>
      </c>
      <c r="P838" s="166">
        <f t="shared" si="2024"/>
        <v>0</v>
      </c>
      <c r="Q838" s="166">
        <f t="shared" si="2024"/>
        <v>0</v>
      </c>
      <c r="R838" s="166">
        <f t="shared" si="2024"/>
        <v>0</v>
      </c>
      <c r="S838" s="238">
        <f t="shared" si="2020"/>
        <v>0</v>
      </c>
      <c r="T838" s="29"/>
      <c r="U838" s="205" t="s">
        <v>127</v>
      </c>
      <c r="V838" s="206"/>
      <c r="W838" s="179">
        <f>SUMIF($U$7:$U$821,$U$836:$U$838,W$7:W$821)</f>
        <v>0</v>
      </c>
      <c r="X838" s="179">
        <f t="shared" si="2029"/>
        <v>0</v>
      </c>
      <c r="Y838" s="179">
        <f t="shared" si="2029"/>
        <v>0</v>
      </c>
      <c r="Z838" s="179">
        <f t="shared" si="2029"/>
        <v>0</v>
      </c>
      <c r="AA838" s="179">
        <f t="shared" si="2029"/>
        <v>0</v>
      </c>
      <c r="AB838" s="179">
        <f t="shared" si="2029"/>
        <v>0</v>
      </c>
      <c r="AC838" s="179">
        <f t="shared" si="2029"/>
        <v>0</v>
      </c>
      <c r="AD838" s="179">
        <f t="shared" si="2029"/>
        <v>0</v>
      </c>
      <c r="AE838" s="179">
        <f t="shared" si="2029"/>
        <v>0</v>
      </c>
      <c r="AF838" s="179">
        <f t="shared" si="2029"/>
        <v>88629</v>
      </c>
      <c r="AG838" s="179">
        <f t="shared" si="2029"/>
        <v>88629</v>
      </c>
      <c r="AH838" s="179">
        <f t="shared" si="2029"/>
        <v>0</v>
      </c>
      <c r="AI838" s="179">
        <f t="shared" si="2029"/>
        <v>88629</v>
      </c>
      <c r="AJ838" s="179">
        <f t="shared" si="2029"/>
        <v>88629</v>
      </c>
      <c r="AK838" s="251">
        <f t="shared" si="2019"/>
        <v>100</v>
      </c>
    </row>
    <row r="839" spans="2:38" ht="28.5" customHeight="1" thickBot="1" x14ac:dyDescent="0.25">
      <c r="B839" s="67" t="s">
        <v>14</v>
      </c>
      <c r="C839" s="68"/>
      <c r="D839" s="68"/>
      <c r="E839" s="166">
        <f>SUM(E833:E838)+E826</f>
        <v>458186</v>
      </c>
      <c r="F839" s="166">
        <f t="shared" ref="F839" si="2030">SUM(F833:F838)+F826</f>
        <v>0</v>
      </c>
      <c r="G839" s="166">
        <f t="shared" ref="G839" si="2031">SUM(G833:G838)+G826</f>
        <v>458186</v>
      </c>
      <c r="H839" s="166">
        <f t="shared" ref="H839" si="2032">SUM(H833:H838)+H826</f>
        <v>0</v>
      </c>
      <c r="I839" s="166">
        <f t="shared" ref="I839" si="2033">SUM(I833:I838)+I826</f>
        <v>458186</v>
      </c>
      <c r="J839" s="166">
        <f t="shared" ref="J839" si="2034">SUM(J833:J838)+J826</f>
        <v>47408</v>
      </c>
      <c r="K839" s="166">
        <f t="shared" ref="K839" si="2035">SUM(K833:K838)+K826</f>
        <v>505594</v>
      </c>
      <c r="L839" s="166">
        <f t="shared" ref="L839" si="2036">SUM(L833:L838)+L826</f>
        <v>6794</v>
      </c>
      <c r="M839" s="166">
        <f t="shared" ref="M839" si="2037">SUM(M833:M838)+M826</f>
        <v>512388</v>
      </c>
      <c r="N839" s="166">
        <f t="shared" ref="N839" si="2038">SUM(N833:N838)+N826</f>
        <v>106217</v>
      </c>
      <c r="O839" s="166">
        <f t="shared" ref="O839" si="2039">SUM(O833:O838)+O826</f>
        <v>618605</v>
      </c>
      <c r="P839" s="166">
        <f t="shared" ref="P839" si="2040">SUM(P833:P838)+P826</f>
        <v>892</v>
      </c>
      <c r="Q839" s="166">
        <f t="shared" ref="Q839" si="2041">SUM(Q833:Q838)+Q826</f>
        <v>619497</v>
      </c>
      <c r="R839" s="166">
        <f t="shared" ref="R839" si="2042">SUM(R833:R838)+R826</f>
        <v>247295.99299999999</v>
      </c>
      <c r="S839" s="238">
        <f t="shared" si="2020"/>
        <v>39.918836249408791</v>
      </c>
      <c r="T839" s="64"/>
      <c r="U839" s="67" t="s">
        <v>18</v>
      </c>
      <c r="V839" s="180"/>
      <c r="W839" s="198">
        <f t="shared" ref="W839" si="2043">+W837+W832+W826+W836+W838</f>
        <v>458186</v>
      </c>
      <c r="X839" s="198">
        <f t="shared" ref="X839:AA839" si="2044">+X837+X832+X826+X836+X838</f>
        <v>0</v>
      </c>
      <c r="Y839" s="198">
        <f t="shared" si="2044"/>
        <v>458186</v>
      </c>
      <c r="Z839" s="198">
        <f t="shared" si="2044"/>
        <v>0</v>
      </c>
      <c r="AA839" s="198">
        <f t="shared" si="2044"/>
        <v>458186</v>
      </c>
      <c r="AB839" s="198">
        <f t="shared" ref="AB839:AD839" si="2045">+AB837+AB832+AB826+AB836+AB838</f>
        <v>47408</v>
      </c>
      <c r="AC839" s="198">
        <f>+AC838+AC837+AC836+AC832+AC826</f>
        <v>505594</v>
      </c>
      <c r="AD839" s="198">
        <f t="shared" si="2045"/>
        <v>6794</v>
      </c>
      <c r="AE839" s="198">
        <f>+AE838+AE837+AE836+AE832+AE826</f>
        <v>512388</v>
      </c>
      <c r="AF839" s="198">
        <f t="shared" ref="AF839:AH839" si="2046">+AF837+AF832+AF826+AF836+AF838</f>
        <v>106217</v>
      </c>
      <c r="AG839" s="198">
        <f>+AG838+AG837+AG836+AG832+AG826</f>
        <v>618605</v>
      </c>
      <c r="AH839" s="198">
        <f t="shared" si="2046"/>
        <v>892</v>
      </c>
      <c r="AI839" s="198">
        <f>+AI838+AI837+AI836+AI832+AI826</f>
        <v>619497</v>
      </c>
      <c r="AJ839" s="198">
        <f>+AJ838+AJ837+AJ836+AJ832+AJ826</f>
        <v>179071.34499999997</v>
      </c>
      <c r="AK839" s="252">
        <f t="shared" si="2019"/>
        <v>28.905926098108619</v>
      </c>
    </row>
    <row r="840" spans="2:38" ht="20.25" x14ac:dyDescent="0.2">
      <c r="B840" s="153" t="s">
        <v>141</v>
      </c>
      <c r="C840" s="42"/>
      <c r="D840" s="42"/>
      <c r="U840" s="30"/>
      <c r="V840" s="30"/>
      <c r="W840" s="43"/>
      <c r="X840" s="43"/>
      <c r="Y840" s="194" t="s">
        <v>71</v>
      </c>
      <c r="Z840" s="43"/>
      <c r="AA840" s="194" t="s">
        <v>71</v>
      </c>
      <c r="AB840" s="43"/>
      <c r="AC840" s="194" t="s">
        <v>71</v>
      </c>
      <c r="AD840" s="43"/>
      <c r="AE840" s="194" t="s">
        <v>71</v>
      </c>
      <c r="AF840" s="43"/>
      <c r="AG840" s="194" t="s">
        <v>71</v>
      </c>
      <c r="AH840" s="43"/>
      <c r="AI840" s="194"/>
      <c r="AJ840" s="194"/>
      <c r="AK840" s="194"/>
    </row>
    <row r="841" spans="2:38" ht="12.75" x14ac:dyDescent="0.2">
      <c r="B841" s="16"/>
      <c r="C841" s="16"/>
      <c r="D841" s="16"/>
      <c r="T841" s="16"/>
      <c r="U841" s="16"/>
      <c r="V841" s="16"/>
      <c r="AL841" s="16"/>
    </row>
    <row r="842" spans="2:38" ht="12.75" x14ac:dyDescent="0.2">
      <c r="B842" s="16"/>
      <c r="C842" s="16"/>
      <c r="D842" s="16"/>
      <c r="T842" s="16"/>
      <c r="U842" s="16"/>
      <c r="V842" s="16"/>
      <c r="AL842" s="16"/>
    </row>
    <row r="843" spans="2:38" ht="12.75" x14ac:dyDescent="0.2">
      <c r="B843" s="16"/>
      <c r="C843" s="16"/>
      <c r="D843" s="16"/>
      <c r="T843" s="16"/>
      <c r="U843" s="16"/>
      <c r="V843" s="16"/>
      <c r="AL843" s="16"/>
    </row>
    <row r="844" spans="2:38" ht="12.75" x14ac:dyDescent="0.2">
      <c r="B844" s="16"/>
      <c r="C844" s="16"/>
      <c r="D844" s="16"/>
      <c r="T844" s="16"/>
      <c r="U844" s="16"/>
      <c r="V844" s="16"/>
      <c r="AL844" s="16"/>
    </row>
    <row r="845" spans="2:38" ht="12.75" x14ac:dyDescent="0.2">
      <c r="B845" s="16"/>
      <c r="C845" s="16"/>
      <c r="D845" s="16"/>
      <c r="T845" s="16"/>
      <c r="U845" s="16"/>
      <c r="V845" s="16"/>
      <c r="AL845" s="16"/>
    </row>
    <row r="846" spans="2:38" x14ac:dyDescent="0.2"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93"/>
      <c r="T846" s="12"/>
      <c r="U846" s="12"/>
      <c r="V846" s="12"/>
      <c r="W846" s="12"/>
      <c r="X846" s="12"/>
    </row>
    <row r="847" spans="2:38" x14ac:dyDescent="0.2"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93"/>
      <c r="T847" s="12"/>
      <c r="U847" s="12"/>
      <c r="V847" s="12"/>
      <c r="W847" s="12"/>
      <c r="X847" s="12"/>
    </row>
    <row r="848" spans="2:38" x14ac:dyDescent="0.2"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93"/>
      <c r="T848" s="12"/>
      <c r="U848" s="12"/>
      <c r="V848" s="12"/>
      <c r="W848" s="12"/>
      <c r="X848" s="12"/>
    </row>
  </sheetData>
  <sheetProtection algorithmName="SHA-512" hashValue="dgbIaUciBF9O7Bpiu//QumtTHJ6Xy4JIFrnHKFxNZwTzpebo+us4j4oD4daxYprg8DChjkZWYOYGP4JBPGVD+g==" saltValue="Z7LKerbXFM0QPU9yj5xGcQ==" spinCount="100000" sheet="1" objects="1" scenarios="1" selectLockedCells="1" selectUnlockedCells="1"/>
  <autoFilter ref="U1:U848"/>
  <mergeCells count="2">
    <mergeCell ref="B824:AK824"/>
    <mergeCell ref="B3:AK3"/>
  </mergeCells>
  <printOptions horizontalCentered="1"/>
  <pageMargins left="0.39370078740157483" right="0.31496062992125984" top="0.70866141732283472" bottom="0.39370078740157483" header="0.43307086614173229" footer="0.23622047244094491"/>
  <pageSetup paperSize="9" scale="63" fitToHeight="10" orientation="landscape" useFirstPageNumber="1" horizontalDpi="4294967293" verticalDpi="4294967293" r:id="rId1"/>
  <headerFooter alignWithMargins="0">
    <oddHeader>&amp;R&amp;"Arial,Félkövér"&amp;A 
&amp;"Arial,Normál"a ....../......... (.... . .... .) Önkormányzati rendelethez</oddHeader>
    <oddFooter>&amp;R&amp;N. oldal / &amp;P. oldal</oddFooter>
  </headerFooter>
  <rowBreaks count="9" manualBreakCount="9">
    <brk id="273" min="1" max="36" man="1"/>
    <brk id="305" min="1" max="36" man="1"/>
    <brk id="385" min="1" max="36" man="1"/>
    <brk id="449" min="1" max="36" man="1"/>
    <brk id="548" min="1" max="36" man="1"/>
    <brk id="725" min="1" max="36" man="1"/>
    <brk id="757" min="1" max="36" man="1"/>
    <brk id="789" min="1" max="36" man="1"/>
    <brk id="821" min="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10. melléklet</vt:lpstr>
      <vt:lpstr>'10. melléklet'!Nyomtatási_cím</vt:lpstr>
      <vt:lpstr>'10.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Némethné Viki</cp:lastModifiedBy>
  <cp:lastPrinted>2025-05-05T06:23:14Z</cp:lastPrinted>
  <dcterms:created xsi:type="dcterms:W3CDTF">2016-02-10T09:53:07Z</dcterms:created>
  <dcterms:modified xsi:type="dcterms:W3CDTF">2025-05-07T07:45:10Z</dcterms:modified>
</cp:coreProperties>
</file>