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Módosított előirányzat\1_módosított előirányzat\Közgyűlési osztály\"/>
    </mc:Choice>
  </mc:AlternateContent>
  <bookViews>
    <workbookView xWindow="14505" yWindow="0" windowWidth="14190" windowHeight="12285" tabRatio="167"/>
  </bookViews>
  <sheets>
    <sheet name="6. melléklet" sheetId="1" r:id="rId1"/>
  </sheets>
  <definedNames>
    <definedName name="_xlnm._FilterDatabase" localSheetId="0" hidden="1">'6. melléklet'!$C$1:$C$87</definedName>
    <definedName name="_xlnm.Print_Titles" localSheetId="0">'6. melléklet'!$4:$9</definedName>
    <definedName name="_xlnm.Print_Area" localSheetId="0">'6. melléklet'!$B$1:$P$56</definedName>
  </definedNames>
  <calcPr calcId="162913"/>
</workbook>
</file>

<file path=xl/calcChain.xml><?xml version="1.0" encoding="utf-8"?>
<calcChain xmlns="http://schemas.openxmlformats.org/spreadsheetml/2006/main">
  <c r="I32" i="1" l="1"/>
  <c r="I30" i="1"/>
  <c r="I11" i="1" l="1"/>
  <c r="AA55" i="1" l="1"/>
  <c r="AB55" i="1" s="1"/>
  <c r="Z55" i="1"/>
  <c r="Y55" i="1"/>
  <c r="AB54" i="1"/>
  <c r="AA54" i="1"/>
  <c r="Z54" i="1"/>
  <c r="Y54" i="1"/>
  <c r="AA53" i="1"/>
  <c r="AB53" i="1" s="1"/>
  <c r="Z53" i="1"/>
  <c r="Y53" i="1"/>
  <c r="AA52" i="1"/>
  <c r="AB52" i="1" s="1"/>
  <c r="Z52" i="1"/>
  <c r="Y52" i="1"/>
  <c r="AB51" i="1"/>
  <c r="AA51" i="1"/>
  <c r="Z51" i="1"/>
  <c r="Y51" i="1"/>
  <c r="Y49" i="1" s="1"/>
  <c r="AA50" i="1"/>
  <c r="AA49" i="1" s="1"/>
  <c r="Z50" i="1"/>
  <c r="Z49" i="1" s="1"/>
  <c r="Y50" i="1"/>
  <c r="AB46" i="1"/>
  <c r="AB45" i="1"/>
  <c r="AB44" i="1"/>
  <c r="AB43" i="1"/>
  <c r="AB42" i="1"/>
  <c r="AB41" i="1"/>
  <c r="AB40" i="1"/>
  <c r="AA39" i="1"/>
  <c r="AB39" i="1" s="1"/>
  <c r="Z39" i="1"/>
  <c r="Y39" i="1"/>
  <c r="AB38" i="1"/>
  <c r="AB37" i="1"/>
  <c r="AB36" i="1"/>
  <c r="AB35" i="1"/>
  <c r="AA35" i="1"/>
  <c r="Z35" i="1"/>
  <c r="Y35" i="1"/>
  <c r="AB34" i="1"/>
  <c r="AB33" i="1"/>
  <c r="AB32" i="1"/>
  <c r="AB31" i="1"/>
  <c r="AB30" i="1"/>
  <c r="AA29" i="1"/>
  <c r="Z29" i="1"/>
  <c r="AB29" i="1" s="1"/>
  <c r="Y29" i="1"/>
  <c r="AB28" i="1"/>
  <c r="AB27" i="1"/>
  <c r="AB26" i="1"/>
  <c r="AB25" i="1"/>
  <c r="AB24" i="1"/>
  <c r="AB23" i="1"/>
  <c r="AB22" i="1"/>
  <c r="AA21" i="1"/>
  <c r="AB21" i="1" s="1"/>
  <c r="Z21" i="1"/>
  <c r="Y21" i="1"/>
  <c r="Y48" i="1" s="1"/>
  <c r="AB20" i="1"/>
  <c r="AB19" i="1"/>
  <c r="AB18" i="1"/>
  <c r="AB17" i="1"/>
  <c r="AA16" i="1"/>
  <c r="AB16" i="1" s="1"/>
  <c r="Z16" i="1"/>
  <c r="Y16" i="1"/>
  <c r="AB15" i="1"/>
  <c r="AB14" i="1"/>
  <c r="AB13" i="1"/>
  <c r="AB12" i="1"/>
  <c r="AB11" i="1"/>
  <c r="AA10" i="1"/>
  <c r="Z10" i="1"/>
  <c r="Z48" i="1" s="1"/>
  <c r="Y10" i="1"/>
  <c r="S55" i="1"/>
  <c r="T55" i="1" s="1"/>
  <c r="R55" i="1"/>
  <c r="Q55" i="1"/>
  <c r="S54" i="1"/>
  <c r="T54" i="1" s="1"/>
  <c r="R54" i="1"/>
  <c r="Q54" i="1"/>
  <c r="S53" i="1"/>
  <c r="T53" i="1" s="1"/>
  <c r="R53" i="1"/>
  <c r="Q53" i="1"/>
  <c r="S52" i="1"/>
  <c r="T52" i="1" s="1"/>
  <c r="R52" i="1"/>
  <c r="Q52" i="1"/>
  <c r="S51" i="1"/>
  <c r="S49" i="1" s="1"/>
  <c r="R51" i="1"/>
  <c r="R49" i="1" s="1"/>
  <c r="Q51" i="1"/>
  <c r="S50" i="1"/>
  <c r="T50" i="1" s="1"/>
  <c r="R50" i="1"/>
  <c r="Q50" i="1"/>
  <c r="Q49" i="1" s="1"/>
  <c r="T46" i="1"/>
  <c r="T45" i="1"/>
  <c r="T44" i="1"/>
  <c r="T43" i="1"/>
  <c r="T42" i="1"/>
  <c r="T41" i="1"/>
  <c r="T40" i="1"/>
  <c r="S39" i="1"/>
  <c r="R39" i="1"/>
  <c r="T39" i="1" s="1"/>
  <c r="Q39" i="1"/>
  <c r="T38" i="1"/>
  <c r="T37" i="1"/>
  <c r="T36" i="1"/>
  <c r="S35" i="1"/>
  <c r="S48" i="1" s="1"/>
  <c r="R35" i="1"/>
  <c r="Q35" i="1"/>
  <c r="T34" i="1"/>
  <c r="T33" i="1"/>
  <c r="T32" i="1"/>
  <c r="T31" i="1"/>
  <c r="T30" i="1"/>
  <c r="T29" i="1"/>
  <c r="S29" i="1"/>
  <c r="R29" i="1"/>
  <c r="Q29" i="1"/>
  <c r="T28" i="1"/>
  <c r="T27" i="1"/>
  <c r="T26" i="1"/>
  <c r="T25" i="1"/>
  <c r="T24" i="1"/>
  <c r="T23" i="1"/>
  <c r="T22" i="1"/>
  <c r="S21" i="1"/>
  <c r="T21" i="1" s="1"/>
  <c r="R21" i="1"/>
  <c r="Q21" i="1"/>
  <c r="T20" i="1"/>
  <c r="T19" i="1"/>
  <c r="T18" i="1"/>
  <c r="T17" i="1"/>
  <c r="S16" i="1"/>
  <c r="T16" i="1" s="1"/>
  <c r="R16" i="1"/>
  <c r="Q16" i="1"/>
  <c r="Q48" i="1" s="1"/>
  <c r="T15" i="1"/>
  <c r="T14" i="1"/>
  <c r="T13" i="1"/>
  <c r="T12" i="1"/>
  <c r="T11" i="1"/>
  <c r="T10" i="1"/>
  <c r="S10" i="1"/>
  <c r="R10" i="1"/>
  <c r="R48" i="1" s="1"/>
  <c r="Q10" i="1"/>
  <c r="M11" i="1"/>
  <c r="N11" i="1"/>
  <c r="M12" i="1"/>
  <c r="N12" i="1"/>
  <c r="M13" i="1"/>
  <c r="N13" i="1"/>
  <c r="M17" i="1"/>
  <c r="N17" i="1"/>
  <c r="M18" i="1"/>
  <c r="N18" i="1"/>
  <c r="M19" i="1"/>
  <c r="N19" i="1"/>
  <c r="M22" i="1"/>
  <c r="N22" i="1"/>
  <c r="M23" i="1"/>
  <c r="N23" i="1"/>
  <c r="M24" i="1"/>
  <c r="N24" i="1"/>
  <c r="M30" i="1"/>
  <c r="N30" i="1"/>
  <c r="M31" i="1"/>
  <c r="N31" i="1"/>
  <c r="M32" i="1"/>
  <c r="N32" i="1"/>
  <c r="AB49" i="1" l="1"/>
  <c r="AB10" i="1"/>
  <c r="AA48" i="1"/>
  <c r="AB48" i="1" s="1"/>
  <c r="AB50" i="1"/>
  <c r="T48" i="1"/>
  <c r="T49" i="1"/>
  <c r="T35" i="1"/>
  <c r="T51" i="1"/>
  <c r="AA83" i="1" l="1"/>
  <c r="AA71" i="1"/>
  <c r="AA65" i="1"/>
  <c r="AA87" i="1"/>
  <c r="AA81" i="1"/>
  <c r="AA69" i="1"/>
  <c r="AA63" i="1"/>
  <c r="AA85" i="1"/>
  <c r="AA79" i="1"/>
  <c r="AA67" i="1"/>
  <c r="Y67" i="1"/>
  <c r="Z69" i="1"/>
  <c r="Z83" i="1"/>
  <c r="Z63" i="1"/>
  <c r="AB72" i="1"/>
  <c r="AA72" i="1"/>
  <c r="AA73" i="1" s="1"/>
  <c r="AD72" i="1"/>
  <c r="Z85" i="1"/>
  <c r="Z79" i="1"/>
  <c r="Z71" i="1"/>
  <c r="Z65" i="1"/>
  <c r="AB63" i="1"/>
  <c r="Z67" i="1"/>
  <c r="Z87" i="1"/>
  <c r="Z81" i="1"/>
  <c r="Y83" i="1"/>
  <c r="Y87" i="1"/>
  <c r="Y85" i="1"/>
  <c r="Y81" i="1"/>
  <c r="Y79" i="1"/>
  <c r="Y71" i="1"/>
  <c r="Y69" i="1"/>
  <c r="Y65" i="1"/>
  <c r="Y63" i="1"/>
  <c r="AF72" i="1"/>
  <c r="AE72" i="1"/>
  <c r="Y72" i="1"/>
  <c r="Z72" i="1"/>
  <c r="Z73" i="1" s="1"/>
  <c r="AC72" i="1"/>
  <c r="AB83" i="1"/>
  <c r="AB73" i="1" l="1"/>
  <c r="AB79" i="1"/>
  <c r="AB67" i="1"/>
  <c r="Y73" i="1"/>
  <c r="AB71" i="1"/>
  <c r="AB87" i="1"/>
  <c r="AB65" i="1"/>
  <c r="AB81" i="1"/>
  <c r="AB69" i="1"/>
  <c r="AB85" i="1"/>
  <c r="F21" i="1" l="1"/>
  <c r="F39" i="1"/>
  <c r="G39" i="1"/>
  <c r="E35" i="1"/>
  <c r="F35" i="1"/>
  <c r="G35" i="1"/>
  <c r="G29" i="1"/>
  <c r="G21" i="1"/>
  <c r="F16" i="1"/>
  <c r="G16" i="1"/>
  <c r="G10" i="1"/>
  <c r="E39" i="1" l="1"/>
  <c r="H39" i="1" s="1"/>
  <c r="F29" i="1"/>
  <c r="E29" i="1"/>
  <c r="E21" i="1"/>
  <c r="H21" i="1" s="1"/>
  <c r="E16" i="1"/>
  <c r="H16" i="1" s="1"/>
  <c r="F10" i="1"/>
  <c r="E10" i="1"/>
  <c r="H35" i="1"/>
  <c r="H29" i="1" l="1"/>
  <c r="H10" i="1"/>
  <c r="J50" i="1"/>
  <c r="J63" i="1" s="1"/>
  <c r="K50" i="1"/>
  <c r="K63" i="1" s="1"/>
  <c r="I51" i="1"/>
  <c r="I65" i="1" s="1"/>
  <c r="J51" i="1"/>
  <c r="K51" i="1"/>
  <c r="K65" i="1" s="1"/>
  <c r="Q65" i="1"/>
  <c r="S65" i="1"/>
  <c r="J52" i="1"/>
  <c r="J67" i="1" s="1"/>
  <c r="K52" i="1"/>
  <c r="R67" i="1"/>
  <c r="S67" i="1"/>
  <c r="I53" i="1"/>
  <c r="J53" i="1"/>
  <c r="K53" i="1"/>
  <c r="I54" i="1"/>
  <c r="J54" i="1"/>
  <c r="K54" i="1"/>
  <c r="K69" i="1" s="1"/>
  <c r="Q69" i="1"/>
  <c r="R69" i="1"/>
  <c r="S69" i="1"/>
  <c r="I55" i="1"/>
  <c r="I71" i="1" s="1"/>
  <c r="J55" i="1"/>
  <c r="K55" i="1"/>
  <c r="K71" i="1" s="1"/>
  <c r="R71" i="1"/>
  <c r="S71" i="1"/>
  <c r="R63" i="1"/>
  <c r="S63" i="1"/>
  <c r="K72" i="1"/>
  <c r="P72" i="1"/>
  <c r="V72" i="1"/>
  <c r="L72" i="1"/>
  <c r="R65" i="1" l="1"/>
  <c r="J69" i="1"/>
  <c r="I69" i="1"/>
  <c r="J65" i="1"/>
  <c r="L53" i="1"/>
  <c r="L54" i="1"/>
  <c r="J71" i="1"/>
  <c r="Q71" i="1"/>
  <c r="J49" i="1"/>
  <c r="T69" i="1"/>
  <c r="L51" i="1"/>
  <c r="L55" i="1"/>
  <c r="K67" i="1"/>
  <c r="W72" i="1"/>
  <c r="Q72" i="1"/>
  <c r="T72" i="1"/>
  <c r="X72" i="1"/>
  <c r="R72" i="1"/>
  <c r="U72" i="1"/>
  <c r="I72" i="1"/>
  <c r="J72" i="1"/>
  <c r="S72" i="1"/>
  <c r="M72" i="1"/>
  <c r="N72" i="1"/>
  <c r="O72" i="1"/>
  <c r="K49" i="1"/>
  <c r="R73" i="1" l="1"/>
  <c r="T71" i="1"/>
  <c r="T65" i="1"/>
  <c r="L65" i="1"/>
  <c r="L69" i="1"/>
  <c r="L71" i="1"/>
  <c r="J73" i="1"/>
  <c r="K73" i="1"/>
  <c r="S73" i="1"/>
  <c r="Q67" i="1" l="1"/>
  <c r="Q63" i="1"/>
  <c r="I52" i="1"/>
  <c r="I50" i="1"/>
  <c r="T63" i="1" l="1"/>
  <c r="I49" i="1"/>
  <c r="I63" i="1"/>
  <c r="L50" i="1"/>
  <c r="I67" i="1"/>
  <c r="L52" i="1"/>
  <c r="T67" i="1"/>
  <c r="Q73" i="1"/>
  <c r="T73" i="1"/>
  <c r="E50" i="1"/>
  <c r="L67" i="1" l="1"/>
  <c r="I73" i="1"/>
  <c r="L49" i="1"/>
  <c r="L73" i="1" s="1"/>
  <c r="L63" i="1"/>
  <c r="G48" i="1"/>
  <c r="K10" i="1"/>
  <c r="H11" i="1"/>
  <c r="O11" i="1"/>
  <c r="O12" i="1"/>
  <c r="H13" i="1"/>
  <c r="L13" i="1"/>
  <c r="O13" i="1"/>
  <c r="H14" i="1"/>
  <c r="L14" i="1"/>
  <c r="M14" i="1"/>
  <c r="N14" i="1"/>
  <c r="O14" i="1"/>
  <c r="H15" i="1"/>
  <c r="L15" i="1"/>
  <c r="M15" i="1"/>
  <c r="N15" i="1"/>
  <c r="O15" i="1"/>
  <c r="J16" i="1"/>
  <c r="K16" i="1"/>
  <c r="H17" i="1"/>
  <c r="L17" i="1"/>
  <c r="O17" i="1"/>
  <c r="W17" i="1" s="1"/>
  <c r="AE17" i="1" s="1"/>
  <c r="H18" i="1"/>
  <c r="L18" i="1"/>
  <c r="V18" i="1"/>
  <c r="AD18" i="1" s="1"/>
  <c r="O18" i="1"/>
  <c r="W18" i="1" s="1"/>
  <c r="AE18" i="1" s="1"/>
  <c r="H19" i="1"/>
  <c r="L19" i="1"/>
  <c r="U19" i="1"/>
  <c r="AC19" i="1" s="1"/>
  <c r="V19" i="1"/>
  <c r="AD19" i="1" s="1"/>
  <c r="O19" i="1"/>
  <c r="H20" i="1"/>
  <c r="L20" i="1"/>
  <c r="M20" i="1"/>
  <c r="U20" i="1" s="1"/>
  <c r="AC20" i="1" s="1"/>
  <c r="N20" i="1"/>
  <c r="O20" i="1"/>
  <c r="W20" i="1" s="1"/>
  <c r="AE20" i="1" s="1"/>
  <c r="J21" i="1"/>
  <c r="K21" i="1"/>
  <c r="H22" i="1"/>
  <c r="U22" i="1"/>
  <c r="AC22" i="1" s="1"/>
  <c r="V22" i="1"/>
  <c r="AD22" i="1" s="1"/>
  <c r="O22" i="1"/>
  <c r="W22" i="1" s="1"/>
  <c r="AE22" i="1" s="1"/>
  <c r="H23" i="1"/>
  <c r="I21" i="1"/>
  <c r="V23" i="1"/>
  <c r="AD23" i="1" s="1"/>
  <c r="O23" i="1"/>
  <c r="W23" i="1" s="1"/>
  <c r="AE23" i="1" s="1"/>
  <c r="H24" i="1"/>
  <c r="L24" i="1"/>
  <c r="U24" i="1"/>
  <c r="AC24" i="1" s="1"/>
  <c r="V24" i="1"/>
  <c r="AD24" i="1" s="1"/>
  <c r="O24" i="1"/>
  <c r="H25" i="1"/>
  <c r="L25" i="1"/>
  <c r="M25" i="1"/>
  <c r="U25" i="1" s="1"/>
  <c r="AC25" i="1" s="1"/>
  <c r="N25" i="1"/>
  <c r="V25" i="1" s="1"/>
  <c r="AD25" i="1" s="1"/>
  <c r="O25" i="1"/>
  <c r="W25" i="1" s="1"/>
  <c r="AE25" i="1" s="1"/>
  <c r="H26" i="1"/>
  <c r="L26" i="1"/>
  <c r="M26" i="1"/>
  <c r="U26" i="1" s="1"/>
  <c r="AC26" i="1" s="1"/>
  <c r="N26" i="1"/>
  <c r="V26" i="1" s="1"/>
  <c r="AD26" i="1" s="1"/>
  <c r="O26" i="1"/>
  <c r="W26" i="1" s="1"/>
  <c r="AE26" i="1" s="1"/>
  <c r="H27" i="1"/>
  <c r="L27" i="1"/>
  <c r="M27" i="1"/>
  <c r="N27" i="1"/>
  <c r="O27" i="1"/>
  <c r="H28" i="1"/>
  <c r="L28" i="1"/>
  <c r="M28" i="1"/>
  <c r="U28" i="1" s="1"/>
  <c r="AC28" i="1" s="1"/>
  <c r="N28" i="1"/>
  <c r="V28" i="1" s="1"/>
  <c r="AD28" i="1" s="1"/>
  <c r="O28" i="1"/>
  <c r="K29" i="1"/>
  <c r="H30" i="1"/>
  <c r="O30" i="1"/>
  <c r="W30" i="1" s="1"/>
  <c r="AE30" i="1" s="1"/>
  <c r="O31" i="1"/>
  <c r="W31" i="1" s="1"/>
  <c r="AE31" i="1" s="1"/>
  <c r="V32" i="1"/>
  <c r="AD32" i="1" s="1"/>
  <c r="L32" i="1"/>
  <c r="O32" i="1"/>
  <c r="W32" i="1" s="1"/>
  <c r="AE32" i="1" s="1"/>
  <c r="H33" i="1"/>
  <c r="L33" i="1"/>
  <c r="M33" i="1"/>
  <c r="U33" i="1" s="1"/>
  <c r="AC33" i="1" s="1"/>
  <c r="N33" i="1"/>
  <c r="V33" i="1" s="1"/>
  <c r="AD33" i="1" s="1"/>
  <c r="O33" i="1"/>
  <c r="H34" i="1"/>
  <c r="L34" i="1"/>
  <c r="M34" i="1"/>
  <c r="U34" i="1" s="1"/>
  <c r="AC34" i="1" s="1"/>
  <c r="N34" i="1"/>
  <c r="V34" i="1" s="1"/>
  <c r="AD34" i="1" s="1"/>
  <c r="O34" i="1"/>
  <c r="W34" i="1" s="1"/>
  <c r="AE34" i="1" s="1"/>
  <c r="I35" i="1"/>
  <c r="J35" i="1"/>
  <c r="K35" i="1"/>
  <c r="H36" i="1"/>
  <c r="L36" i="1"/>
  <c r="M36" i="1"/>
  <c r="U36" i="1" s="1"/>
  <c r="AC36" i="1" s="1"/>
  <c r="N36" i="1"/>
  <c r="V36" i="1" s="1"/>
  <c r="AD36" i="1" s="1"/>
  <c r="O36" i="1"/>
  <c r="H37" i="1"/>
  <c r="L37" i="1"/>
  <c r="M37" i="1"/>
  <c r="U37" i="1" s="1"/>
  <c r="AC37" i="1" s="1"/>
  <c r="N37" i="1"/>
  <c r="V37" i="1" s="1"/>
  <c r="AD37" i="1" s="1"/>
  <c r="O37" i="1"/>
  <c r="W37" i="1" s="1"/>
  <c r="AE37" i="1" s="1"/>
  <c r="H38" i="1"/>
  <c r="L38" i="1"/>
  <c r="M38" i="1"/>
  <c r="U38" i="1" s="1"/>
  <c r="AC38" i="1" s="1"/>
  <c r="N38" i="1"/>
  <c r="V38" i="1" s="1"/>
  <c r="AD38" i="1" s="1"/>
  <c r="O38" i="1"/>
  <c r="I39" i="1"/>
  <c r="J39" i="1"/>
  <c r="K39" i="1"/>
  <c r="H40" i="1"/>
  <c r="L40" i="1"/>
  <c r="M40" i="1"/>
  <c r="U40" i="1" s="1"/>
  <c r="AC40" i="1" s="1"/>
  <c r="N40" i="1"/>
  <c r="V40" i="1" s="1"/>
  <c r="AD40" i="1" s="1"/>
  <c r="O40" i="1"/>
  <c r="W40" i="1" s="1"/>
  <c r="AE40" i="1" s="1"/>
  <c r="H41" i="1"/>
  <c r="L41" i="1"/>
  <c r="M41" i="1"/>
  <c r="U41" i="1" s="1"/>
  <c r="AC41" i="1" s="1"/>
  <c r="N41" i="1"/>
  <c r="V41" i="1" s="1"/>
  <c r="AD41" i="1" s="1"/>
  <c r="O41" i="1"/>
  <c r="H42" i="1"/>
  <c r="L42" i="1"/>
  <c r="M42" i="1"/>
  <c r="U42" i="1" s="1"/>
  <c r="AC42" i="1" s="1"/>
  <c r="N42" i="1"/>
  <c r="V42" i="1" s="1"/>
  <c r="AD42" i="1" s="1"/>
  <c r="O42" i="1"/>
  <c r="W42" i="1" s="1"/>
  <c r="AE42" i="1" s="1"/>
  <c r="H43" i="1"/>
  <c r="L43" i="1"/>
  <c r="M43" i="1"/>
  <c r="U43" i="1" s="1"/>
  <c r="AC43" i="1" s="1"/>
  <c r="N43" i="1"/>
  <c r="V43" i="1" s="1"/>
  <c r="AD43" i="1" s="1"/>
  <c r="O43" i="1"/>
  <c r="H44" i="1"/>
  <c r="L44" i="1"/>
  <c r="M44" i="1"/>
  <c r="U44" i="1" s="1"/>
  <c r="AC44" i="1" s="1"/>
  <c r="N44" i="1"/>
  <c r="V44" i="1" s="1"/>
  <c r="AD44" i="1" s="1"/>
  <c r="O44" i="1"/>
  <c r="W44" i="1" s="1"/>
  <c r="AE44" i="1" s="1"/>
  <c r="H45" i="1"/>
  <c r="L45" i="1"/>
  <c r="M45" i="1"/>
  <c r="U45" i="1" s="1"/>
  <c r="AC45" i="1" s="1"/>
  <c r="N45" i="1"/>
  <c r="V45" i="1" s="1"/>
  <c r="AD45" i="1" s="1"/>
  <c r="O45" i="1"/>
  <c r="W45" i="1" s="1"/>
  <c r="AE45" i="1" s="1"/>
  <c r="H46" i="1"/>
  <c r="L46" i="1"/>
  <c r="M46" i="1"/>
  <c r="U46" i="1" s="1"/>
  <c r="AC46" i="1" s="1"/>
  <c r="N46" i="1"/>
  <c r="V46" i="1" s="1"/>
  <c r="AD46" i="1" s="1"/>
  <c r="O46" i="1"/>
  <c r="W46" i="1" s="1"/>
  <c r="AE46" i="1" s="1"/>
  <c r="F50" i="1"/>
  <c r="G50" i="1"/>
  <c r="E51" i="1"/>
  <c r="G51" i="1"/>
  <c r="E52" i="1"/>
  <c r="F52" i="1"/>
  <c r="G52" i="1"/>
  <c r="E53" i="1"/>
  <c r="F53" i="1"/>
  <c r="G53" i="1"/>
  <c r="E54" i="1"/>
  <c r="F54" i="1"/>
  <c r="G54" i="1"/>
  <c r="E55" i="1"/>
  <c r="F55" i="1"/>
  <c r="G55" i="1"/>
  <c r="AF26" i="1" l="1"/>
  <c r="AF45" i="1"/>
  <c r="AF22" i="1"/>
  <c r="AF46" i="1"/>
  <c r="AF44" i="1"/>
  <c r="AF40" i="1"/>
  <c r="AF25" i="1"/>
  <c r="AF37" i="1"/>
  <c r="AF42" i="1"/>
  <c r="AF34" i="1"/>
  <c r="AC53" i="1"/>
  <c r="V15" i="1"/>
  <c r="AD15" i="1" s="1"/>
  <c r="N55" i="1"/>
  <c r="U14" i="1"/>
  <c r="AC14" i="1" s="1"/>
  <c r="M53" i="1"/>
  <c r="K48" i="1"/>
  <c r="V14" i="1"/>
  <c r="AD14" i="1" s="1"/>
  <c r="AD53" i="1" s="1"/>
  <c r="N53" i="1"/>
  <c r="U13" i="1"/>
  <c r="AC13" i="1" s="1"/>
  <c r="M52" i="1"/>
  <c r="O55" i="1"/>
  <c r="U27" i="1"/>
  <c r="AC27" i="1" s="1"/>
  <c r="AC54" i="1" s="1"/>
  <c r="M54" i="1"/>
  <c r="W14" i="1"/>
  <c r="AE14" i="1" s="1"/>
  <c r="O53" i="1"/>
  <c r="V13" i="1"/>
  <c r="AD13" i="1" s="1"/>
  <c r="AD52" i="1" s="1"/>
  <c r="N52" i="1"/>
  <c r="V27" i="1"/>
  <c r="AD27" i="1" s="1"/>
  <c r="AD54" i="1" s="1"/>
  <c r="N54" i="1"/>
  <c r="W11" i="1"/>
  <c r="AE11" i="1" s="1"/>
  <c r="O50" i="1"/>
  <c r="O52" i="1"/>
  <c r="W27" i="1"/>
  <c r="O54" i="1"/>
  <c r="O51" i="1"/>
  <c r="U15" i="1"/>
  <c r="AC15" i="1" s="1"/>
  <c r="AC55" i="1" s="1"/>
  <c r="M55" i="1"/>
  <c r="L35" i="1"/>
  <c r="G67" i="1"/>
  <c r="M21" i="1"/>
  <c r="U21" i="1" s="1"/>
  <c r="AC21" i="1" s="1"/>
  <c r="F63" i="1"/>
  <c r="N39" i="1"/>
  <c r="V39" i="1" s="1"/>
  <c r="AD39" i="1" s="1"/>
  <c r="G65" i="1"/>
  <c r="M35" i="1"/>
  <c r="N21" i="1"/>
  <c r="V21" i="1" s="1"/>
  <c r="AD21" i="1" s="1"/>
  <c r="P19" i="1"/>
  <c r="O16" i="1"/>
  <c r="W16" i="1" s="1"/>
  <c r="AE16" i="1" s="1"/>
  <c r="F67" i="1"/>
  <c r="F69" i="1"/>
  <c r="P15" i="1"/>
  <c r="O10" i="1"/>
  <c r="W10" i="1" s="1"/>
  <c r="AE10" i="1" s="1"/>
  <c r="P28" i="1"/>
  <c r="U17" i="1"/>
  <c r="AC17" i="1" s="1"/>
  <c r="L12" i="1"/>
  <c r="F71" i="1"/>
  <c r="H54" i="1"/>
  <c r="P25" i="1"/>
  <c r="H53" i="1"/>
  <c r="M39" i="1"/>
  <c r="U39" i="1" s="1"/>
  <c r="AC39" i="1" s="1"/>
  <c r="P13" i="1"/>
  <c r="P41" i="1"/>
  <c r="H31" i="1"/>
  <c r="O29" i="1"/>
  <c r="W29" i="1" s="1"/>
  <c r="AE29" i="1" s="1"/>
  <c r="L22" i="1"/>
  <c r="I10" i="1"/>
  <c r="O39" i="1"/>
  <c r="W39" i="1" s="1"/>
  <c r="AE39" i="1" s="1"/>
  <c r="N16" i="1"/>
  <c r="V16" i="1" s="1"/>
  <c r="AD16" i="1" s="1"/>
  <c r="E72" i="1"/>
  <c r="F72" i="1"/>
  <c r="H52" i="1"/>
  <c r="P44" i="1"/>
  <c r="W41" i="1"/>
  <c r="AE41" i="1" s="1"/>
  <c r="AF41" i="1" s="1"/>
  <c r="P33" i="1"/>
  <c r="W28" i="1"/>
  <c r="AE28" i="1" s="1"/>
  <c r="AF28" i="1" s="1"/>
  <c r="W15" i="1"/>
  <c r="AE15" i="1" s="1"/>
  <c r="P43" i="1"/>
  <c r="N50" i="1"/>
  <c r="P24" i="1"/>
  <c r="W19" i="1"/>
  <c r="AE19" i="1" s="1"/>
  <c r="AF19" i="1" s="1"/>
  <c r="E48" i="1"/>
  <c r="P42" i="1"/>
  <c r="P38" i="1"/>
  <c r="O35" i="1"/>
  <c r="O21" i="1"/>
  <c r="W21" i="1" s="1"/>
  <c r="AE21" i="1" s="1"/>
  <c r="P20" i="1"/>
  <c r="U18" i="1"/>
  <c r="AC18" i="1" s="1"/>
  <c r="AF18" i="1" s="1"/>
  <c r="I16" i="1"/>
  <c r="M16" i="1" s="1"/>
  <c r="U16" i="1" s="1"/>
  <c r="AC16" i="1" s="1"/>
  <c r="V11" i="1"/>
  <c r="AD11" i="1" s="1"/>
  <c r="H50" i="1"/>
  <c r="P46" i="1"/>
  <c r="W43" i="1"/>
  <c r="AE43" i="1" s="1"/>
  <c r="AF43" i="1" s="1"/>
  <c r="P40" i="1"/>
  <c r="P36" i="1"/>
  <c r="N35" i="1"/>
  <c r="U31" i="1"/>
  <c r="AC31" i="1" s="1"/>
  <c r="U30" i="1"/>
  <c r="AC30" i="1" s="1"/>
  <c r="I29" i="1"/>
  <c r="P27" i="1"/>
  <c r="W24" i="1"/>
  <c r="AE24" i="1" s="1"/>
  <c r="AF24" i="1" s="1"/>
  <c r="V17" i="1"/>
  <c r="AD17" i="1" s="1"/>
  <c r="P14" i="1"/>
  <c r="H12" i="1"/>
  <c r="J10" i="1"/>
  <c r="H55" i="1"/>
  <c r="H71" i="1" s="1"/>
  <c r="P45" i="1"/>
  <c r="L39" i="1"/>
  <c r="J29" i="1"/>
  <c r="P26" i="1"/>
  <c r="V20" i="1"/>
  <c r="AD20" i="1" s="1"/>
  <c r="AD55" i="1" s="1"/>
  <c r="E69" i="1"/>
  <c r="E63" i="1"/>
  <c r="E71" i="1"/>
  <c r="E67" i="1"/>
  <c r="E65" i="1"/>
  <c r="X34" i="1"/>
  <c r="X22" i="1"/>
  <c r="U32" i="1"/>
  <c r="AC32" i="1" s="1"/>
  <c r="AF32" i="1" s="1"/>
  <c r="X45" i="1"/>
  <c r="X37" i="1"/>
  <c r="X25" i="1"/>
  <c r="E49" i="1"/>
  <c r="F51" i="1"/>
  <c r="H51" i="1" s="1"/>
  <c r="X46" i="1"/>
  <c r="X44" i="1"/>
  <c r="X42" i="1"/>
  <c r="X40" i="1"/>
  <c r="P37" i="1"/>
  <c r="P34" i="1"/>
  <c r="P32" i="1"/>
  <c r="X26" i="1"/>
  <c r="L23" i="1"/>
  <c r="P22" i="1"/>
  <c r="F48" i="1"/>
  <c r="G49" i="1"/>
  <c r="W38" i="1"/>
  <c r="AE38" i="1" s="1"/>
  <c r="AF38" i="1" s="1"/>
  <c r="W36" i="1"/>
  <c r="AE36" i="1" s="1"/>
  <c r="AF36" i="1" s="1"/>
  <c r="W33" i="1"/>
  <c r="AE33" i="1" s="1"/>
  <c r="AF33" i="1" s="1"/>
  <c r="H32" i="1"/>
  <c r="L31" i="1"/>
  <c r="U23" i="1"/>
  <c r="AC23" i="1" s="1"/>
  <c r="AF23" i="1" s="1"/>
  <c r="L21" i="1"/>
  <c r="W13" i="1"/>
  <c r="AE13" i="1" s="1"/>
  <c r="W12" i="1"/>
  <c r="AE12" i="1" s="1"/>
  <c r="G71" i="1"/>
  <c r="G69" i="1"/>
  <c r="L30" i="1"/>
  <c r="L11" i="1"/>
  <c r="AE55" i="1" l="1"/>
  <c r="AE71" i="1" s="1"/>
  <c r="AF21" i="1"/>
  <c r="AF17" i="1"/>
  <c r="AF16" i="1"/>
  <c r="AD87" i="1"/>
  <c r="AD71" i="1"/>
  <c r="AC71" i="1"/>
  <c r="AC87" i="1"/>
  <c r="AF20" i="1"/>
  <c r="AC85" i="1"/>
  <c r="AC69" i="1"/>
  <c r="AD83" i="1"/>
  <c r="AD67" i="1"/>
  <c r="AF13" i="1"/>
  <c r="AE52" i="1"/>
  <c r="AE50" i="1"/>
  <c r="AC52" i="1"/>
  <c r="AF39" i="1"/>
  <c r="AE53" i="1"/>
  <c r="AF53" i="1" s="1"/>
  <c r="AF14" i="1"/>
  <c r="AF15" i="1"/>
  <c r="AE51" i="1"/>
  <c r="X27" i="1"/>
  <c r="AE27" i="1"/>
  <c r="AD69" i="1"/>
  <c r="AD85" i="1"/>
  <c r="X14" i="1"/>
  <c r="N63" i="1"/>
  <c r="U11" i="1"/>
  <c r="M50" i="1"/>
  <c r="P50" i="1" s="1"/>
  <c r="X15" i="1"/>
  <c r="W55" i="1"/>
  <c r="V55" i="1"/>
  <c r="J48" i="1"/>
  <c r="P53" i="1"/>
  <c r="O65" i="1"/>
  <c r="P52" i="1"/>
  <c r="O67" i="1"/>
  <c r="V52" i="1"/>
  <c r="N71" i="1"/>
  <c r="V12" i="1"/>
  <c r="AD12" i="1" s="1"/>
  <c r="N51" i="1"/>
  <c r="X41" i="1"/>
  <c r="W52" i="1"/>
  <c r="X24" i="1"/>
  <c r="V54" i="1"/>
  <c r="N67" i="1"/>
  <c r="P55" i="1"/>
  <c r="O71" i="1"/>
  <c r="V53" i="1"/>
  <c r="U53" i="1"/>
  <c r="U55" i="1"/>
  <c r="W54" i="1"/>
  <c r="N69" i="1"/>
  <c r="U54" i="1"/>
  <c r="P18" i="1"/>
  <c r="M71" i="1"/>
  <c r="P54" i="1"/>
  <c r="O69" i="1"/>
  <c r="W50" i="1"/>
  <c r="M69" i="1"/>
  <c r="U52" i="1"/>
  <c r="W51" i="1"/>
  <c r="X18" i="1"/>
  <c r="U12" i="1"/>
  <c r="AC12" i="1" s="1"/>
  <c r="AC51" i="1" s="1"/>
  <c r="M51" i="1"/>
  <c r="O49" i="1"/>
  <c r="O63" i="1"/>
  <c r="W53" i="1"/>
  <c r="M67" i="1"/>
  <c r="P39" i="1"/>
  <c r="I48" i="1"/>
  <c r="O48" i="1"/>
  <c r="H48" i="1"/>
  <c r="L10" i="1"/>
  <c r="X28" i="1"/>
  <c r="V35" i="1"/>
  <c r="AD35" i="1" s="1"/>
  <c r="U35" i="1"/>
  <c r="AC35" i="1" s="1"/>
  <c r="P12" i="1"/>
  <c r="P35" i="1"/>
  <c r="M10" i="1"/>
  <c r="L29" i="1"/>
  <c r="P21" i="1"/>
  <c r="H69" i="1"/>
  <c r="X39" i="1"/>
  <c r="X32" i="1"/>
  <c r="H67" i="1"/>
  <c r="P16" i="1"/>
  <c r="W35" i="1"/>
  <c r="AE35" i="1" s="1"/>
  <c r="L16" i="1"/>
  <c r="P17" i="1"/>
  <c r="E73" i="1"/>
  <c r="X43" i="1"/>
  <c r="X16" i="1"/>
  <c r="X17" i="1"/>
  <c r="X19" i="1"/>
  <c r="M29" i="1"/>
  <c r="U29" i="1" s="1"/>
  <c r="AC29" i="1" s="1"/>
  <c r="P11" i="1"/>
  <c r="P30" i="1"/>
  <c r="V30" i="1"/>
  <c r="AD30" i="1" s="1"/>
  <c r="AF30" i="1" s="1"/>
  <c r="X20" i="1"/>
  <c r="H72" i="1"/>
  <c r="H63" i="1"/>
  <c r="G72" i="1"/>
  <c r="G73" i="1" s="1"/>
  <c r="G63" i="1"/>
  <c r="H65" i="1"/>
  <c r="X38" i="1"/>
  <c r="V31" i="1"/>
  <c r="AD31" i="1" s="1"/>
  <c r="AF31" i="1" s="1"/>
  <c r="P31" i="1"/>
  <c r="X36" i="1"/>
  <c r="P23" i="1"/>
  <c r="N10" i="1"/>
  <c r="X13" i="1"/>
  <c r="X21" i="1"/>
  <c r="N29" i="1"/>
  <c r="X33" i="1"/>
  <c r="F65" i="1"/>
  <c r="F49" i="1"/>
  <c r="F73" i="1" s="1"/>
  <c r="X23" i="1"/>
  <c r="AF55" i="1" l="1"/>
  <c r="AF87" i="1" s="1"/>
  <c r="AE87" i="1"/>
  <c r="AF35" i="1"/>
  <c r="AC81" i="1"/>
  <c r="AC65" i="1"/>
  <c r="AD51" i="1"/>
  <c r="AF51" i="1" s="1"/>
  <c r="AE54" i="1"/>
  <c r="AF27" i="1"/>
  <c r="AC67" i="1"/>
  <c r="AC83" i="1"/>
  <c r="AE65" i="1"/>
  <c r="AE81" i="1"/>
  <c r="AE63" i="1"/>
  <c r="AE79" i="1"/>
  <c r="AF12" i="1"/>
  <c r="AE48" i="1"/>
  <c r="AE67" i="1"/>
  <c r="AE83" i="1"/>
  <c r="AF52" i="1"/>
  <c r="AD50" i="1"/>
  <c r="X11" i="1"/>
  <c r="AC11" i="1"/>
  <c r="M48" i="1"/>
  <c r="X53" i="1"/>
  <c r="L48" i="1"/>
  <c r="P51" i="1"/>
  <c r="P65" i="1" s="1"/>
  <c r="X52" i="1"/>
  <c r="W67" i="1"/>
  <c r="X55" i="1"/>
  <c r="W71" i="1"/>
  <c r="N48" i="1"/>
  <c r="N49" i="1"/>
  <c r="N73" i="1" s="1"/>
  <c r="U51" i="1"/>
  <c r="P71" i="1"/>
  <c r="P63" i="1"/>
  <c r="P69" i="1"/>
  <c r="V50" i="1"/>
  <c r="U69" i="1"/>
  <c r="U71" i="1"/>
  <c r="V69" i="1"/>
  <c r="V51" i="1"/>
  <c r="V67" i="1"/>
  <c r="V71" i="1"/>
  <c r="W48" i="1"/>
  <c r="N65" i="1"/>
  <c r="U50" i="1"/>
  <c r="U67" i="1"/>
  <c r="O73" i="1"/>
  <c r="W63" i="1"/>
  <c r="W49" i="1"/>
  <c r="M49" i="1"/>
  <c r="M73" i="1" s="1"/>
  <c r="M63" i="1"/>
  <c r="M65" i="1"/>
  <c r="W65" i="1"/>
  <c r="X54" i="1"/>
  <c r="W69" i="1"/>
  <c r="P67" i="1"/>
  <c r="X12" i="1"/>
  <c r="X35" i="1"/>
  <c r="U10" i="1"/>
  <c r="AC10" i="1" s="1"/>
  <c r="AC48" i="1" s="1"/>
  <c r="X30" i="1"/>
  <c r="H49" i="1"/>
  <c r="H73" i="1" s="1"/>
  <c r="P29" i="1"/>
  <c r="V29" i="1"/>
  <c r="AD29" i="1" s="1"/>
  <c r="AF29" i="1" s="1"/>
  <c r="X31" i="1"/>
  <c r="P10" i="1"/>
  <c r="V10" i="1"/>
  <c r="AD10" i="1" s="1"/>
  <c r="AF71" i="1" l="1"/>
  <c r="AF65" i="1"/>
  <c r="AF81" i="1"/>
  <c r="AD49" i="1"/>
  <c r="AD73" i="1" s="1"/>
  <c r="AD79" i="1"/>
  <c r="AD63" i="1"/>
  <c r="AE69" i="1"/>
  <c r="AE85" i="1"/>
  <c r="AF54" i="1"/>
  <c r="AD65" i="1"/>
  <c r="AD81" i="1"/>
  <c r="AC50" i="1"/>
  <c r="AF11" i="1"/>
  <c r="AD48" i="1"/>
  <c r="AF48" i="1" s="1"/>
  <c r="AF10" i="1"/>
  <c r="AF67" i="1"/>
  <c r="AF83" i="1"/>
  <c r="AE49" i="1"/>
  <c r="P48" i="1"/>
  <c r="X50" i="1"/>
  <c r="X51" i="1"/>
  <c r="U65" i="1"/>
  <c r="X69" i="1"/>
  <c r="W73" i="1"/>
  <c r="X67" i="1"/>
  <c r="V49" i="1"/>
  <c r="V73" i="1" s="1"/>
  <c r="V63" i="1"/>
  <c r="V65" i="1"/>
  <c r="P49" i="1"/>
  <c r="P73" i="1" s="1"/>
  <c r="U49" i="1"/>
  <c r="U73" i="1" s="1"/>
  <c r="U63" i="1"/>
  <c r="X71" i="1"/>
  <c r="U48" i="1"/>
  <c r="V48" i="1"/>
  <c r="X29" i="1"/>
  <c r="X10" i="1"/>
  <c r="AC79" i="1" l="1"/>
  <c r="AC49" i="1"/>
  <c r="AC73" i="1" s="1"/>
  <c r="AC63" i="1"/>
  <c r="AF50" i="1"/>
  <c r="AF85" i="1"/>
  <c r="AF69" i="1"/>
  <c r="AE73" i="1"/>
  <c r="X65" i="1"/>
  <c r="X48" i="1"/>
  <c r="X49" i="1"/>
  <c r="X73" i="1" s="1"/>
  <c r="X63" i="1"/>
  <c r="AF49" i="1" l="1"/>
  <c r="AF73" i="1" s="1"/>
  <c r="AF63" i="1"/>
  <c r="AF79" i="1"/>
  <c r="V87" i="1"/>
  <c r="N87" i="1"/>
  <c r="F87" i="1"/>
  <c r="S85" i="1"/>
  <c r="K85" i="1"/>
  <c r="U83" i="1"/>
  <c r="N83" i="1"/>
  <c r="H83" i="1"/>
  <c r="W81" i="1"/>
  <c r="P81" i="1"/>
  <c r="J81" i="1"/>
  <c r="W79" i="1"/>
  <c r="Q79" i="1"/>
  <c r="J79" i="1"/>
  <c r="W87" i="1"/>
  <c r="O87" i="1"/>
  <c r="G87" i="1"/>
  <c r="U85" i="1"/>
  <c r="M85" i="1"/>
  <c r="E85" i="1"/>
  <c r="V83" i="1"/>
  <c r="O83" i="1"/>
  <c r="I83" i="1"/>
  <c r="Q81" i="1"/>
  <c r="K81" i="1"/>
  <c r="R79" i="1"/>
  <c r="K79" i="1"/>
  <c r="E79" i="1"/>
  <c r="Q87" i="1"/>
  <c r="I87" i="1"/>
  <c r="V85" i="1"/>
  <c r="N85" i="1"/>
  <c r="F85" i="1"/>
  <c r="W83" i="1"/>
  <c r="Q83" i="1"/>
  <c r="J83" i="1"/>
  <c r="R81" i="1"/>
  <c r="E81" i="1"/>
  <c r="S79" i="1"/>
  <c r="M79" i="1"/>
  <c r="F79" i="1"/>
  <c r="R87" i="1"/>
  <c r="J87" i="1"/>
  <c r="W85" i="1"/>
  <c r="O85" i="1"/>
  <c r="G85" i="1"/>
  <c r="R83" i="1"/>
  <c r="K83" i="1"/>
  <c r="E83" i="1"/>
  <c r="S81" i="1"/>
  <c r="M81" i="1"/>
  <c r="F81" i="1"/>
  <c r="N79" i="1"/>
  <c r="G79" i="1"/>
  <c r="S87" i="1"/>
  <c r="K87" i="1"/>
  <c r="Q85" i="1"/>
  <c r="I85" i="1"/>
  <c r="S83" i="1"/>
  <c r="F83" i="1"/>
  <c r="U81" i="1"/>
  <c r="N81" i="1"/>
  <c r="G81" i="1"/>
  <c r="U79" i="1"/>
  <c r="O79" i="1"/>
  <c r="U87" i="1"/>
  <c r="M87" i="1"/>
  <c r="E87" i="1"/>
  <c r="R85" i="1"/>
  <c r="J85" i="1"/>
  <c r="M83" i="1"/>
  <c r="G83" i="1"/>
  <c r="V81" i="1"/>
  <c r="O81" i="1"/>
  <c r="I81" i="1"/>
  <c r="V79" i="1"/>
  <c r="I79" i="1"/>
  <c r="X87" i="1"/>
  <c r="X79" i="1"/>
  <c r="X85" i="1"/>
  <c r="H87" i="1" l="1"/>
  <c r="H79" i="1"/>
  <c r="X81" i="1"/>
  <c r="P85" i="1"/>
  <c r="T81" i="1"/>
  <c r="T83" i="1"/>
  <c r="L85" i="1"/>
  <c r="P87" i="1"/>
  <c r="P79" i="1"/>
  <c r="X83" i="1"/>
  <c r="H81" i="1"/>
  <c r="T85" i="1"/>
  <c r="T79" i="1"/>
  <c r="L81" i="1"/>
  <c r="L79" i="1"/>
  <c r="H85" i="1"/>
  <c r="T87" i="1"/>
  <c r="P83" i="1"/>
  <c r="L87" i="1"/>
  <c r="L83" i="1"/>
</calcChain>
</file>

<file path=xl/sharedStrings.xml><?xml version="1.0" encoding="utf-8"?>
<sst xmlns="http://schemas.openxmlformats.org/spreadsheetml/2006/main" count="126" uniqueCount="43">
  <si>
    <t>egyéb kiadások</t>
  </si>
  <si>
    <t>K5</t>
  </si>
  <si>
    <t>ellátottak pénzbeli juttatásai</t>
  </si>
  <si>
    <t>K4</t>
  </si>
  <si>
    <t>dologi kiadások</t>
  </si>
  <si>
    <t>K3</t>
  </si>
  <si>
    <t>munkaadókat terhelő járulékok és szociális hozzájárulási adó</t>
  </si>
  <si>
    <t>K2</t>
  </si>
  <si>
    <t>személyi juttatások</t>
  </si>
  <si>
    <t>K1</t>
  </si>
  <si>
    <t>Eltérés:</t>
  </si>
  <si>
    <t>Működési kiadások összesen:</t>
  </si>
  <si>
    <t>Intézmény Összesenből összehasonlítva:</t>
  </si>
  <si>
    <t xml:space="preserve">ebből előző évről áthúzódó </t>
  </si>
  <si>
    <t>Összesen</t>
  </si>
  <si>
    <t>Választási feladatok\ KSH népszámlálás</t>
  </si>
  <si>
    <t>Általános igazgatási tevékenység</t>
  </si>
  <si>
    <t>Önkormányzati feladatok ellátásával kapcsolatos kiadások</t>
  </si>
  <si>
    <t>Szociális segélyezés</t>
  </si>
  <si>
    <t>Környezet- és természetvédelmi hatósági feladatok</t>
  </si>
  <si>
    <t>Építésügyi hatósági feladatok</t>
  </si>
  <si>
    <t>Általános hatósági feladatok</t>
  </si>
  <si>
    <t>2.</t>
  </si>
  <si>
    <t>1.</t>
  </si>
  <si>
    <t>Államigazgatási 
feladatok</t>
  </si>
  <si>
    <t>Önként vállalt 
feladatok</t>
  </si>
  <si>
    <t>Kötelező 
feladatellátás</t>
  </si>
  <si>
    <t>Feladat megnevezés / 
                        Kiemelt előirányzat</t>
  </si>
  <si>
    <t>Feladat szám</t>
  </si>
  <si>
    <t>adatok E Ft-ban</t>
  </si>
  <si>
    <t>Dunaújváros Megyei Jogú Város  Polgármesteri Hivatal működési kiadása</t>
  </si>
  <si>
    <t>5. melléklet és az Intézmény össz.\\ PH adatai</t>
  </si>
  <si>
    <t>"</t>
  </si>
  <si>
    <t>Eredeti előirányzat
2025. évi terv</t>
  </si>
  <si>
    <t>1 számú módosítás</t>
  </si>
  <si>
    <t>1. Módosított előirányzat
2025. év</t>
  </si>
  <si>
    <t>3 számú módosítás</t>
  </si>
  <si>
    <t>3. Módosított előirányzat
2025. év</t>
  </si>
  <si>
    <t>2 számú módosítás</t>
  </si>
  <si>
    <t>2. Módosított előirányzat
2025. év</t>
  </si>
  <si>
    <t>a 4/2025. (II.13.) önkormányzati rendelet</t>
  </si>
  <si>
    <r>
      <rPr>
        <b/>
        <sz val="16"/>
        <rFont val="Arial"/>
        <family val="2"/>
        <charset val="238"/>
      </rPr>
      <t>"</t>
    </r>
    <r>
      <rPr>
        <b/>
        <sz val="10"/>
        <rFont val="Arial"/>
        <family val="2"/>
        <charset val="238"/>
      </rPr>
      <t>6. melléklet</t>
    </r>
  </si>
  <si>
    <t>Dunaújváros, 2025. május hó 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</si>
</sst>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00_ ;[Red]\-#,##0.000\ 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hair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FF0000"/>
      </left>
      <right/>
      <top/>
      <bottom style="hair">
        <color indexed="64"/>
      </bottom>
      <diagonal/>
    </border>
    <border>
      <left/>
      <right/>
      <top style="thin">
        <color rgb="FFFF0000"/>
      </top>
      <bottom style="hair">
        <color indexed="64"/>
      </bottom>
      <diagonal/>
    </border>
    <border>
      <left style="thin">
        <color rgb="FFFF0000"/>
      </left>
      <right/>
      <top style="thin">
        <color rgb="FFFF0000"/>
      </top>
      <bottom style="hair">
        <color indexed="64"/>
      </bottom>
      <diagonal/>
    </border>
    <border>
      <left style="thin">
        <color rgb="FFFF0000"/>
      </left>
      <right/>
      <top style="hair">
        <color indexed="64"/>
      </top>
      <bottom style="thin">
        <color rgb="FFFF0000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0" fillId="0" borderId="0" xfId="0" applyFill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164" fontId="3" fillId="0" borderId="13" xfId="0" applyNumberFormat="1" applyFont="1" applyFill="1" applyBorder="1" applyAlignment="1">
      <alignment vertical="center"/>
    </xf>
    <xf numFmtId="0" fontId="6" fillId="0" borderId="14" xfId="0" applyFont="1" applyFill="1" applyBorder="1" applyAlignment="1">
      <alignment horizontal="right" vertical="center"/>
    </xf>
    <xf numFmtId="164" fontId="5" fillId="0" borderId="15" xfId="0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right" vertical="center"/>
    </xf>
    <xf numFmtId="0" fontId="0" fillId="0" borderId="14" xfId="0" applyFill="1" applyBorder="1" applyAlignment="1">
      <alignment vertical="center"/>
    </xf>
    <xf numFmtId="164" fontId="4" fillId="3" borderId="18" xfId="0" applyNumberFormat="1" applyFont="1" applyFill="1" applyBorder="1" applyAlignment="1">
      <alignment vertical="center"/>
    </xf>
    <xf numFmtId="0" fontId="4" fillId="3" borderId="19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vertical="center"/>
    </xf>
    <xf numFmtId="164" fontId="4" fillId="0" borderId="24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 wrapText="1"/>
    </xf>
    <xf numFmtId="164" fontId="5" fillId="0" borderId="25" xfId="0" applyNumberFormat="1" applyFont="1" applyFill="1" applyBorder="1" applyAlignment="1">
      <alignment horizontal="center" vertical="center" wrapText="1"/>
    </xf>
    <xf numFmtId="164" fontId="0" fillId="0" borderId="26" xfId="0" applyNumberFormat="1" applyFill="1" applyBorder="1" applyAlignment="1">
      <alignment vertical="center"/>
    </xf>
    <xf numFmtId="164" fontId="4" fillId="0" borderId="5" xfId="0" applyNumberFormat="1" applyFont="1" applyFill="1" applyBorder="1" applyAlignment="1">
      <alignment vertical="center" wrapText="1"/>
    </xf>
    <xf numFmtId="164" fontId="5" fillId="0" borderId="27" xfId="0" applyNumberFormat="1" applyFont="1" applyFill="1" applyBorder="1" applyAlignment="1">
      <alignment horizontal="center" vertical="center" wrapText="1"/>
    </xf>
    <xf numFmtId="164" fontId="0" fillId="0" borderId="28" xfId="0" applyNumberFormat="1" applyFill="1" applyBorder="1" applyAlignment="1">
      <alignment vertical="center"/>
    </xf>
    <xf numFmtId="0" fontId="7" fillId="0" borderId="0" xfId="0" applyFont="1" applyFill="1" applyAlignment="1">
      <alignment horizontal="right" vertical="center" indent="1"/>
    </xf>
    <xf numFmtId="164" fontId="7" fillId="0" borderId="29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164" fontId="7" fillId="0" borderId="5" xfId="0" applyNumberFormat="1" applyFont="1" applyFill="1" applyBorder="1" applyAlignment="1">
      <alignment horizontal="left" vertical="center" wrapText="1" indent="1"/>
    </xf>
    <xf numFmtId="164" fontId="7" fillId="0" borderId="27" xfId="0" applyNumberFormat="1" applyFont="1" applyFill="1" applyBorder="1" applyAlignment="1">
      <alignment horizontal="right" vertical="center" wrapText="1" indent="1"/>
    </xf>
    <xf numFmtId="164" fontId="7" fillId="0" borderId="28" xfId="0" applyNumberFormat="1" applyFont="1" applyFill="1" applyBorder="1" applyAlignment="1">
      <alignment horizontal="right" vertical="center" indent="1"/>
    </xf>
    <xf numFmtId="164" fontId="4" fillId="0" borderId="7" xfId="0" applyNumberFormat="1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 wrapText="1"/>
    </xf>
    <xf numFmtId="164" fontId="5" fillId="0" borderId="30" xfId="0" applyNumberFormat="1" applyFont="1" applyFill="1" applyBorder="1" applyAlignment="1">
      <alignment horizontal="center" vertical="center" wrapText="1"/>
    </xf>
    <xf numFmtId="164" fontId="0" fillId="0" borderId="31" xfId="0" applyNumberFormat="1" applyFill="1" applyBorder="1" applyAlignment="1">
      <alignment vertical="center"/>
    </xf>
    <xf numFmtId="164" fontId="5" fillId="0" borderId="32" xfId="0" applyNumberFormat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5" fillId="0" borderId="33" xfId="0" applyNumberFormat="1" applyFont="1" applyFill="1" applyBorder="1" applyAlignment="1">
      <alignment vertical="center"/>
    </xf>
    <xf numFmtId="164" fontId="5" fillId="0" borderId="34" xfId="0" applyNumberFormat="1" applyFont="1" applyFill="1" applyBorder="1" applyAlignment="1">
      <alignment vertical="center"/>
    </xf>
    <xf numFmtId="164" fontId="5" fillId="0" borderId="34" xfId="0" applyNumberFormat="1" applyFont="1" applyFill="1" applyBorder="1" applyAlignment="1">
      <alignment vertical="center" wrapText="1"/>
    </xf>
    <xf numFmtId="164" fontId="5" fillId="0" borderId="35" xfId="0" applyNumberFormat="1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/>
    </xf>
    <xf numFmtId="164" fontId="4" fillId="0" borderId="36" xfId="0" applyNumberFormat="1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vertical="center" wrapText="1"/>
    </xf>
    <xf numFmtId="164" fontId="4" fillId="0" borderId="37" xfId="0" applyNumberFormat="1" applyFont="1" applyFill="1" applyBorder="1" applyAlignment="1">
      <alignment vertical="center"/>
    </xf>
    <xf numFmtId="164" fontId="4" fillId="0" borderId="38" xfId="0" applyNumberFormat="1" applyFont="1" applyFill="1" applyBorder="1" applyAlignment="1">
      <alignment vertical="center"/>
    </xf>
    <xf numFmtId="164" fontId="4" fillId="0" borderId="39" xfId="0" applyNumberFormat="1" applyFont="1" applyFill="1" applyBorder="1" applyAlignment="1">
      <alignment vertical="center"/>
    </xf>
    <xf numFmtId="164" fontId="4" fillId="0" borderId="8" xfId="0" applyNumberFormat="1" applyFont="1" applyFill="1" applyBorder="1" applyAlignment="1">
      <alignment horizontal="left" vertical="center" wrapText="1"/>
    </xf>
    <xf numFmtId="164" fontId="4" fillId="0" borderId="19" xfId="0" applyNumberFormat="1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vertical="center"/>
    </xf>
    <xf numFmtId="164" fontId="5" fillId="0" borderId="40" xfId="0" applyNumberFormat="1" applyFont="1" applyFill="1" applyBorder="1" applyAlignment="1">
      <alignment vertical="center"/>
    </xf>
    <xf numFmtId="164" fontId="5" fillId="0" borderId="41" xfId="0" applyNumberFormat="1" applyFont="1" applyFill="1" applyBorder="1" applyAlignment="1">
      <alignment vertical="center"/>
    </xf>
    <xf numFmtId="164" fontId="4" fillId="0" borderId="42" xfId="0" applyNumberFormat="1" applyFont="1" applyFill="1" applyBorder="1" applyAlignment="1">
      <alignment vertical="center"/>
    </xf>
    <xf numFmtId="164" fontId="4" fillId="0" borderId="43" xfId="0" applyNumberFormat="1" applyFont="1" applyFill="1" applyBorder="1" applyAlignment="1">
      <alignment vertical="center"/>
    </xf>
    <xf numFmtId="164" fontId="4" fillId="0" borderId="44" xfId="0" applyNumberFormat="1" applyFont="1" applyFill="1" applyBorder="1" applyAlignment="1">
      <alignment horizontal="left" vertical="center" wrapText="1"/>
    </xf>
    <xf numFmtId="164" fontId="4" fillId="0" borderId="45" xfId="0" applyNumberFormat="1" applyFont="1" applyFill="1" applyBorder="1" applyAlignment="1">
      <alignment vertical="center" wrapText="1"/>
    </xf>
    <xf numFmtId="164" fontId="4" fillId="0" borderId="46" xfId="0" applyNumberFormat="1" applyFont="1" applyFill="1" applyBorder="1" applyAlignment="1">
      <alignment vertical="center"/>
    </xf>
    <xf numFmtId="164" fontId="4" fillId="0" borderId="47" xfId="0" applyNumberFormat="1" applyFont="1" applyFill="1" applyBorder="1" applyAlignment="1">
      <alignment vertical="center"/>
    </xf>
    <xf numFmtId="164" fontId="5" fillId="0" borderId="46" xfId="0" applyNumberFormat="1" applyFont="1" applyFill="1" applyBorder="1" applyAlignment="1">
      <alignment vertical="center"/>
    </xf>
    <xf numFmtId="164" fontId="4" fillId="0" borderId="40" xfId="0" applyNumberFormat="1" applyFont="1" applyFill="1" applyBorder="1" applyAlignment="1">
      <alignment vertical="center"/>
    </xf>
    <xf numFmtId="164" fontId="4" fillId="0" borderId="44" xfId="0" applyNumberFormat="1" applyFont="1" applyFill="1" applyBorder="1" applyAlignment="1">
      <alignment vertical="center" wrapText="1"/>
    </xf>
    <xf numFmtId="164" fontId="4" fillId="0" borderId="49" xfId="0" applyNumberFormat="1" applyFont="1" applyFill="1" applyBorder="1" applyAlignment="1">
      <alignment vertical="center"/>
    </xf>
    <xf numFmtId="164" fontId="4" fillId="0" borderId="27" xfId="0" applyNumberFormat="1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vertical="center"/>
    </xf>
    <xf numFmtId="164" fontId="4" fillId="0" borderId="50" xfId="0" applyNumberFormat="1" applyFont="1" applyFill="1" applyBorder="1" applyAlignment="1">
      <alignment vertical="center"/>
    </xf>
    <xf numFmtId="164" fontId="4" fillId="0" borderId="51" xfId="0" applyNumberFormat="1" applyFont="1" applyFill="1" applyBorder="1" applyAlignment="1">
      <alignment vertical="center"/>
    </xf>
    <xf numFmtId="164" fontId="4" fillId="0" borderId="52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164" fontId="4" fillId="0" borderId="53" xfId="0" applyNumberFormat="1" applyFont="1" applyFill="1" applyBorder="1" applyAlignment="1">
      <alignment vertical="center"/>
    </xf>
    <xf numFmtId="164" fontId="4" fillId="0" borderId="54" xfId="0" applyNumberFormat="1" applyFont="1" applyFill="1" applyBorder="1" applyAlignment="1">
      <alignment vertical="center" wrapText="1"/>
    </xf>
    <xf numFmtId="164" fontId="4" fillId="0" borderId="55" xfId="0" applyNumberFormat="1" applyFont="1" applyFill="1" applyBorder="1" applyAlignment="1">
      <alignment vertical="center" wrapText="1"/>
    </xf>
    <xf numFmtId="164" fontId="4" fillId="0" borderId="56" xfId="0" applyNumberFormat="1" applyFont="1" applyFill="1" applyBorder="1" applyAlignment="1">
      <alignment vertical="center"/>
    </xf>
    <xf numFmtId="164" fontId="7" fillId="0" borderId="6" xfId="0" applyNumberFormat="1" applyFont="1" applyFill="1" applyBorder="1" applyAlignment="1">
      <alignment horizontal="right" vertical="center" indent="1"/>
    </xf>
    <xf numFmtId="164" fontId="4" fillId="0" borderId="8" xfId="0" applyNumberFormat="1" applyFont="1" applyFill="1" applyBorder="1" applyAlignment="1">
      <alignment vertical="center" wrapText="1"/>
    </xf>
    <xf numFmtId="164" fontId="5" fillId="0" borderId="57" xfId="0" applyNumberFormat="1" applyFont="1" applyFill="1" applyBorder="1" applyAlignment="1">
      <alignment vertical="center"/>
    </xf>
    <xf numFmtId="164" fontId="5" fillId="0" borderId="58" xfId="0" applyNumberFormat="1" applyFont="1" applyFill="1" applyBorder="1" applyAlignment="1">
      <alignment vertical="center"/>
    </xf>
    <xf numFmtId="164" fontId="5" fillId="0" borderId="61" xfId="0" applyNumberFormat="1" applyFont="1" applyFill="1" applyBorder="1" applyAlignment="1">
      <alignment vertical="center"/>
    </xf>
    <xf numFmtId="164" fontId="4" fillId="0" borderId="29" xfId="0" applyNumberFormat="1" applyFont="1" applyFill="1" applyBorder="1" applyAlignment="1">
      <alignment vertical="center"/>
    </xf>
    <xf numFmtId="164" fontId="4" fillId="0" borderId="62" xfId="0" applyNumberFormat="1" applyFont="1" applyFill="1" applyBorder="1" applyAlignment="1">
      <alignment vertical="center"/>
    </xf>
    <xf numFmtId="164" fontId="4" fillId="0" borderId="63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164" fontId="0" fillId="0" borderId="57" xfId="0" applyNumberFormat="1" applyFill="1" applyBorder="1" applyAlignment="1">
      <alignment horizontal="center" vertical="center"/>
    </xf>
    <xf numFmtId="164" fontId="0" fillId="0" borderId="64" xfId="0" applyNumberFormat="1" applyFill="1" applyBorder="1" applyAlignment="1">
      <alignment horizontal="center" vertical="center"/>
    </xf>
    <xf numFmtId="164" fontId="0" fillId="0" borderId="65" xfId="0" applyNumberFormat="1" applyFill="1" applyBorder="1" applyAlignment="1">
      <alignment horizontal="center" vertical="center"/>
    </xf>
    <xf numFmtId="164" fontId="0" fillId="0" borderId="59" xfId="0" applyNumberFormat="1" applyFill="1" applyBorder="1" applyAlignment="1">
      <alignment horizontal="center" vertical="center"/>
    </xf>
    <xf numFmtId="164" fontId="0" fillId="0" borderId="61" xfId="0" applyNumberFormat="1" applyFill="1" applyBorder="1" applyAlignment="1">
      <alignment horizontal="center" vertical="center"/>
    </xf>
    <xf numFmtId="164" fontId="9" fillId="0" borderId="66" xfId="0" applyNumberFormat="1" applyFont="1" applyFill="1" applyBorder="1" applyAlignment="1">
      <alignment horizontal="center" vertical="center"/>
    </xf>
    <xf numFmtId="164" fontId="9" fillId="0" borderId="66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66" fontId="0" fillId="0" borderId="0" xfId="0" applyNumberFormat="1" applyFill="1" applyAlignment="1">
      <alignment vertical="center"/>
    </xf>
    <xf numFmtId="165" fontId="10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 vertical="center"/>
    </xf>
    <xf numFmtId="164" fontId="9" fillId="0" borderId="66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/>
    <xf numFmtId="165" fontId="9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0" borderId="68" xfId="0" applyNumberFormat="1" applyFont="1" applyFill="1" applyBorder="1" applyAlignment="1">
      <alignment horizontal="center" vertical="center" wrapText="1"/>
    </xf>
    <xf numFmtId="164" fontId="5" fillId="0" borderId="37" xfId="0" applyNumberFormat="1" applyFont="1" applyFill="1" applyBorder="1" applyAlignment="1">
      <alignment horizontal="center" vertical="center" wrapText="1"/>
    </xf>
    <xf numFmtId="164" fontId="5" fillId="0" borderId="67" xfId="0" applyNumberFormat="1" applyFont="1" applyFill="1" applyBorder="1" applyAlignment="1">
      <alignment horizontal="center" vertical="center" wrapText="1"/>
    </xf>
    <xf numFmtId="164" fontId="5" fillId="0" borderId="46" xfId="0" applyNumberFormat="1" applyFont="1" applyFill="1" applyBorder="1" applyAlignment="1">
      <alignment horizontal="center" vertical="center" wrapText="1"/>
    </xf>
    <xf numFmtId="164" fontId="5" fillId="0" borderId="45" xfId="0" applyNumberFormat="1" applyFont="1" applyFill="1" applyBorder="1" applyAlignment="1">
      <alignment horizontal="center" vertical="center" wrapText="1"/>
    </xf>
    <xf numFmtId="164" fontId="5" fillId="0" borderId="44" xfId="0" applyNumberFormat="1" applyFont="1" applyFill="1" applyBorder="1" applyAlignment="1">
      <alignment horizontal="center" vertical="center" wrapText="1"/>
    </xf>
    <xf numFmtId="0" fontId="5" fillId="0" borderId="68" xfId="0" applyFont="1" applyFill="1" applyBorder="1" applyAlignment="1">
      <alignment horizontal="left" vertical="center" indent="1"/>
    </xf>
    <xf numFmtId="0" fontId="5" fillId="0" borderId="37" xfId="0" applyFont="1" applyFill="1" applyBorder="1" applyAlignment="1">
      <alignment horizontal="left" vertical="center" indent="1"/>
    </xf>
    <xf numFmtId="0" fontId="5" fillId="0" borderId="67" xfId="0" applyFont="1" applyFill="1" applyBorder="1" applyAlignment="1">
      <alignment horizontal="left" vertical="center" indent="1"/>
    </xf>
    <xf numFmtId="0" fontId="5" fillId="0" borderId="46" xfId="0" applyFont="1" applyFill="1" applyBorder="1" applyAlignment="1">
      <alignment horizontal="left" vertical="center" indent="1"/>
    </xf>
    <xf numFmtId="0" fontId="5" fillId="0" borderId="45" xfId="0" applyFont="1" applyFill="1" applyBorder="1" applyAlignment="1">
      <alignment horizontal="left" vertical="center" indent="1"/>
    </xf>
    <xf numFmtId="0" fontId="5" fillId="0" borderId="44" xfId="0" applyFont="1" applyFill="1" applyBorder="1" applyAlignment="1">
      <alignment horizontal="left" vertical="center" indent="1"/>
    </xf>
    <xf numFmtId="164" fontId="5" fillId="0" borderId="45" xfId="0" applyNumberFormat="1" applyFont="1" applyFill="1" applyBorder="1" applyAlignment="1">
      <alignment vertical="center" wrapText="1"/>
    </xf>
    <xf numFmtId="164" fontId="5" fillId="0" borderId="48" xfId="0" applyNumberFormat="1" applyFont="1" applyFill="1" applyBorder="1" applyAlignment="1">
      <alignment vertical="center" wrapText="1"/>
    </xf>
    <xf numFmtId="164" fontId="5" fillId="0" borderId="60" xfId="0" applyNumberFormat="1" applyFont="1" applyFill="1" applyBorder="1" applyAlignment="1">
      <alignment horizontal="left" vertical="center" wrapText="1" indent="1"/>
    </xf>
    <xf numFmtId="164" fontId="5" fillId="0" borderId="59" xfId="0" applyNumberFormat="1" applyFont="1" applyFill="1" applyBorder="1" applyAlignment="1">
      <alignment horizontal="left" vertical="center" wrapText="1" indent="1"/>
    </xf>
    <xf numFmtId="164" fontId="5" fillId="0" borderId="68" xfId="0" applyNumberFormat="1" applyFont="1" applyFill="1" applyBorder="1" applyAlignment="1">
      <alignment horizontal="left" vertical="center" wrapText="1" indent="2"/>
    </xf>
    <xf numFmtId="164" fontId="5" fillId="0" borderId="37" xfId="0" applyNumberFormat="1" applyFont="1" applyFill="1" applyBorder="1" applyAlignment="1">
      <alignment horizontal="left" vertical="center" wrapText="1" indent="2"/>
    </xf>
    <xf numFmtId="164" fontId="5" fillId="0" borderId="67" xfId="0" applyNumberFormat="1" applyFont="1" applyFill="1" applyBorder="1" applyAlignment="1">
      <alignment horizontal="left" vertical="center" wrapText="1" indent="2"/>
    </xf>
    <xf numFmtId="164" fontId="5" fillId="0" borderId="60" xfId="0" applyNumberFormat="1" applyFont="1" applyFill="1" applyBorder="1" applyAlignment="1">
      <alignment vertical="center" wrapText="1"/>
    </xf>
    <xf numFmtId="164" fontId="4" fillId="0" borderId="59" xfId="0" applyNumberFormat="1" applyFont="1" applyFill="1" applyBorder="1" applyAlignment="1">
      <alignment vertical="center" wrapText="1"/>
    </xf>
    <xf numFmtId="164" fontId="5" fillId="0" borderId="45" xfId="0" applyNumberFormat="1" applyFont="1" applyFill="1" applyBorder="1" applyAlignment="1">
      <alignment horizontal="left" vertical="center" wrapText="1" indent="1"/>
    </xf>
    <xf numFmtId="164" fontId="0" fillId="0" borderId="44" xfId="0" applyNumberFormat="1" applyFill="1" applyBorder="1"/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2:AK88"/>
  <sheetViews>
    <sheetView tabSelected="1" zoomScale="70" zoomScaleNormal="70" zoomScaleSheetLayoutView="75" zoomScalePageLayoutView="8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M6" sqref="M6:P7"/>
    </sheetView>
  </sheetViews>
  <sheetFormatPr defaultRowHeight="12.75" outlineLevelRow="1" outlineLevelCol="1" x14ac:dyDescent="0.2"/>
  <cols>
    <col min="1" max="1" width="6.85546875" style="1" customWidth="1"/>
    <col min="2" max="2" width="4.42578125" style="1" customWidth="1"/>
    <col min="3" max="3" width="5.85546875" style="1" customWidth="1"/>
    <col min="4" max="4" width="45.5703125" style="1" customWidth="1"/>
    <col min="5" max="6" width="12.85546875" style="1" customWidth="1"/>
    <col min="7" max="7" width="12.28515625" style="1" customWidth="1"/>
    <col min="8" max="8" width="12.85546875" style="1" customWidth="1"/>
    <col min="9" max="12" width="12.85546875" style="1" hidden="1" customWidth="1" outlineLevel="1"/>
    <col min="13" max="13" width="17.28515625" style="1" customWidth="1" collapsed="1"/>
    <col min="14" max="14" width="17.28515625" style="1" customWidth="1"/>
    <col min="15" max="15" width="12.28515625" style="1" customWidth="1"/>
    <col min="16" max="16" width="17.28515625" style="1" customWidth="1"/>
    <col min="17" max="17" width="13.42578125" style="1" hidden="1" customWidth="1" outlineLevel="1"/>
    <col min="18" max="18" width="12.85546875" style="1" hidden="1" customWidth="1" outlineLevel="1"/>
    <col min="19" max="19" width="12.28515625" style="1" hidden="1" customWidth="1" outlineLevel="1"/>
    <col min="20" max="20" width="12.85546875" style="1" hidden="1" customWidth="1" outlineLevel="1"/>
    <col min="21" max="22" width="17.28515625" style="1" hidden="1" customWidth="1" outlineLevel="1"/>
    <col min="23" max="23" width="12.140625" style="1" hidden="1" customWidth="1" outlineLevel="1"/>
    <col min="24" max="24" width="17.28515625" style="1" hidden="1" customWidth="1" outlineLevel="1"/>
    <col min="25" max="25" width="13.42578125" style="1" hidden="1" customWidth="1" outlineLevel="1"/>
    <col min="26" max="26" width="12.85546875" style="1" hidden="1" customWidth="1" outlineLevel="1"/>
    <col min="27" max="27" width="12.28515625" style="1" hidden="1" customWidth="1" outlineLevel="1"/>
    <col min="28" max="28" width="12.85546875" style="1" hidden="1" customWidth="1" outlineLevel="1"/>
    <col min="29" max="29" width="17.28515625" style="1" hidden="1" customWidth="1" outlineLevel="1" collapsed="1"/>
    <col min="30" max="30" width="17.28515625" style="1" hidden="1" customWidth="1" outlineLevel="1"/>
    <col min="31" max="31" width="12.140625" style="1" hidden="1" customWidth="1" outlineLevel="1"/>
    <col min="32" max="32" width="17.28515625" style="1" hidden="1" customWidth="1" outlineLevel="1"/>
    <col min="33" max="33" width="9.140625" style="1" collapsed="1"/>
    <col min="34" max="34" width="10.28515625" style="1" bestFit="1" customWidth="1"/>
    <col min="35" max="36" width="9.140625" style="1"/>
    <col min="37" max="37" width="10.28515625" style="1" bestFit="1" customWidth="1"/>
    <col min="38" max="16384" width="9.140625" style="1"/>
  </cols>
  <sheetData>
    <row r="2" spans="2:32" ht="25.5" customHeight="1" x14ac:dyDescent="0.3">
      <c r="E2" s="103"/>
      <c r="I2" s="103"/>
      <c r="M2" s="103"/>
      <c r="P2" s="111" t="s">
        <v>41</v>
      </c>
      <c r="Q2" s="103"/>
      <c r="U2" s="103"/>
      <c r="X2" s="104"/>
      <c r="Y2" s="103"/>
      <c r="AC2" s="103"/>
      <c r="AF2" s="104"/>
    </row>
    <row r="3" spans="2:32" s="110" customFormat="1" ht="25.5" customHeight="1" x14ac:dyDescent="0.2">
      <c r="P3" s="108" t="s">
        <v>40</v>
      </c>
    </row>
    <row r="4" spans="2:32" ht="30" customHeight="1" x14ac:dyDescent="0.2">
      <c r="B4" s="112" t="s">
        <v>30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</row>
    <row r="5" spans="2:32" ht="18" x14ac:dyDescent="0.2">
      <c r="E5" s="102"/>
      <c r="F5" s="102"/>
      <c r="G5" s="102"/>
      <c r="H5" s="101"/>
      <c r="I5" s="102"/>
      <c r="J5" s="102"/>
      <c r="K5" s="102"/>
      <c r="M5" s="102"/>
      <c r="N5" s="102"/>
      <c r="O5" s="102"/>
      <c r="P5" s="101" t="s">
        <v>29</v>
      </c>
      <c r="Q5" s="102"/>
      <c r="R5" s="102"/>
      <c r="S5" s="102"/>
      <c r="T5" s="101" t="s">
        <v>29</v>
      </c>
      <c r="U5" s="102"/>
      <c r="V5" s="102"/>
      <c r="W5" s="102"/>
      <c r="X5" s="101" t="s">
        <v>29</v>
      </c>
      <c r="Y5" s="107"/>
      <c r="Z5" s="107"/>
      <c r="AA5" s="107"/>
      <c r="AB5" s="101" t="s">
        <v>29</v>
      </c>
      <c r="AC5" s="107"/>
      <c r="AD5" s="107"/>
      <c r="AE5" s="107"/>
      <c r="AF5" s="101" t="s">
        <v>29</v>
      </c>
    </row>
    <row r="6" spans="2:32" ht="24" customHeight="1" x14ac:dyDescent="0.2">
      <c r="B6" s="120" t="s">
        <v>28</v>
      </c>
      <c r="C6" s="121"/>
      <c r="D6" s="122"/>
      <c r="E6" s="114" t="s">
        <v>33</v>
      </c>
      <c r="F6" s="115"/>
      <c r="G6" s="115"/>
      <c r="H6" s="116"/>
      <c r="I6" s="114" t="s">
        <v>34</v>
      </c>
      <c r="J6" s="115"/>
      <c r="K6" s="115"/>
      <c r="L6" s="116"/>
      <c r="M6" s="114" t="s">
        <v>35</v>
      </c>
      <c r="N6" s="115"/>
      <c r="O6" s="115"/>
      <c r="P6" s="116"/>
      <c r="Q6" s="114" t="s">
        <v>38</v>
      </c>
      <c r="R6" s="115"/>
      <c r="S6" s="115"/>
      <c r="T6" s="116"/>
      <c r="U6" s="114" t="s">
        <v>39</v>
      </c>
      <c r="V6" s="115"/>
      <c r="W6" s="115"/>
      <c r="X6" s="116"/>
      <c r="Y6" s="114" t="s">
        <v>36</v>
      </c>
      <c r="Z6" s="115"/>
      <c r="AA6" s="115"/>
      <c r="AB6" s="116"/>
      <c r="AC6" s="114" t="s">
        <v>37</v>
      </c>
      <c r="AD6" s="115"/>
      <c r="AE6" s="115"/>
      <c r="AF6" s="116"/>
    </row>
    <row r="7" spans="2:32" ht="15.75" customHeight="1" x14ac:dyDescent="0.2">
      <c r="B7" s="123"/>
      <c r="C7" s="124"/>
      <c r="D7" s="125"/>
      <c r="E7" s="117"/>
      <c r="F7" s="118"/>
      <c r="G7" s="118"/>
      <c r="H7" s="119"/>
      <c r="I7" s="117"/>
      <c r="J7" s="118"/>
      <c r="K7" s="118"/>
      <c r="L7" s="119"/>
      <c r="M7" s="117"/>
      <c r="N7" s="118"/>
      <c r="O7" s="118"/>
      <c r="P7" s="119"/>
      <c r="Q7" s="117"/>
      <c r="R7" s="118"/>
      <c r="S7" s="118"/>
      <c r="T7" s="119"/>
      <c r="U7" s="117"/>
      <c r="V7" s="118"/>
      <c r="W7" s="118"/>
      <c r="X7" s="119"/>
      <c r="Y7" s="117"/>
      <c r="Z7" s="118"/>
      <c r="AA7" s="118"/>
      <c r="AB7" s="119"/>
      <c r="AC7" s="117"/>
      <c r="AD7" s="118"/>
      <c r="AE7" s="118"/>
      <c r="AF7" s="119"/>
    </row>
    <row r="8" spans="2:32" ht="27.75" customHeight="1" x14ac:dyDescent="0.2">
      <c r="B8" s="130" t="s">
        <v>27</v>
      </c>
      <c r="C8" s="131"/>
      <c r="D8" s="132"/>
      <c r="E8" s="100" t="s">
        <v>26</v>
      </c>
      <c r="F8" s="100" t="s">
        <v>25</v>
      </c>
      <c r="G8" s="100" t="s">
        <v>24</v>
      </c>
      <c r="H8" s="99" t="s">
        <v>14</v>
      </c>
      <c r="I8" s="100" t="s">
        <v>26</v>
      </c>
      <c r="J8" s="100" t="s">
        <v>25</v>
      </c>
      <c r="K8" s="100" t="s">
        <v>24</v>
      </c>
      <c r="L8" s="99" t="s">
        <v>14</v>
      </c>
      <c r="M8" s="100" t="s">
        <v>26</v>
      </c>
      <c r="N8" s="100" t="s">
        <v>25</v>
      </c>
      <c r="O8" s="106" t="s">
        <v>24</v>
      </c>
      <c r="P8" s="99" t="s">
        <v>14</v>
      </c>
      <c r="Q8" s="106" t="s">
        <v>26</v>
      </c>
      <c r="R8" s="106" t="s">
        <v>25</v>
      </c>
      <c r="S8" s="106" t="s">
        <v>24</v>
      </c>
      <c r="T8" s="99" t="s">
        <v>14</v>
      </c>
      <c r="U8" s="100" t="s">
        <v>26</v>
      </c>
      <c r="V8" s="100" t="s">
        <v>25</v>
      </c>
      <c r="W8" s="106" t="s">
        <v>24</v>
      </c>
      <c r="X8" s="99" t="s">
        <v>14</v>
      </c>
      <c r="Y8" s="106" t="s">
        <v>26</v>
      </c>
      <c r="Z8" s="106" t="s">
        <v>25</v>
      </c>
      <c r="AA8" s="106" t="s">
        <v>24</v>
      </c>
      <c r="AB8" s="99" t="s">
        <v>14</v>
      </c>
      <c r="AC8" s="100" t="s">
        <v>26</v>
      </c>
      <c r="AD8" s="100" t="s">
        <v>25</v>
      </c>
      <c r="AE8" s="106" t="s">
        <v>24</v>
      </c>
      <c r="AF8" s="99" t="s">
        <v>14</v>
      </c>
    </row>
    <row r="9" spans="2:32" s="93" customFormat="1" ht="17.25" customHeight="1" x14ac:dyDescent="0.2">
      <c r="B9" s="98" t="s">
        <v>23</v>
      </c>
      <c r="C9" s="97"/>
      <c r="D9" s="94" t="s">
        <v>22</v>
      </c>
      <c r="E9" s="95">
        <v>3</v>
      </c>
      <c r="F9" s="96">
        <v>4</v>
      </c>
      <c r="G9" s="95">
        <v>5</v>
      </c>
      <c r="H9" s="96">
        <v>6</v>
      </c>
      <c r="I9" s="95"/>
      <c r="J9" s="96"/>
      <c r="K9" s="95"/>
      <c r="L9" s="96"/>
      <c r="M9" s="95">
        <v>7</v>
      </c>
      <c r="N9" s="96">
        <v>8</v>
      </c>
      <c r="O9" s="95">
        <v>9</v>
      </c>
      <c r="P9" s="94">
        <v>10</v>
      </c>
      <c r="Q9" s="95"/>
      <c r="R9" s="96"/>
      <c r="S9" s="95"/>
      <c r="T9" s="96"/>
      <c r="U9" s="95">
        <v>3</v>
      </c>
      <c r="V9" s="96">
        <v>4</v>
      </c>
      <c r="W9" s="95">
        <v>5</v>
      </c>
      <c r="X9" s="94">
        <v>6</v>
      </c>
      <c r="Y9" s="95"/>
      <c r="Z9" s="96"/>
      <c r="AA9" s="95"/>
      <c r="AB9" s="96"/>
      <c r="AC9" s="95">
        <v>3</v>
      </c>
      <c r="AD9" s="96">
        <v>4</v>
      </c>
      <c r="AE9" s="95">
        <v>5</v>
      </c>
      <c r="AF9" s="94">
        <v>6</v>
      </c>
    </row>
    <row r="10" spans="2:32" ht="24.95" customHeight="1" x14ac:dyDescent="0.2">
      <c r="B10" s="71">
        <v>1</v>
      </c>
      <c r="C10" s="135" t="s">
        <v>21</v>
      </c>
      <c r="D10" s="136"/>
      <c r="E10" s="64">
        <f>SUM(E11:E13,E15)</f>
        <v>320480</v>
      </c>
      <c r="F10" s="64">
        <f>SUM(F11:F13,F15)</f>
        <v>26495</v>
      </c>
      <c r="G10" s="64">
        <f>SUM(G11:G13,G15)</f>
        <v>0</v>
      </c>
      <c r="H10" s="63">
        <f t="shared" ref="H10" si="0">+G10+F10+E10</f>
        <v>346975</v>
      </c>
      <c r="I10" s="64">
        <f>SUM(I11:I13,I15)</f>
        <v>4866</v>
      </c>
      <c r="J10" s="64">
        <f>SUM(J11:J13,J15)</f>
        <v>0</v>
      </c>
      <c r="K10" s="64">
        <f>SUM(K11:K13,K15)</f>
        <v>0</v>
      </c>
      <c r="L10" s="63">
        <f t="shared" ref="L10:L46" si="1">+K10+J10+I10</f>
        <v>4866</v>
      </c>
      <c r="M10" s="64">
        <f t="shared" ref="M10:M46" si="2">+I10+E10</f>
        <v>325346</v>
      </c>
      <c r="N10" s="64">
        <f t="shared" ref="N10:N46" si="3">+J10+F10</f>
        <v>26495</v>
      </c>
      <c r="O10" s="64">
        <f t="shared" ref="O10:O46" si="4">+K10+G10</f>
        <v>0</v>
      </c>
      <c r="P10" s="63">
        <f t="shared" ref="P10:P46" si="5">+O10+N10+M10</f>
        <v>351841</v>
      </c>
      <c r="Q10" s="64">
        <f>SUM(Q11:Q13,Q15)</f>
        <v>0</v>
      </c>
      <c r="R10" s="64">
        <f>SUM(R11:R13,R15)</f>
        <v>0</v>
      </c>
      <c r="S10" s="64">
        <f>SUM(S11:S13,S15)</f>
        <v>0</v>
      </c>
      <c r="T10" s="63">
        <f t="shared" ref="T10:T46" si="6">+S10+R10+Q10</f>
        <v>0</v>
      </c>
      <c r="U10" s="64">
        <f t="shared" ref="U10:U46" si="7">+Q10+M10</f>
        <v>325346</v>
      </c>
      <c r="V10" s="64">
        <f t="shared" ref="V10:V46" si="8">+R10+N10</f>
        <v>26495</v>
      </c>
      <c r="W10" s="64">
        <f t="shared" ref="W10:W46" si="9">+S10+O10</f>
        <v>0</v>
      </c>
      <c r="X10" s="63">
        <f t="shared" ref="X10:X46" si="10">+W10+V10+U10</f>
        <v>351841</v>
      </c>
      <c r="Y10" s="64">
        <f>SUM(Y11:Y13,Y15)</f>
        <v>0</v>
      </c>
      <c r="Z10" s="64">
        <f>SUM(Z11:Z13,Z15)</f>
        <v>0</v>
      </c>
      <c r="AA10" s="64">
        <f>SUM(AA11:AA13,AA15)</f>
        <v>0</v>
      </c>
      <c r="AB10" s="63">
        <f t="shared" ref="AB10:AB46" si="11">+AA10+Z10+Y10</f>
        <v>0</v>
      </c>
      <c r="AC10" s="64">
        <f t="shared" ref="AC10:AC46" si="12">+Y10+U10</f>
        <v>325346</v>
      </c>
      <c r="AD10" s="64">
        <f t="shared" ref="AD10:AD46" si="13">+Z10+V10</f>
        <v>26495</v>
      </c>
      <c r="AE10" s="64">
        <f t="shared" ref="AE10:AE46" si="14">+AA10+W10</f>
        <v>0</v>
      </c>
      <c r="AF10" s="63">
        <f t="shared" ref="AF10:AF46" si="15">+AE10+AD10+AC10</f>
        <v>351841</v>
      </c>
    </row>
    <row r="11" spans="2:32" s="54" customFormat="1" ht="23.25" customHeight="1" x14ac:dyDescent="0.2">
      <c r="B11" s="62"/>
      <c r="C11" s="61">
        <v>1</v>
      </c>
      <c r="D11" s="86" t="s">
        <v>8</v>
      </c>
      <c r="E11" s="70">
        <v>278769</v>
      </c>
      <c r="F11" s="70">
        <v>21007</v>
      </c>
      <c r="G11" s="70">
        <v>0</v>
      </c>
      <c r="H11" s="44">
        <f t="shared" ref="H11:H46" si="16">+G11+F11+E11</f>
        <v>299776</v>
      </c>
      <c r="I11" s="70">
        <f>32+4834</f>
        <v>4866</v>
      </c>
      <c r="J11" s="70"/>
      <c r="K11" s="70"/>
      <c r="L11" s="44">
        <f t="shared" si="1"/>
        <v>4866</v>
      </c>
      <c r="M11" s="70">
        <f t="shared" si="2"/>
        <v>283635</v>
      </c>
      <c r="N11" s="70">
        <f t="shared" si="3"/>
        <v>21007</v>
      </c>
      <c r="O11" s="70">
        <f t="shared" si="4"/>
        <v>0</v>
      </c>
      <c r="P11" s="44">
        <f t="shared" si="5"/>
        <v>304642</v>
      </c>
      <c r="Q11" s="70"/>
      <c r="R11" s="70"/>
      <c r="S11" s="70"/>
      <c r="T11" s="44">
        <f t="shared" si="6"/>
        <v>0</v>
      </c>
      <c r="U11" s="70">
        <f t="shared" si="7"/>
        <v>283635</v>
      </c>
      <c r="V11" s="70">
        <f t="shared" si="8"/>
        <v>21007</v>
      </c>
      <c r="W11" s="70">
        <f t="shared" si="9"/>
        <v>0</v>
      </c>
      <c r="X11" s="44">
        <f t="shared" si="10"/>
        <v>304642</v>
      </c>
      <c r="Y11" s="70"/>
      <c r="Z11" s="70"/>
      <c r="AA11" s="70"/>
      <c r="AB11" s="44">
        <f t="shared" si="11"/>
        <v>0</v>
      </c>
      <c r="AC11" s="70">
        <f t="shared" si="12"/>
        <v>283635</v>
      </c>
      <c r="AD11" s="70">
        <f t="shared" si="13"/>
        <v>21007</v>
      </c>
      <c r="AE11" s="70">
        <f t="shared" si="14"/>
        <v>0</v>
      </c>
      <c r="AF11" s="44">
        <f t="shared" si="15"/>
        <v>304642</v>
      </c>
    </row>
    <row r="12" spans="2:32" s="54" customFormat="1" ht="30" x14ac:dyDescent="0.2">
      <c r="B12" s="76"/>
      <c r="C12" s="75">
        <v>2</v>
      </c>
      <c r="D12" s="35" t="s">
        <v>6</v>
      </c>
      <c r="E12" s="70">
        <v>37291</v>
      </c>
      <c r="F12" s="70">
        <v>2730</v>
      </c>
      <c r="G12" s="70">
        <v>0</v>
      </c>
      <c r="H12" s="5">
        <f t="shared" si="16"/>
        <v>40021</v>
      </c>
      <c r="I12" s="70"/>
      <c r="J12" s="70"/>
      <c r="K12" s="70"/>
      <c r="L12" s="5">
        <f t="shared" si="1"/>
        <v>0</v>
      </c>
      <c r="M12" s="70">
        <f t="shared" si="2"/>
        <v>37291</v>
      </c>
      <c r="N12" s="70">
        <f t="shared" si="3"/>
        <v>2730</v>
      </c>
      <c r="O12" s="70">
        <f t="shared" si="4"/>
        <v>0</v>
      </c>
      <c r="P12" s="5">
        <f t="shared" si="5"/>
        <v>40021</v>
      </c>
      <c r="Q12" s="70"/>
      <c r="R12" s="70"/>
      <c r="S12" s="70"/>
      <c r="T12" s="5">
        <f t="shared" si="6"/>
        <v>0</v>
      </c>
      <c r="U12" s="70">
        <f t="shared" si="7"/>
        <v>37291</v>
      </c>
      <c r="V12" s="70">
        <f t="shared" si="8"/>
        <v>2730</v>
      </c>
      <c r="W12" s="70">
        <f t="shared" si="9"/>
        <v>0</v>
      </c>
      <c r="X12" s="5">
        <f t="shared" si="10"/>
        <v>40021</v>
      </c>
      <c r="Y12" s="70"/>
      <c r="Z12" s="70"/>
      <c r="AA12" s="70"/>
      <c r="AB12" s="5">
        <f t="shared" si="11"/>
        <v>0</v>
      </c>
      <c r="AC12" s="70">
        <f t="shared" si="12"/>
        <v>37291</v>
      </c>
      <c r="AD12" s="70">
        <f t="shared" si="13"/>
        <v>2730</v>
      </c>
      <c r="AE12" s="70">
        <f t="shared" si="14"/>
        <v>0</v>
      </c>
      <c r="AF12" s="5">
        <f t="shared" si="15"/>
        <v>40021</v>
      </c>
    </row>
    <row r="13" spans="2:32" s="54" customFormat="1" ht="26.25" customHeight="1" x14ac:dyDescent="0.2">
      <c r="B13" s="76"/>
      <c r="C13" s="75">
        <v>3</v>
      </c>
      <c r="D13" s="35" t="s">
        <v>4</v>
      </c>
      <c r="E13" s="70">
        <v>4420</v>
      </c>
      <c r="F13" s="70">
        <v>2758</v>
      </c>
      <c r="G13" s="70">
        <v>0</v>
      </c>
      <c r="H13" s="5">
        <f t="shared" si="16"/>
        <v>7178</v>
      </c>
      <c r="I13" s="70"/>
      <c r="J13" s="70"/>
      <c r="K13" s="70"/>
      <c r="L13" s="5">
        <f t="shared" si="1"/>
        <v>0</v>
      </c>
      <c r="M13" s="70">
        <f t="shared" si="2"/>
        <v>4420</v>
      </c>
      <c r="N13" s="70">
        <f t="shared" si="3"/>
        <v>2758</v>
      </c>
      <c r="O13" s="70">
        <f t="shared" si="4"/>
        <v>0</v>
      </c>
      <c r="P13" s="5">
        <f t="shared" si="5"/>
        <v>7178</v>
      </c>
      <c r="Q13" s="70"/>
      <c r="R13" s="70"/>
      <c r="S13" s="70"/>
      <c r="T13" s="5">
        <f t="shared" si="6"/>
        <v>0</v>
      </c>
      <c r="U13" s="70">
        <f t="shared" si="7"/>
        <v>4420</v>
      </c>
      <c r="V13" s="70">
        <f t="shared" si="8"/>
        <v>2758</v>
      </c>
      <c r="W13" s="70">
        <f t="shared" si="9"/>
        <v>0</v>
      </c>
      <c r="X13" s="5">
        <f t="shared" si="10"/>
        <v>7178</v>
      </c>
      <c r="Y13" s="70"/>
      <c r="Z13" s="70"/>
      <c r="AA13" s="70"/>
      <c r="AB13" s="5">
        <f t="shared" si="11"/>
        <v>0</v>
      </c>
      <c r="AC13" s="70">
        <f t="shared" si="12"/>
        <v>4420</v>
      </c>
      <c r="AD13" s="70">
        <f t="shared" si="13"/>
        <v>2758</v>
      </c>
      <c r="AE13" s="70">
        <f t="shared" si="14"/>
        <v>0</v>
      </c>
      <c r="AF13" s="5">
        <f t="shared" si="15"/>
        <v>7178</v>
      </c>
    </row>
    <row r="14" spans="2:32" s="38" customFormat="1" ht="17.100000000000001" hidden="1" customHeight="1" outlineLevel="1" x14ac:dyDescent="0.2">
      <c r="B14" s="85"/>
      <c r="C14" s="42"/>
      <c r="D14" s="41" t="s">
        <v>13</v>
      </c>
      <c r="E14" s="70">
        <v>0</v>
      </c>
      <c r="F14" s="70">
        <v>0</v>
      </c>
      <c r="G14" s="70">
        <v>0</v>
      </c>
      <c r="H14" s="40">
        <f t="shared" si="16"/>
        <v>0</v>
      </c>
      <c r="I14" s="70"/>
      <c r="J14" s="70"/>
      <c r="K14" s="70"/>
      <c r="L14" s="40">
        <f t="shared" si="1"/>
        <v>0</v>
      </c>
      <c r="M14" s="70">
        <f t="shared" si="2"/>
        <v>0</v>
      </c>
      <c r="N14" s="70">
        <f t="shared" si="3"/>
        <v>0</v>
      </c>
      <c r="O14" s="70">
        <f t="shared" si="4"/>
        <v>0</v>
      </c>
      <c r="P14" s="40">
        <f t="shared" si="5"/>
        <v>0</v>
      </c>
      <c r="Q14" s="70"/>
      <c r="R14" s="70"/>
      <c r="S14" s="70"/>
      <c r="T14" s="40">
        <f t="shared" si="6"/>
        <v>0</v>
      </c>
      <c r="U14" s="70">
        <f t="shared" si="7"/>
        <v>0</v>
      </c>
      <c r="V14" s="70">
        <f t="shared" si="8"/>
        <v>0</v>
      </c>
      <c r="W14" s="70">
        <f t="shared" si="9"/>
        <v>0</v>
      </c>
      <c r="X14" s="40">
        <f t="shared" si="10"/>
        <v>0</v>
      </c>
      <c r="Y14" s="70"/>
      <c r="Z14" s="70"/>
      <c r="AA14" s="70"/>
      <c r="AB14" s="40">
        <f t="shared" si="11"/>
        <v>0</v>
      </c>
      <c r="AC14" s="70">
        <f t="shared" si="12"/>
        <v>0</v>
      </c>
      <c r="AD14" s="70">
        <f t="shared" si="13"/>
        <v>0</v>
      </c>
      <c r="AE14" s="70">
        <f t="shared" si="14"/>
        <v>0</v>
      </c>
      <c r="AF14" s="40">
        <f t="shared" si="15"/>
        <v>0</v>
      </c>
    </row>
    <row r="15" spans="2:32" s="54" customFormat="1" ht="17.100000000000001" hidden="1" customHeight="1" outlineLevel="1" collapsed="1" x14ac:dyDescent="0.2">
      <c r="B15" s="84"/>
      <c r="C15" s="83">
        <v>5</v>
      </c>
      <c r="D15" s="82" t="s">
        <v>0</v>
      </c>
      <c r="E15" s="70">
        <v>0</v>
      </c>
      <c r="F15" s="70">
        <v>0</v>
      </c>
      <c r="G15" s="70">
        <v>0</v>
      </c>
      <c r="H15" s="65">
        <f t="shared" si="16"/>
        <v>0</v>
      </c>
      <c r="I15" s="70"/>
      <c r="J15" s="70"/>
      <c r="K15" s="70"/>
      <c r="L15" s="65">
        <f t="shared" si="1"/>
        <v>0</v>
      </c>
      <c r="M15" s="70">
        <f t="shared" si="2"/>
        <v>0</v>
      </c>
      <c r="N15" s="70">
        <f t="shared" si="3"/>
        <v>0</v>
      </c>
      <c r="O15" s="70">
        <f t="shared" si="4"/>
        <v>0</v>
      </c>
      <c r="P15" s="65">
        <f t="shared" si="5"/>
        <v>0</v>
      </c>
      <c r="Q15" s="70"/>
      <c r="R15" s="70"/>
      <c r="S15" s="70"/>
      <c r="T15" s="65">
        <f t="shared" si="6"/>
        <v>0</v>
      </c>
      <c r="U15" s="70">
        <f t="shared" si="7"/>
        <v>0</v>
      </c>
      <c r="V15" s="70">
        <f t="shared" si="8"/>
        <v>0</v>
      </c>
      <c r="W15" s="70">
        <f t="shared" si="9"/>
        <v>0</v>
      </c>
      <c r="X15" s="65">
        <f t="shared" si="10"/>
        <v>0</v>
      </c>
      <c r="Y15" s="70"/>
      <c r="Z15" s="70"/>
      <c r="AA15" s="70"/>
      <c r="AB15" s="65">
        <f t="shared" si="11"/>
        <v>0</v>
      </c>
      <c r="AC15" s="70">
        <f t="shared" si="12"/>
        <v>0</v>
      </c>
      <c r="AD15" s="70">
        <f t="shared" si="13"/>
        <v>0</v>
      </c>
      <c r="AE15" s="70">
        <f t="shared" si="14"/>
        <v>0</v>
      </c>
      <c r="AF15" s="65">
        <f t="shared" si="15"/>
        <v>0</v>
      </c>
    </row>
    <row r="16" spans="2:32" ht="24.95" customHeight="1" collapsed="1" x14ac:dyDescent="0.2">
      <c r="B16" s="89">
        <v>2</v>
      </c>
      <c r="C16" s="128" t="s">
        <v>20</v>
      </c>
      <c r="D16" s="129"/>
      <c r="E16" s="88">
        <f>SUM(E17:E20)</f>
        <v>17298</v>
      </c>
      <c r="F16" s="88">
        <f>SUM(F17:F20)</f>
        <v>1370</v>
      </c>
      <c r="G16" s="88">
        <f>SUM(G17:G20)</f>
        <v>0</v>
      </c>
      <c r="H16" s="87">
        <f t="shared" si="16"/>
        <v>18668</v>
      </c>
      <c r="I16" s="88">
        <f>SUM(I17:I20)</f>
        <v>0</v>
      </c>
      <c r="J16" s="88">
        <f>SUM(J17:J20)</f>
        <v>0</v>
      </c>
      <c r="K16" s="88">
        <f>SUM(K17:K20)</f>
        <v>0</v>
      </c>
      <c r="L16" s="87">
        <f t="shared" si="1"/>
        <v>0</v>
      </c>
      <c r="M16" s="88">
        <f t="shared" si="2"/>
        <v>17298</v>
      </c>
      <c r="N16" s="88">
        <f t="shared" si="3"/>
        <v>1370</v>
      </c>
      <c r="O16" s="88">
        <f t="shared" si="4"/>
        <v>0</v>
      </c>
      <c r="P16" s="87">
        <f t="shared" si="5"/>
        <v>18668</v>
      </c>
      <c r="Q16" s="88">
        <f>SUM(Q17:Q20)</f>
        <v>0</v>
      </c>
      <c r="R16" s="88">
        <f>SUM(R17:R20)</f>
        <v>0</v>
      </c>
      <c r="S16" s="88">
        <f>SUM(S17:S20)</f>
        <v>0</v>
      </c>
      <c r="T16" s="87">
        <f t="shared" si="6"/>
        <v>0</v>
      </c>
      <c r="U16" s="88">
        <f t="shared" si="7"/>
        <v>17298</v>
      </c>
      <c r="V16" s="88">
        <f t="shared" si="8"/>
        <v>1370</v>
      </c>
      <c r="W16" s="88">
        <f t="shared" si="9"/>
        <v>0</v>
      </c>
      <c r="X16" s="87">
        <f t="shared" si="10"/>
        <v>18668</v>
      </c>
      <c r="Y16" s="88">
        <f>SUM(Y17:Y20)</f>
        <v>0</v>
      </c>
      <c r="Z16" s="88">
        <f>SUM(Z17:Z20)</f>
        <v>0</v>
      </c>
      <c r="AA16" s="88">
        <f>SUM(AA17:AA20)</f>
        <v>0</v>
      </c>
      <c r="AB16" s="87">
        <f t="shared" si="11"/>
        <v>0</v>
      </c>
      <c r="AC16" s="88">
        <f t="shared" si="12"/>
        <v>17298</v>
      </c>
      <c r="AD16" s="88">
        <f t="shared" si="13"/>
        <v>1370</v>
      </c>
      <c r="AE16" s="88">
        <f t="shared" si="14"/>
        <v>0</v>
      </c>
      <c r="AF16" s="87">
        <f t="shared" si="15"/>
        <v>18668</v>
      </c>
    </row>
    <row r="17" spans="2:32" s="54" customFormat="1" ht="23.25" customHeight="1" x14ac:dyDescent="0.2">
      <c r="B17" s="62"/>
      <c r="C17" s="61">
        <v>1</v>
      </c>
      <c r="D17" s="86" t="s">
        <v>8</v>
      </c>
      <c r="E17" s="70">
        <v>14936</v>
      </c>
      <c r="F17" s="70">
        <v>1212</v>
      </c>
      <c r="G17" s="70">
        <v>0</v>
      </c>
      <c r="H17" s="44">
        <f t="shared" si="16"/>
        <v>16148</v>
      </c>
      <c r="I17" s="70"/>
      <c r="J17" s="70"/>
      <c r="K17" s="70"/>
      <c r="L17" s="44">
        <f t="shared" si="1"/>
        <v>0</v>
      </c>
      <c r="M17" s="70">
        <f t="shared" si="2"/>
        <v>14936</v>
      </c>
      <c r="N17" s="70">
        <f t="shared" si="3"/>
        <v>1212</v>
      </c>
      <c r="O17" s="70">
        <f t="shared" si="4"/>
        <v>0</v>
      </c>
      <c r="P17" s="44">
        <f t="shared" si="5"/>
        <v>16148</v>
      </c>
      <c r="Q17" s="70"/>
      <c r="R17" s="70"/>
      <c r="S17" s="70"/>
      <c r="T17" s="44">
        <f t="shared" si="6"/>
        <v>0</v>
      </c>
      <c r="U17" s="70">
        <f t="shared" si="7"/>
        <v>14936</v>
      </c>
      <c r="V17" s="70">
        <f t="shared" si="8"/>
        <v>1212</v>
      </c>
      <c r="W17" s="70">
        <f t="shared" si="9"/>
        <v>0</v>
      </c>
      <c r="X17" s="44">
        <f t="shared" si="10"/>
        <v>16148</v>
      </c>
      <c r="Y17" s="70"/>
      <c r="Z17" s="70"/>
      <c r="AA17" s="70"/>
      <c r="AB17" s="44">
        <f t="shared" si="11"/>
        <v>0</v>
      </c>
      <c r="AC17" s="70">
        <f t="shared" si="12"/>
        <v>14936</v>
      </c>
      <c r="AD17" s="70">
        <f t="shared" si="13"/>
        <v>1212</v>
      </c>
      <c r="AE17" s="70">
        <f t="shared" si="14"/>
        <v>0</v>
      </c>
      <c r="AF17" s="44">
        <f t="shared" si="15"/>
        <v>16148</v>
      </c>
    </row>
    <row r="18" spans="2:32" s="54" customFormat="1" ht="30" x14ac:dyDescent="0.2">
      <c r="B18" s="76"/>
      <c r="C18" s="75">
        <v>2</v>
      </c>
      <c r="D18" s="35" t="s">
        <v>6</v>
      </c>
      <c r="E18" s="70">
        <v>1999</v>
      </c>
      <c r="F18" s="70">
        <v>158</v>
      </c>
      <c r="G18" s="70">
        <v>0</v>
      </c>
      <c r="H18" s="5">
        <f t="shared" si="16"/>
        <v>2157</v>
      </c>
      <c r="I18" s="70"/>
      <c r="J18" s="70"/>
      <c r="K18" s="70"/>
      <c r="L18" s="5">
        <f t="shared" si="1"/>
        <v>0</v>
      </c>
      <c r="M18" s="70">
        <f t="shared" si="2"/>
        <v>1999</v>
      </c>
      <c r="N18" s="70">
        <f t="shared" si="3"/>
        <v>158</v>
      </c>
      <c r="O18" s="70">
        <f t="shared" si="4"/>
        <v>0</v>
      </c>
      <c r="P18" s="5">
        <f t="shared" si="5"/>
        <v>2157</v>
      </c>
      <c r="Q18" s="70"/>
      <c r="R18" s="70"/>
      <c r="S18" s="70"/>
      <c r="T18" s="5">
        <f t="shared" si="6"/>
        <v>0</v>
      </c>
      <c r="U18" s="70">
        <f t="shared" si="7"/>
        <v>1999</v>
      </c>
      <c r="V18" s="70">
        <f t="shared" si="8"/>
        <v>158</v>
      </c>
      <c r="W18" s="70">
        <f t="shared" si="9"/>
        <v>0</v>
      </c>
      <c r="X18" s="5">
        <f t="shared" si="10"/>
        <v>2157</v>
      </c>
      <c r="Y18" s="70"/>
      <c r="Z18" s="70"/>
      <c r="AA18" s="70"/>
      <c r="AB18" s="5">
        <f t="shared" si="11"/>
        <v>0</v>
      </c>
      <c r="AC18" s="70">
        <f t="shared" si="12"/>
        <v>1999</v>
      </c>
      <c r="AD18" s="70">
        <f t="shared" si="13"/>
        <v>158</v>
      </c>
      <c r="AE18" s="70">
        <f t="shared" si="14"/>
        <v>0</v>
      </c>
      <c r="AF18" s="5">
        <f t="shared" si="15"/>
        <v>2157</v>
      </c>
    </row>
    <row r="19" spans="2:32" s="54" customFormat="1" ht="21.75" customHeight="1" x14ac:dyDescent="0.2">
      <c r="B19" s="76"/>
      <c r="C19" s="75">
        <v>3</v>
      </c>
      <c r="D19" s="35" t="s">
        <v>4</v>
      </c>
      <c r="E19" s="70">
        <v>363</v>
      </c>
      <c r="F19" s="70">
        <v>0</v>
      </c>
      <c r="G19" s="70">
        <v>0</v>
      </c>
      <c r="H19" s="5">
        <f t="shared" si="16"/>
        <v>363</v>
      </c>
      <c r="I19" s="70"/>
      <c r="J19" s="70"/>
      <c r="K19" s="70"/>
      <c r="L19" s="5">
        <f t="shared" si="1"/>
        <v>0</v>
      </c>
      <c r="M19" s="70">
        <f t="shared" si="2"/>
        <v>363</v>
      </c>
      <c r="N19" s="70">
        <f t="shared" si="3"/>
        <v>0</v>
      </c>
      <c r="O19" s="70">
        <f t="shared" si="4"/>
        <v>0</v>
      </c>
      <c r="P19" s="5">
        <f t="shared" si="5"/>
        <v>363</v>
      </c>
      <c r="Q19" s="70"/>
      <c r="R19" s="70"/>
      <c r="S19" s="70"/>
      <c r="T19" s="5">
        <f t="shared" si="6"/>
        <v>0</v>
      </c>
      <c r="U19" s="70">
        <f t="shared" si="7"/>
        <v>363</v>
      </c>
      <c r="V19" s="70">
        <f t="shared" si="8"/>
        <v>0</v>
      </c>
      <c r="W19" s="70">
        <f t="shared" si="9"/>
        <v>0</v>
      </c>
      <c r="X19" s="5">
        <f t="shared" si="10"/>
        <v>363</v>
      </c>
      <c r="Y19" s="70"/>
      <c r="Z19" s="70"/>
      <c r="AA19" s="70"/>
      <c r="AB19" s="5">
        <f t="shared" si="11"/>
        <v>0</v>
      </c>
      <c r="AC19" s="70">
        <f t="shared" si="12"/>
        <v>363</v>
      </c>
      <c r="AD19" s="70">
        <f t="shared" si="13"/>
        <v>0</v>
      </c>
      <c r="AE19" s="70">
        <f t="shared" si="14"/>
        <v>0</v>
      </c>
      <c r="AF19" s="5">
        <f t="shared" si="15"/>
        <v>363</v>
      </c>
    </row>
    <row r="20" spans="2:32" s="54" customFormat="1" ht="17.100000000000001" hidden="1" customHeight="1" outlineLevel="1" x14ac:dyDescent="0.2">
      <c r="B20" s="84"/>
      <c r="C20" s="83">
        <v>5</v>
      </c>
      <c r="D20" s="82" t="s">
        <v>0</v>
      </c>
      <c r="E20" s="70">
        <v>0</v>
      </c>
      <c r="F20" s="70">
        <v>0</v>
      </c>
      <c r="G20" s="70">
        <v>0</v>
      </c>
      <c r="H20" s="65">
        <f t="shared" si="16"/>
        <v>0</v>
      </c>
      <c r="I20" s="70"/>
      <c r="J20" s="70"/>
      <c r="K20" s="70"/>
      <c r="L20" s="65">
        <f t="shared" si="1"/>
        <v>0</v>
      </c>
      <c r="M20" s="70">
        <f t="shared" si="2"/>
        <v>0</v>
      </c>
      <c r="N20" s="70">
        <f t="shared" si="3"/>
        <v>0</v>
      </c>
      <c r="O20" s="70">
        <f t="shared" si="4"/>
        <v>0</v>
      </c>
      <c r="P20" s="65">
        <f t="shared" si="5"/>
        <v>0</v>
      </c>
      <c r="Q20" s="70"/>
      <c r="R20" s="70"/>
      <c r="S20" s="70"/>
      <c r="T20" s="65">
        <f t="shared" si="6"/>
        <v>0</v>
      </c>
      <c r="U20" s="70">
        <f t="shared" si="7"/>
        <v>0</v>
      </c>
      <c r="V20" s="70">
        <f t="shared" si="8"/>
        <v>0</v>
      </c>
      <c r="W20" s="70">
        <f t="shared" si="9"/>
        <v>0</v>
      </c>
      <c r="X20" s="65">
        <f t="shared" si="10"/>
        <v>0</v>
      </c>
      <c r="Y20" s="70"/>
      <c r="Z20" s="70"/>
      <c r="AA20" s="70"/>
      <c r="AB20" s="65">
        <f t="shared" si="11"/>
        <v>0</v>
      </c>
      <c r="AC20" s="70">
        <f t="shared" si="12"/>
        <v>0</v>
      </c>
      <c r="AD20" s="70">
        <f t="shared" si="13"/>
        <v>0</v>
      </c>
      <c r="AE20" s="70">
        <f t="shared" si="14"/>
        <v>0</v>
      </c>
      <c r="AF20" s="65">
        <f t="shared" si="15"/>
        <v>0</v>
      </c>
    </row>
    <row r="21" spans="2:32" ht="30.75" customHeight="1" collapsed="1" x14ac:dyDescent="0.2">
      <c r="B21" s="89">
        <v>3</v>
      </c>
      <c r="C21" s="133" t="s">
        <v>19</v>
      </c>
      <c r="D21" s="134"/>
      <c r="E21" s="88">
        <f>SUM(E22:E24)</f>
        <v>27540</v>
      </c>
      <c r="F21" s="88">
        <f>SUM(F22:F24)</f>
        <v>2240</v>
      </c>
      <c r="G21" s="88">
        <f>SUM(G22:G24)</f>
        <v>0</v>
      </c>
      <c r="H21" s="87">
        <f t="shared" si="16"/>
        <v>29780</v>
      </c>
      <c r="I21" s="88">
        <f>SUM(I22:I24)</f>
        <v>0</v>
      </c>
      <c r="J21" s="88">
        <f>SUM(J22:J24)</f>
        <v>0</v>
      </c>
      <c r="K21" s="88">
        <f>SUM(K22:K24)</f>
        <v>0</v>
      </c>
      <c r="L21" s="87">
        <f t="shared" si="1"/>
        <v>0</v>
      </c>
      <c r="M21" s="88">
        <f t="shared" si="2"/>
        <v>27540</v>
      </c>
      <c r="N21" s="88">
        <f t="shared" si="3"/>
        <v>2240</v>
      </c>
      <c r="O21" s="88">
        <f t="shared" si="4"/>
        <v>0</v>
      </c>
      <c r="P21" s="87">
        <f t="shared" si="5"/>
        <v>29780</v>
      </c>
      <c r="Q21" s="88">
        <f>SUM(Q22:Q24)</f>
        <v>0</v>
      </c>
      <c r="R21" s="88">
        <f>SUM(R22:R24)</f>
        <v>0</v>
      </c>
      <c r="S21" s="88">
        <f>SUM(S22:S24)</f>
        <v>0</v>
      </c>
      <c r="T21" s="87">
        <f t="shared" si="6"/>
        <v>0</v>
      </c>
      <c r="U21" s="88">
        <f t="shared" si="7"/>
        <v>27540</v>
      </c>
      <c r="V21" s="88">
        <f t="shared" si="8"/>
        <v>2240</v>
      </c>
      <c r="W21" s="88">
        <f t="shared" si="9"/>
        <v>0</v>
      </c>
      <c r="X21" s="87">
        <f t="shared" si="10"/>
        <v>29780</v>
      </c>
      <c r="Y21" s="88">
        <f>SUM(Y22:Y24)</f>
        <v>0</v>
      </c>
      <c r="Z21" s="88">
        <f>SUM(Z22:Z24)</f>
        <v>0</v>
      </c>
      <c r="AA21" s="88">
        <f>SUM(AA22:AA24)</f>
        <v>0</v>
      </c>
      <c r="AB21" s="87">
        <f t="shared" si="11"/>
        <v>0</v>
      </c>
      <c r="AC21" s="88">
        <f t="shared" si="12"/>
        <v>27540</v>
      </c>
      <c r="AD21" s="88">
        <f t="shared" si="13"/>
        <v>2240</v>
      </c>
      <c r="AE21" s="88">
        <f t="shared" si="14"/>
        <v>0</v>
      </c>
      <c r="AF21" s="87">
        <f t="shared" si="15"/>
        <v>29780</v>
      </c>
    </row>
    <row r="22" spans="2:32" s="54" customFormat="1" ht="24.75" customHeight="1" x14ac:dyDescent="0.2">
      <c r="B22" s="62"/>
      <c r="C22" s="61">
        <v>1</v>
      </c>
      <c r="D22" s="86" t="s">
        <v>8</v>
      </c>
      <c r="E22" s="70">
        <v>23572</v>
      </c>
      <c r="F22" s="70">
        <v>1870</v>
      </c>
      <c r="G22" s="70">
        <v>0</v>
      </c>
      <c r="H22" s="44">
        <f t="shared" si="16"/>
        <v>25442</v>
      </c>
      <c r="I22" s="70"/>
      <c r="J22" s="70"/>
      <c r="K22" s="70"/>
      <c r="L22" s="44">
        <f t="shared" si="1"/>
        <v>0</v>
      </c>
      <c r="M22" s="70">
        <f t="shared" si="2"/>
        <v>23572</v>
      </c>
      <c r="N22" s="70">
        <f t="shared" si="3"/>
        <v>1870</v>
      </c>
      <c r="O22" s="70">
        <f t="shared" si="4"/>
        <v>0</v>
      </c>
      <c r="P22" s="44">
        <f t="shared" si="5"/>
        <v>25442</v>
      </c>
      <c r="Q22" s="70"/>
      <c r="R22" s="70"/>
      <c r="S22" s="70"/>
      <c r="T22" s="44">
        <f t="shared" si="6"/>
        <v>0</v>
      </c>
      <c r="U22" s="70">
        <f t="shared" si="7"/>
        <v>23572</v>
      </c>
      <c r="V22" s="70">
        <f t="shared" si="8"/>
        <v>1870</v>
      </c>
      <c r="W22" s="70">
        <f t="shared" si="9"/>
        <v>0</v>
      </c>
      <c r="X22" s="44">
        <f t="shared" si="10"/>
        <v>25442</v>
      </c>
      <c r="Y22" s="70"/>
      <c r="Z22" s="70"/>
      <c r="AA22" s="70"/>
      <c r="AB22" s="44">
        <f t="shared" si="11"/>
        <v>0</v>
      </c>
      <c r="AC22" s="70">
        <f t="shared" si="12"/>
        <v>23572</v>
      </c>
      <c r="AD22" s="70">
        <f t="shared" si="13"/>
        <v>1870</v>
      </c>
      <c r="AE22" s="70">
        <f t="shared" si="14"/>
        <v>0</v>
      </c>
      <c r="AF22" s="44">
        <f t="shared" si="15"/>
        <v>25442</v>
      </c>
    </row>
    <row r="23" spans="2:32" s="54" customFormat="1" ht="30" x14ac:dyDescent="0.2">
      <c r="B23" s="76"/>
      <c r="C23" s="75">
        <v>2</v>
      </c>
      <c r="D23" s="35" t="s">
        <v>6</v>
      </c>
      <c r="E23" s="70">
        <v>3079</v>
      </c>
      <c r="F23" s="70">
        <v>243</v>
      </c>
      <c r="G23" s="70">
        <v>0</v>
      </c>
      <c r="H23" s="5">
        <f t="shared" si="16"/>
        <v>3322</v>
      </c>
      <c r="I23" s="70"/>
      <c r="J23" s="70"/>
      <c r="K23" s="70"/>
      <c r="L23" s="5">
        <f t="shared" si="1"/>
        <v>0</v>
      </c>
      <c r="M23" s="70">
        <f t="shared" si="2"/>
        <v>3079</v>
      </c>
      <c r="N23" s="70">
        <f t="shared" si="3"/>
        <v>243</v>
      </c>
      <c r="O23" s="70">
        <f t="shared" si="4"/>
        <v>0</v>
      </c>
      <c r="P23" s="5">
        <f t="shared" si="5"/>
        <v>3322</v>
      </c>
      <c r="Q23" s="70"/>
      <c r="R23" s="70"/>
      <c r="S23" s="70"/>
      <c r="T23" s="5">
        <f t="shared" si="6"/>
        <v>0</v>
      </c>
      <c r="U23" s="70">
        <f t="shared" si="7"/>
        <v>3079</v>
      </c>
      <c r="V23" s="70">
        <f t="shared" si="8"/>
        <v>243</v>
      </c>
      <c r="W23" s="70">
        <f t="shared" si="9"/>
        <v>0</v>
      </c>
      <c r="X23" s="5">
        <f t="shared" si="10"/>
        <v>3322</v>
      </c>
      <c r="Y23" s="70"/>
      <c r="Z23" s="70"/>
      <c r="AA23" s="70"/>
      <c r="AB23" s="5">
        <f t="shared" si="11"/>
        <v>0</v>
      </c>
      <c r="AC23" s="70">
        <f t="shared" si="12"/>
        <v>3079</v>
      </c>
      <c r="AD23" s="70">
        <f t="shared" si="13"/>
        <v>243</v>
      </c>
      <c r="AE23" s="70">
        <f t="shared" si="14"/>
        <v>0</v>
      </c>
      <c r="AF23" s="5">
        <f t="shared" si="15"/>
        <v>3322</v>
      </c>
    </row>
    <row r="24" spans="2:32" s="54" customFormat="1" ht="24.75" customHeight="1" x14ac:dyDescent="0.2">
      <c r="B24" s="76"/>
      <c r="C24" s="75">
        <v>3</v>
      </c>
      <c r="D24" s="35" t="s">
        <v>4</v>
      </c>
      <c r="E24" s="92">
        <v>889</v>
      </c>
      <c r="F24" s="92">
        <v>127</v>
      </c>
      <c r="G24" s="92">
        <v>0</v>
      </c>
      <c r="H24" s="5">
        <f t="shared" si="16"/>
        <v>1016</v>
      </c>
      <c r="I24" s="92"/>
      <c r="J24" s="92"/>
      <c r="K24" s="92"/>
      <c r="L24" s="5">
        <f t="shared" si="1"/>
        <v>0</v>
      </c>
      <c r="M24" s="92">
        <f t="shared" si="2"/>
        <v>889</v>
      </c>
      <c r="N24" s="92">
        <f t="shared" si="3"/>
        <v>127</v>
      </c>
      <c r="O24" s="92">
        <f t="shared" si="4"/>
        <v>0</v>
      </c>
      <c r="P24" s="5">
        <f t="shared" si="5"/>
        <v>1016</v>
      </c>
      <c r="Q24" s="92"/>
      <c r="R24" s="92"/>
      <c r="S24" s="92"/>
      <c r="T24" s="5">
        <f t="shared" si="6"/>
        <v>0</v>
      </c>
      <c r="U24" s="92">
        <f t="shared" si="7"/>
        <v>889</v>
      </c>
      <c r="V24" s="92">
        <f t="shared" si="8"/>
        <v>127</v>
      </c>
      <c r="W24" s="92">
        <f t="shared" si="9"/>
        <v>0</v>
      </c>
      <c r="X24" s="5">
        <f t="shared" si="10"/>
        <v>1016</v>
      </c>
      <c r="Y24" s="92"/>
      <c r="Z24" s="92"/>
      <c r="AA24" s="92"/>
      <c r="AB24" s="5">
        <f t="shared" si="11"/>
        <v>0</v>
      </c>
      <c r="AC24" s="92">
        <f t="shared" si="12"/>
        <v>889</v>
      </c>
      <c r="AD24" s="92">
        <f t="shared" si="13"/>
        <v>127</v>
      </c>
      <c r="AE24" s="92">
        <f t="shared" si="14"/>
        <v>0</v>
      </c>
      <c r="AF24" s="5">
        <f t="shared" si="15"/>
        <v>1016</v>
      </c>
    </row>
    <row r="25" spans="2:32" s="54" customFormat="1" ht="19.5" hidden="1" customHeight="1" outlineLevel="1" x14ac:dyDescent="0.2">
      <c r="B25" s="84"/>
      <c r="C25" s="83">
        <v>5</v>
      </c>
      <c r="D25" s="82" t="s">
        <v>0</v>
      </c>
      <c r="E25" s="91">
        <v>0</v>
      </c>
      <c r="F25" s="91">
        <v>0</v>
      </c>
      <c r="G25" s="91">
        <v>0</v>
      </c>
      <c r="H25" s="65">
        <f t="shared" si="16"/>
        <v>0</v>
      </c>
      <c r="I25" s="91"/>
      <c r="J25" s="91"/>
      <c r="K25" s="91"/>
      <c r="L25" s="65">
        <f t="shared" si="1"/>
        <v>0</v>
      </c>
      <c r="M25" s="91">
        <f t="shared" si="2"/>
        <v>0</v>
      </c>
      <c r="N25" s="91">
        <f t="shared" si="3"/>
        <v>0</v>
      </c>
      <c r="O25" s="91">
        <f t="shared" si="4"/>
        <v>0</v>
      </c>
      <c r="P25" s="65">
        <f t="shared" si="5"/>
        <v>0</v>
      </c>
      <c r="Q25" s="91"/>
      <c r="R25" s="91"/>
      <c r="S25" s="91"/>
      <c r="T25" s="65">
        <f t="shared" si="6"/>
        <v>0</v>
      </c>
      <c r="U25" s="91">
        <f t="shared" si="7"/>
        <v>0</v>
      </c>
      <c r="V25" s="91">
        <f t="shared" si="8"/>
        <v>0</v>
      </c>
      <c r="W25" s="91">
        <f t="shared" si="9"/>
        <v>0</v>
      </c>
      <c r="X25" s="65">
        <f t="shared" si="10"/>
        <v>0</v>
      </c>
      <c r="Y25" s="91"/>
      <c r="Z25" s="91"/>
      <c r="AA25" s="91"/>
      <c r="AB25" s="65">
        <f t="shared" si="11"/>
        <v>0</v>
      </c>
      <c r="AC25" s="91">
        <f t="shared" si="12"/>
        <v>0</v>
      </c>
      <c r="AD25" s="91">
        <f t="shared" si="13"/>
        <v>0</v>
      </c>
      <c r="AE25" s="91">
        <f t="shared" si="14"/>
        <v>0</v>
      </c>
      <c r="AF25" s="65">
        <f t="shared" si="15"/>
        <v>0</v>
      </c>
    </row>
    <row r="26" spans="2:32" ht="24.95" hidden="1" customHeight="1" outlineLevel="1" x14ac:dyDescent="0.2">
      <c r="B26" s="89"/>
      <c r="C26" s="128" t="s">
        <v>18</v>
      </c>
      <c r="D26" s="129"/>
      <c r="E26" s="88">
        <v>0</v>
      </c>
      <c r="F26" s="88">
        <v>0</v>
      </c>
      <c r="G26" s="88">
        <v>0</v>
      </c>
      <c r="H26" s="87">
        <f t="shared" si="16"/>
        <v>0</v>
      </c>
      <c r="I26" s="88"/>
      <c r="J26" s="88"/>
      <c r="K26" s="88"/>
      <c r="L26" s="87">
        <f t="shared" si="1"/>
        <v>0</v>
      </c>
      <c r="M26" s="88">
        <f t="shared" si="2"/>
        <v>0</v>
      </c>
      <c r="N26" s="88">
        <f t="shared" si="3"/>
        <v>0</v>
      </c>
      <c r="O26" s="88">
        <f t="shared" si="4"/>
        <v>0</v>
      </c>
      <c r="P26" s="87">
        <f t="shared" si="5"/>
        <v>0</v>
      </c>
      <c r="Q26" s="88"/>
      <c r="R26" s="88"/>
      <c r="S26" s="88"/>
      <c r="T26" s="87">
        <f t="shared" si="6"/>
        <v>0</v>
      </c>
      <c r="U26" s="88">
        <f t="shared" si="7"/>
        <v>0</v>
      </c>
      <c r="V26" s="88">
        <f t="shared" si="8"/>
        <v>0</v>
      </c>
      <c r="W26" s="88">
        <f t="shared" si="9"/>
        <v>0</v>
      </c>
      <c r="X26" s="87">
        <f t="shared" si="10"/>
        <v>0</v>
      </c>
      <c r="Y26" s="88"/>
      <c r="Z26" s="88"/>
      <c r="AA26" s="88"/>
      <c r="AB26" s="87">
        <f t="shared" si="11"/>
        <v>0</v>
      </c>
      <c r="AC26" s="88">
        <f t="shared" si="12"/>
        <v>0</v>
      </c>
      <c r="AD26" s="88">
        <f t="shared" si="13"/>
        <v>0</v>
      </c>
      <c r="AE26" s="88">
        <f t="shared" si="14"/>
        <v>0</v>
      </c>
      <c r="AF26" s="87">
        <f t="shared" si="15"/>
        <v>0</v>
      </c>
    </row>
    <row r="27" spans="2:32" s="54" customFormat="1" ht="17.100000000000001" hidden="1" customHeight="1" outlineLevel="1" x14ac:dyDescent="0.2">
      <c r="B27" s="62"/>
      <c r="C27" s="61">
        <v>4</v>
      </c>
      <c r="D27" s="86" t="s">
        <v>2</v>
      </c>
      <c r="E27" s="90">
        <v>0</v>
      </c>
      <c r="F27" s="90">
        <v>0</v>
      </c>
      <c r="G27" s="90">
        <v>0</v>
      </c>
      <c r="H27" s="44">
        <f t="shared" si="16"/>
        <v>0</v>
      </c>
      <c r="I27" s="90"/>
      <c r="J27" s="90"/>
      <c r="K27" s="90"/>
      <c r="L27" s="44">
        <f t="shared" si="1"/>
        <v>0</v>
      </c>
      <c r="M27" s="90">
        <f t="shared" si="2"/>
        <v>0</v>
      </c>
      <c r="N27" s="90">
        <f t="shared" si="3"/>
        <v>0</v>
      </c>
      <c r="O27" s="90">
        <f t="shared" si="4"/>
        <v>0</v>
      </c>
      <c r="P27" s="44">
        <f t="shared" si="5"/>
        <v>0</v>
      </c>
      <c r="Q27" s="90"/>
      <c r="R27" s="90"/>
      <c r="S27" s="90"/>
      <c r="T27" s="44">
        <f t="shared" si="6"/>
        <v>0</v>
      </c>
      <c r="U27" s="90">
        <f t="shared" si="7"/>
        <v>0</v>
      </c>
      <c r="V27" s="90">
        <f t="shared" si="8"/>
        <v>0</v>
      </c>
      <c r="W27" s="90">
        <f t="shared" si="9"/>
        <v>0</v>
      </c>
      <c r="X27" s="44">
        <f t="shared" si="10"/>
        <v>0</v>
      </c>
      <c r="Y27" s="90"/>
      <c r="Z27" s="90"/>
      <c r="AA27" s="90"/>
      <c r="AB27" s="44">
        <f t="shared" si="11"/>
        <v>0</v>
      </c>
      <c r="AC27" s="90">
        <f t="shared" si="12"/>
        <v>0</v>
      </c>
      <c r="AD27" s="90">
        <f t="shared" si="13"/>
        <v>0</v>
      </c>
      <c r="AE27" s="90">
        <f t="shared" si="14"/>
        <v>0</v>
      </c>
      <c r="AF27" s="44">
        <f t="shared" si="15"/>
        <v>0</v>
      </c>
    </row>
    <row r="28" spans="2:32" s="54" customFormat="1" ht="17.100000000000001" hidden="1" customHeight="1" outlineLevel="1" x14ac:dyDescent="0.2">
      <c r="B28" s="84"/>
      <c r="C28" s="83">
        <v>5</v>
      </c>
      <c r="D28" s="82" t="s">
        <v>0</v>
      </c>
      <c r="E28" s="90">
        <v>0</v>
      </c>
      <c r="F28" s="90">
        <v>0</v>
      </c>
      <c r="G28" s="90">
        <v>0</v>
      </c>
      <c r="H28" s="65">
        <f t="shared" si="16"/>
        <v>0</v>
      </c>
      <c r="I28" s="90"/>
      <c r="J28" s="90"/>
      <c r="K28" s="90"/>
      <c r="L28" s="65">
        <f t="shared" si="1"/>
        <v>0</v>
      </c>
      <c r="M28" s="90">
        <f t="shared" si="2"/>
        <v>0</v>
      </c>
      <c r="N28" s="90">
        <f t="shared" si="3"/>
        <v>0</v>
      </c>
      <c r="O28" s="90">
        <f t="shared" si="4"/>
        <v>0</v>
      </c>
      <c r="P28" s="65">
        <f t="shared" si="5"/>
        <v>0</v>
      </c>
      <c r="Q28" s="90"/>
      <c r="R28" s="90"/>
      <c r="S28" s="90"/>
      <c r="T28" s="65">
        <f t="shared" si="6"/>
        <v>0</v>
      </c>
      <c r="U28" s="90">
        <f t="shared" si="7"/>
        <v>0</v>
      </c>
      <c r="V28" s="90">
        <f t="shared" si="8"/>
        <v>0</v>
      </c>
      <c r="W28" s="90">
        <f t="shared" si="9"/>
        <v>0</v>
      </c>
      <c r="X28" s="65">
        <f t="shared" si="10"/>
        <v>0</v>
      </c>
      <c r="Y28" s="90"/>
      <c r="Z28" s="90"/>
      <c r="AA28" s="90"/>
      <c r="AB28" s="65">
        <f t="shared" si="11"/>
        <v>0</v>
      </c>
      <c r="AC28" s="90">
        <f t="shared" si="12"/>
        <v>0</v>
      </c>
      <c r="AD28" s="90">
        <f t="shared" si="13"/>
        <v>0</v>
      </c>
      <c r="AE28" s="90">
        <f t="shared" si="14"/>
        <v>0</v>
      </c>
      <c r="AF28" s="65">
        <f t="shared" si="15"/>
        <v>0</v>
      </c>
    </row>
    <row r="29" spans="2:32" ht="30" customHeight="1" collapsed="1" x14ac:dyDescent="0.2">
      <c r="B29" s="89">
        <v>4</v>
      </c>
      <c r="C29" s="128" t="s">
        <v>17</v>
      </c>
      <c r="D29" s="129"/>
      <c r="E29" s="88">
        <f>SUM(E30:E32,E34)</f>
        <v>1078499</v>
      </c>
      <c r="F29" s="88">
        <f>SUM(F30:F32,F34)</f>
        <v>73035</v>
      </c>
      <c r="G29" s="88">
        <f>SUM(G30:G32,G34)</f>
        <v>0</v>
      </c>
      <c r="H29" s="87">
        <f t="shared" si="16"/>
        <v>1151534</v>
      </c>
      <c r="I29" s="88">
        <f>SUM(I30:I32,I34)</f>
        <v>-430</v>
      </c>
      <c r="J29" s="88">
        <f>SUM(J30:J32,J34)</f>
        <v>8</v>
      </c>
      <c r="K29" s="88">
        <f>SUM(K30:K32,K34)</f>
        <v>0</v>
      </c>
      <c r="L29" s="87">
        <f t="shared" si="1"/>
        <v>-422</v>
      </c>
      <c r="M29" s="88">
        <f t="shared" si="2"/>
        <v>1078069</v>
      </c>
      <c r="N29" s="88">
        <f t="shared" si="3"/>
        <v>73043</v>
      </c>
      <c r="O29" s="88">
        <f t="shared" si="4"/>
        <v>0</v>
      </c>
      <c r="P29" s="87">
        <f t="shared" si="5"/>
        <v>1151112</v>
      </c>
      <c r="Q29" s="88">
        <f>SUM(Q30:Q32,Q34)</f>
        <v>0</v>
      </c>
      <c r="R29" s="88">
        <f>SUM(R30:R32,R34)</f>
        <v>0</v>
      </c>
      <c r="S29" s="88">
        <f>SUM(S30:S32,S34)</f>
        <v>0</v>
      </c>
      <c r="T29" s="87">
        <f t="shared" si="6"/>
        <v>0</v>
      </c>
      <c r="U29" s="88">
        <f t="shared" si="7"/>
        <v>1078069</v>
      </c>
      <c r="V29" s="88">
        <f t="shared" si="8"/>
        <v>73043</v>
      </c>
      <c r="W29" s="88">
        <f t="shared" si="9"/>
        <v>0</v>
      </c>
      <c r="X29" s="87">
        <f t="shared" si="10"/>
        <v>1151112</v>
      </c>
      <c r="Y29" s="88">
        <f>SUM(Y30:Y32,Y34)</f>
        <v>0</v>
      </c>
      <c r="Z29" s="88">
        <f>SUM(Z30:Z32,Z34)</f>
        <v>0</v>
      </c>
      <c r="AA29" s="88">
        <f>SUM(AA30:AA32,AA34)</f>
        <v>0</v>
      </c>
      <c r="AB29" s="87">
        <f t="shared" si="11"/>
        <v>0</v>
      </c>
      <c r="AC29" s="88">
        <f t="shared" si="12"/>
        <v>1078069</v>
      </c>
      <c r="AD29" s="88">
        <f t="shared" si="13"/>
        <v>73043</v>
      </c>
      <c r="AE29" s="88">
        <f t="shared" si="14"/>
        <v>0</v>
      </c>
      <c r="AF29" s="87">
        <f t="shared" si="15"/>
        <v>1151112</v>
      </c>
    </row>
    <row r="30" spans="2:32" s="54" customFormat="1" ht="23.25" customHeight="1" x14ac:dyDescent="0.2">
      <c r="B30" s="62"/>
      <c r="C30" s="61">
        <v>1</v>
      </c>
      <c r="D30" s="86" t="s">
        <v>8</v>
      </c>
      <c r="E30" s="70">
        <v>739838</v>
      </c>
      <c r="F30" s="70">
        <v>60305</v>
      </c>
      <c r="G30" s="70">
        <v>0</v>
      </c>
      <c r="H30" s="44">
        <f t="shared" si="16"/>
        <v>800143</v>
      </c>
      <c r="I30" s="70">
        <f>-32-2306</f>
        <v>-2338</v>
      </c>
      <c r="J30" s="70"/>
      <c r="K30" s="70"/>
      <c r="L30" s="44">
        <f t="shared" si="1"/>
        <v>-2338</v>
      </c>
      <c r="M30" s="70">
        <f t="shared" si="2"/>
        <v>737500</v>
      </c>
      <c r="N30" s="70">
        <f t="shared" si="3"/>
        <v>60305</v>
      </c>
      <c r="O30" s="70">
        <f t="shared" si="4"/>
        <v>0</v>
      </c>
      <c r="P30" s="44">
        <f t="shared" si="5"/>
        <v>797805</v>
      </c>
      <c r="Q30" s="70"/>
      <c r="R30" s="70"/>
      <c r="S30" s="70"/>
      <c r="T30" s="44">
        <f t="shared" si="6"/>
        <v>0</v>
      </c>
      <c r="U30" s="70">
        <f t="shared" si="7"/>
        <v>737500</v>
      </c>
      <c r="V30" s="70">
        <f t="shared" si="8"/>
        <v>60305</v>
      </c>
      <c r="W30" s="70">
        <f t="shared" si="9"/>
        <v>0</v>
      </c>
      <c r="X30" s="44">
        <f t="shared" si="10"/>
        <v>797805</v>
      </c>
      <c r="Y30" s="70"/>
      <c r="Z30" s="70"/>
      <c r="AA30" s="70"/>
      <c r="AB30" s="44">
        <f t="shared" si="11"/>
        <v>0</v>
      </c>
      <c r="AC30" s="70">
        <f t="shared" si="12"/>
        <v>737500</v>
      </c>
      <c r="AD30" s="70">
        <f t="shared" si="13"/>
        <v>60305</v>
      </c>
      <c r="AE30" s="70">
        <f t="shared" si="14"/>
        <v>0</v>
      </c>
      <c r="AF30" s="44">
        <f t="shared" si="15"/>
        <v>797805</v>
      </c>
    </row>
    <row r="31" spans="2:32" s="54" customFormat="1" ht="30" x14ac:dyDescent="0.2">
      <c r="B31" s="76"/>
      <c r="C31" s="75">
        <v>2</v>
      </c>
      <c r="D31" s="35" t="s">
        <v>6</v>
      </c>
      <c r="E31" s="70">
        <v>113285</v>
      </c>
      <c r="F31" s="70">
        <v>7840</v>
      </c>
      <c r="G31" s="70">
        <v>0</v>
      </c>
      <c r="H31" s="5">
        <f t="shared" si="16"/>
        <v>121125</v>
      </c>
      <c r="I31" s="70"/>
      <c r="J31" s="70"/>
      <c r="K31" s="70"/>
      <c r="L31" s="5">
        <f t="shared" si="1"/>
        <v>0</v>
      </c>
      <c r="M31" s="70">
        <f t="shared" si="2"/>
        <v>113285</v>
      </c>
      <c r="N31" s="70">
        <f t="shared" si="3"/>
        <v>7840</v>
      </c>
      <c r="O31" s="70">
        <f t="shared" si="4"/>
        <v>0</v>
      </c>
      <c r="P31" s="5">
        <f t="shared" si="5"/>
        <v>121125</v>
      </c>
      <c r="Q31" s="70"/>
      <c r="R31" s="70"/>
      <c r="S31" s="70"/>
      <c r="T31" s="5">
        <f t="shared" si="6"/>
        <v>0</v>
      </c>
      <c r="U31" s="70">
        <f t="shared" si="7"/>
        <v>113285</v>
      </c>
      <c r="V31" s="70">
        <f t="shared" si="8"/>
        <v>7840</v>
      </c>
      <c r="W31" s="70">
        <f t="shared" si="9"/>
        <v>0</v>
      </c>
      <c r="X31" s="5">
        <f t="shared" si="10"/>
        <v>121125</v>
      </c>
      <c r="Y31" s="70"/>
      <c r="Z31" s="70"/>
      <c r="AA31" s="70"/>
      <c r="AB31" s="5">
        <f t="shared" si="11"/>
        <v>0</v>
      </c>
      <c r="AC31" s="70">
        <f t="shared" si="12"/>
        <v>113285</v>
      </c>
      <c r="AD31" s="70">
        <f t="shared" si="13"/>
        <v>7840</v>
      </c>
      <c r="AE31" s="70">
        <f t="shared" si="14"/>
        <v>0</v>
      </c>
      <c r="AF31" s="5">
        <f t="shared" si="15"/>
        <v>121125</v>
      </c>
    </row>
    <row r="32" spans="2:32" s="54" customFormat="1" ht="24.75" customHeight="1" x14ac:dyDescent="0.2">
      <c r="B32" s="76"/>
      <c r="C32" s="75">
        <v>3</v>
      </c>
      <c r="D32" s="35" t="s">
        <v>4</v>
      </c>
      <c r="E32" s="70">
        <v>225376</v>
      </c>
      <c r="F32" s="70">
        <v>4890</v>
      </c>
      <c r="G32" s="70">
        <v>0</v>
      </c>
      <c r="H32" s="5">
        <f t="shared" si="16"/>
        <v>230266</v>
      </c>
      <c r="I32" s="70">
        <f>-307-83+434+1872-8</f>
        <v>1908</v>
      </c>
      <c r="J32" s="70">
        <v>8</v>
      </c>
      <c r="K32" s="70"/>
      <c r="L32" s="5">
        <f t="shared" si="1"/>
        <v>1916</v>
      </c>
      <c r="M32" s="70">
        <f t="shared" si="2"/>
        <v>227284</v>
      </c>
      <c r="N32" s="70">
        <f t="shared" si="3"/>
        <v>4898</v>
      </c>
      <c r="O32" s="70">
        <f t="shared" si="4"/>
        <v>0</v>
      </c>
      <c r="P32" s="5">
        <f t="shared" si="5"/>
        <v>232182</v>
      </c>
      <c r="Q32" s="70"/>
      <c r="R32" s="70"/>
      <c r="S32" s="70"/>
      <c r="T32" s="5">
        <f t="shared" si="6"/>
        <v>0</v>
      </c>
      <c r="U32" s="70">
        <f t="shared" si="7"/>
        <v>227284</v>
      </c>
      <c r="V32" s="70">
        <f t="shared" si="8"/>
        <v>4898</v>
      </c>
      <c r="W32" s="70">
        <f t="shared" si="9"/>
        <v>0</v>
      </c>
      <c r="X32" s="5">
        <f t="shared" si="10"/>
        <v>232182</v>
      </c>
      <c r="Y32" s="70"/>
      <c r="Z32" s="70"/>
      <c r="AA32" s="70"/>
      <c r="AB32" s="5">
        <f t="shared" si="11"/>
        <v>0</v>
      </c>
      <c r="AC32" s="70">
        <f t="shared" si="12"/>
        <v>227284</v>
      </c>
      <c r="AD32" s="70">
        <f t="shared" si="13"/>
        <v>4898</v>
      </c>
      <c r="AE32" s="70">
        <f t="shared" si="14"/>
        <v>0</v>
      </c>
      <c r="AF32" s="5">
        <f t="shared" si="15"/>
        <v>232182</v>
      </c>
    </row>
    <row r="33" spans="1:32" s="38" customFormat="1" ht="17.100000000000001" hidden="1" customHeight="1" outlineLevel="1" x14ac:dyDescent="0.2">
      <c r="B33" s="85"/>
      <c r="C33" s="42"/>
      <c r="D33" s="41" t="s">
        <v>13</v>
      </c>
      <c r="E33" s="70">
        <v>0</v>
      </c>
      <c r="F33" s="70">
        <v>0</v>
      </c>
      <c r="G33" s="70">
        <v>0</v>
      </c>
      <c r="H33" s="40">
        <f t="shared" si="16"/>
        <v>0</v>
      </c>
      <c r="I33" s="70"/>
      <c r="J33" s="70"/>
      <c r="K33" s="70"/>
      <c r="L33" s="40">
        <f t="shared" si="1"/>
        <v>0</v>
      </c>
      <c r="M33" s="70">
        <f t="shared" si="2"/>
        <v>0</v>
      </c>
      <c r="N33" s="70">
        <f t="shared" si="3"/>
        <v>0</v>
      </c>
      <c r="O33" s="70">
        <f t="shared" si="4"/>
        <v>0</v>
      </c>
      <c r="P33" s="40">
        <f t="shared" si="5"/>
        <v>0</v>
      </c>
      <c r="Q33" s="70"/>
      <c r="R33" s="70"/>
      <c r="S33" s="70"/>
      <c r="T33" s="40">
        <f t="shared" si="6"/>
        <v>0</v>
      </c>
      <c r="U33" s="70">
        <f t="shared" si="7"/>
        <v>0</v>
      </c>
      <c r="V33" s="70">
        <f t="shared" si="8"/>
        <v>0</v>
      </c>
      <c r="W33" s="70">
        <f t="shared" si="9"/>
        <v>0</v>
      </c>
      <c r="X33" s="40">
        <f t="shared" si="10"/>
        <v>0</v>
      </c>
      <c r="Y33" s="70"/>
      <c r="Z33" s="70"/>
      <c r="AA33" s="70"/>
      <c r="AB33" s="40">
        <f t="shared" si="11"/>
        <v>0</v>
      </c>
      <c r="AC33" s="70">
        <f t="shared" si="12"/>
        <v>0</v>
      </c>
      <c r="AD33" s="70">
        <f t="shared" si="13"/>
        <v>0</v>
      </c>
      <c r="AE33" s="70">
        <f t="shared" si="14"/>
        <v>0</v>
      </c>
      <c r="AF33" s="40">
        <f t="shared" si="15"/>
        <v>0</v>
      </c>
    </row>
    <row r="34" spans="1:32" s="54" customFormat="1" ht="23.25" hidden="1" customHeight="1" outlineLevel="1" collapsed="1" x14ac:dyDescent="0.2">
      <c r="B34" s="84"/>
      <c r="C34" s="83">
        <v>5</v>
      </c>
      <c r="D34" s="82" t="s">
        <v>0</v>
      </c>
      <c r="E34" s="66">
        <v>0</v>
      </c>
      <c r="F34" s="66">
        <v>0</v>
      </c>
      <c r="G34" s="66">
        <v>0</v>
      </c>
      <c r="H34" s="65">
        <f t="shared" si="16"/>
        <v>0</v>
      </c>
      <c r="I34" s="66"/>
      <c r="J34" s="66"/>
      <c r="K34" s="66"/>
      <c r="L34" s="65">
        <f t="shared" si="1"/>
        <v>0</v>
      </c>
      <c r="M34" s="66">
        <f t="shared" si="2"/>
        <v>0</v>
      </c>
      <c r="N34" s="66">
        <f t="shared" si="3"/>
        <v>0</v>
      </c>
      <c r="O34" s="66">
        <f t="shared" si="4"/>
        <v>0</v>
      </c>
      <c r="P34" s="65">
        <f t="shared" si="5"/>
        <v>0</v>
      </c>
      <c r="Q34" s="66"/>
      <c r="R34" s="66"/>
      <c r="S34" s="66"/>
      <c r="T34" s="65">
        <f t="shared" si="6"/>
        <v>0</v>
      </c>
      <c r="U34" s="66">
        <f t="shared" si="7"/>
        <v>0</v>
      </c>
      <c r="V34" s="66">
        <f t="shared" si="8"/>
        <v>0</v>
      </c>
      <c r="W34" s="66">
        <f t="shared" si="9"/>
        <v>0</v>
      </c>
      <c r="X34" s="65">
        <f t="shared" si="10"/>
        <v>0</v>
      </c>
      <c r="Y34" s="66"/>
      <c r="Z34" s="66"/>
      <c r="AA34" s="66"/>
      <c r="AB34" s="65">
        <f t="shared" si="11"/>
        <v>0</v>
      </c>
      <c r="AC34" s="66">
        <f t="shared" si="12"/>
        <v>0</v>
      </c>
      <c r="AD34" s="66">
        <f t="shared" si="13"/>
        <v>0</v>
      </c>
      <c r="AE34" s="66">
        <f t="shared" si="14"/>
        <v>0</v>
      </c>
      <c r="AF34" s="65">
        <f t="shared" si="15"/>
        <v>0</v>
      </c>
    </row>
    <row r="35" spans="1:32" ht="30" customHeight="1" collapsed="1" x14ac:dyDescent="0.2">
      <c r="B35" s="89">
        <v>5</v>
      </c>
      <c r="C35" s="128" t="s">
        <v>16</v>
      </c>
      <c r="D35" s="129"/>
      <c r="E35" s="88">
        <f>SUM(E36:E38)</f>
        <v>9398</v>
      </c>
      <c r="F35" s="88">
        <f>SUM(F36:F38)</f>
        <v>0</v>
      </c>
      <c r="G35" s="88">
        <f>SUM(G36:G38)</f>
        <v>0</v>
      </c>
      <c r="H35" s="87">
        <f t="shared" si="16"/>
        <v>9398</v>
      </c>
      <c r="I35" s="88">
        <f>SUM(I36:I38)</f>
        <v>0</v>
      </c>
      <c r="J35" s="88">
        <f>SUM(J36:J38)</f>
        <v>0</v>
      </c>
      <c r="K35" s="88">
        <f>SUM(K36:K38)</f>
        <v>0</v>
      </c>
      <c r="L35" s="87">
        <f t="shared" si="1"/>
        <v>0</v>
      </c>
      <c r="M35" s="88">
        <f t="shared" si="2"/>
        <v>9398</v>
      </c>
      <c r="N35" s="88">
        <f t="shared" si="3"/>
        <v>0</v>
      </c>
      <c r="O35" s="88">
        <f t="shared" si="4"/>
        <v>0</v>
      </c>
      <c r="P35" s="87">
        <f t="shared" si="5"/>
        <v>9398</v>
      </c>
      <c r="Q35" s="88">
        <f>SUM(Q36:Q38)</f>
        <v>0</v>
      </c>
      <c r="R35" s="88">
        <f>SUM(R36:R38)</f>
        <v>0</v>
      </c>
      <c r="S35" s="88">
        <f>SUM(S36:S38)</f>
        <v>0</v>
      </c>
      <c r="T35" s="87">
        <f t="shared" si="6"/>
        <v>0</v>
      </c>
      <c r="U35" s="88">
        <f t="shared" si="7"/>
        <v>9398</v>
      </c>
      <c r="V35" s="88">
        <f t="shared" si="8"/>
        <v>0</v>
      </c>
      <c r="W35" s="88">
        <f t="shared" si="9"/>
        <v>0</v>
      </c>
      <c r="X35" s="87">
        <f t="shared" si="10"/>
        <v>9398</v>
      </c>
      <c r="Y35" s="88">
        <f>SUM(Y36:Y38)</f>
        <v>0</v>
      </c>
      <c r="Z35" s="88">
        <f>SUM(Z36:Z38)</f>
        <v>0</v>
      </c>
      <c r="AA35" s="88">
        <f>SUM(AA36:AA38)</f>
        <v>0</v>
      </c>
      <c r="AB35" s="87">
        <f t="shared" si="11"/>
        <v>0</v>
      </c>
      <c r="AC35" s="88">
        <f t="shared" si="12"/>
        <v>9398</v>
      </c>
      <c r="AD35" s="88">
        <f t="shared" si="13"/>
        <v>0</v>
      </c>
      <c r="AE35" s="88">
        <f t="shared" si="14"/>
        <v>0</v>
      </c>
      <c r="AF35" s="87">
        <f t="shared" si="15"/>
        <v>9398</v>
      </c>
    </row>
    <row r="36" spans="1:32" s="54" customFormat="1" ht="28.5" customHeight="1" x14ac:dyDescent="0.2">
      <c r="B36" s="81"/>
      <c r="C36" s="80">
        <v>1</v>
      </c>
      <c r="D36" s="79" t="s">
        <v>8</v>
      </c>
      <c r="E36" s="78">
        <v>540</v>
      </c>
      <c r="F36" s="78">
        <v>0</v>
      </c>
      <c r="G36" s="78">
        <v>0</v>
      </c>
      <c r="H36" s="77">
        <f t="shared" si="16"/>
        <v>540</v>
      </c>
      <c r="I36" s="78"/>
      <c r="J36" s="78"/>
      <c r="K36" s="78"/>
      <c r="L36" s="77">
        <f t="shared" si="1"/>
        <v>0</v>
      </c>
      <c r="M36" s="78">
        <f t="shared" si="2"/>
        <v>540</v>
      </c>
      <c r="N36" s="78">
        <f t="shared" si="3"/>
        <v>0</v>
      </c>
      <c r="O36" s="78">
        <f t="shared" si="4"/>
        <v>0</v>
      </c>
      <c r="P36" s="77">
        <f t="shared" si="5"/>
        <v>540</v>
      </c>
      <c r="Q36" s="78"/>
      <c r="R36" s="78"/>
      <c r="S36" s="78"/>
      <c r="T36" s="77">
        <f t="shared" si="6"/>
        <v>0</v>
      </c>
      <c r="U36" s="78">
        <f t="shared" si="7"/>
        <v>540</v>
      </c>
      <c r="V36" s="78">
        <f t="shared" si="8"/>
        <v>0</v>
      </c>
      <c r="W36" s="78">
        <f t="shared" si="9"/>
        <v>0</v>
      </c>
      <c r="X36" s="77">
        <f t="shared" si="10"/>
        <v>540</v>
      </c>
      <c r="Y36" s="78"/>
      <c r="Z36" s="78"/>
      <c r="AA36" s="78"/>
      <c r="AB36" s="77">
        <f t="shared" si="11"/>
        <v>0</v>
      </c>
      <c r="AC36" s="78">
        <f t="shared" si="12"/>
        <v>540</v>
      </c>
      <c r="AD36" s="78">
        <f t="shared" si="13"/>
        <v>0</v>
      </c>
      <c r="AE36" s="78">
        <f t="shared" si="14"/>
        <v>0</v>
      </c>
      <c r="AF36" s="77">
        <f t="shared" si="15"/>
        <v>540</v>
      </c>
    </row>
    <row r="37" spans="1:32" s="54" customFormat="1" ht="30" x14ac:dyDescent="0.2">
      <c r="B37" s="76"/>
      <c r="C37" s="75">
        <v>2</v>
      </c>
      <c r="D37" s="35" t="s">
        <v>6</v>
      </c>
      <c r="E37" s="74">
        <v>65</v>
      </c>
      <c r="F37" s="74">
        <v>0</v>
      </c>
      <c r="G37" s="74">
        <v>0</v>
      </c>
      <c r="H37" s="5">
        <f t="shared" si="16"/>
        <v>65</v>
      </c>
      <c r="I37" s="74"/>
      <c r="J37" s="74"/>
      <c r="K37" s="74"/>
      <c r="L37" s="5">
        <f t="shared" si="1"/>
        <v>0</v>
      </c>
      <c r="M37" s="74">
        <f t="shared" si="2"/>
        <v>65</v>
      </c>
      <c r="N37" s="74">
        <f t="shared" si="3"/>
        <v>0</v>
      </c>
      <c r="O37" s="74">
        <f t="shared" si="4"/>
        <v>0</v>
      </c>
      <c r="P37" s="5">
        <f t="shared" si="5"/>
        <v>65</v>
      </c>
      <c r="Q37" s="74"/>
      <c r="R37" s="74"/>
      <c r="S37" s="74"/>
      <c r="T37" s="5">
        <f t="shared" si="6"/>
        <v>0</v>
      </c>
      <c r="U37" s="74">
        <f t="shared" si="7"/>
        <v>65</v>
      </c>
      <c r="V37" s="74">
        <f t="shared" si="8"/>
        <v>0</v>
      </c>
      <c r="W37" s="74">
        <f t="shared" si="9"/>
        <v>0</v>
      </c>
      <c r="X37" s="5">
        <f t="shared" si="10"/>
        <v>65</v>
      </c>
      <c r="Y37" s="74"/>
      <c r="Z37" s="74"/>
      <c r="AA37" s="74"/>
      <c r="AB37" s="5">
        <f t="shared" si="11"/>
        <v>0</v>
      </c>
      <c r="AC37" s="74">
        <f t="shared" si="12"/>
        <v>65</v>
      </c>
      <c r="AD37" s="74">
        <f t="shared" si="13"/>
        <v>0</v>
      </c>
      <c r="AE37" s="74">
        <f t="shared" si="14"/>
        <v>0</v>
      </c>
      <c r="AF37" s="5">
        <f t="shared" si="15"/>
        <v>65</v>
      </c>
    </row>
    <row r="38" spans="1:32" s="54" customFormat="1" ht="27" customHeight="1" x14ac:dyDescent="0.2">
      <c r="B38" s="69"/>
      <c r="C38" s="68">
        <v>3</v>
      </c>
      <c r="D38" s="73" t="s">
        <v>4</v>
      </c>
      <c r="E38" s="66">
        <v>8793</v>
      </c>
      <c r="F38" s="66">
        <v>0</v>
      </c>
      <c r="G38" s="66">
        <v>0</v>
      </c>
      <c r="H38" s="72">
        <f t="shared" si="16"/>
        <v>8793</v>
      </c>
      <c r="I38" s="66"/>
      <c r="J38" s="66"/>
      <c r="K38" s="66"/>
      <c r="L38" s="72">
        <f t="shared" si="1"/>
        <v>0</v>
      </c>
      <c r="M38" s="66">
        <f t="shared" si="2"/>
        <v>8793</v>
      </c>
      <c r="N38" s="66">
        <f t="shared" si="3"/>
        <v>0</v>
      </c>
      <c r="O38" s="66">
        <f t="shared" si="4"/>
        <v>0</v>
      </c>
      <c r="P38" s="72">
        <f t="shared" si="5"/>
        <v>8793</v>
      </c>
      <c r="Q38" s="66"/>
      <c r="R38" s="66"/>
      <c r="S38" s="66"/>
      <c r="T38" s="72">
        <f t="shared" si="6"/>
        <v>0</v>
      </c>
      <c r="U38" s="66">
        <f t="shared" si="7"/>
        <v>8793</v>
      </c>
      <c r="V38" s="66">
        <f t="shared" si="8"/>
        <v>0</v>
      </c>
      <c r="W38" s="66">
        <f t="shared" si="9"/>
        <v>0</v>
      </c>
      <c r="X38" s="72">
        <f t="shared" si="10"/>
        <v>8793</v>
      </c>
      <c r="Y38" s="66"/>
      <c r="Z38" s="66"/>
      <c r="AA38" s="66"/>
      <c r="AB38" s="72">
        <f t="shared" si="11"/>
        <v>0</v>
      </c>
      <c r="AC38" s="66">
        <f t="shared" si="12"/>
        <v>8793</v>
      </c>
      <c r="AD38" s="66">
        <f t="shared" si="13"/>
        <v>0</v>
      </c>
      <c r="AE38" s="66">
        <f t="shared" si="14"/>
        <v>0</v>
      </c>
      <c r="AF38" s="72">
        <f t="shared" si="15"/>
        <v>8793</v>
      </c>
    </row>
    <row r="39" spans="1:32" s="54" customFormat="1" ht="30.75" customHeight="1" x14ac:dyDescent="0.2">
      <c r="A39" s="1"/>
      <c r="B39" s="71">
        <v>6</v>
      </c>
      <c r="C39" s="126" t="s">
        <v>15</v>
      </c>
      <c r="D39" s="127"/>
      <c r="E39" s="64">
        <f>SUM(E40:E44)</f>
        <v>0</v>
      </c>
      <c r="F39" s="64">
        <f>SUM(F40:F44)</f>
        <v>0</v>
      </c>
      <c r="G39" s="64">
        <f>SUM(G40:G44)</f>
        <v>0</v>
      </c>
      <c r="H39" s="63">
        <f t="shared" si="16"/>
        <v>0</v>
      </c>
      <c r="I39" s="64">
        <f>SUM(I40:I44)</f>
        <v>0</v>
      </c>
      <c r="J39" s="64">
        <f>SUM(J40:J44)</f>
        <v>0</v>
      </c>
      <c r="K39" s="64">
        <f>SUM(K40:K44)</f>
        <v>0</v>
      </c>
      <c r="L39" s="63">
        <f t="shared" si="1"/>
        <v>0</v>
      </c>
      <c r="M39" s="64">
        <f t="shared" si="2"/>
        <v>0</v>
      </c>
      <c r="N39" s="64">
        <f t="shared" si="3"/>
        <v>0</v>
      </c>
      <c r="O39" s="64">
        <f t="shared" si="4"/>
        <v>0</v>
      </c>
      <c r="P39" s="63">
        <f t="shared" si="5"/>
        <v>0</v>
      </c>
      <c r="Q39" s="64">
        <f>SUM(Q40:Q44)</f>
        <v>0</v>
      </c>
      <c r="R39" s="64">
        <f>SUM(R40:R44)</f>
        <v>0</v>
      </c>
      <c r="S39" s="64">
        <f>SUM(S40:S44)</f>
        <v>0</v>
      </c>
      <c r="T39" s="63">
        <f t="shared" si="6"/>
        <v>0</v>
      </c>
      <c r="U39" s="64">
        <f t="shared" si="7"/>
        <v>0</v>
      </c>
      <c r="V39" s="64">
        <f t="shared" si="8"/>
        <v>0</v>
      </c>
      <c r="W39" s="64">
        <f t="shared" si="9"/>
        <v>0</v>
      </c>
      <c r="X39" s="63">
        <f t="shared" si="10"/>
        <v>0</v>
      </c>
      <c r="Y39" s="64">
        <f>SUM(Y40:Y44)</f>
        <v>0</v>
      </c>
      <c r="Z39" s="64">
        <f>SUM(Z40:Z44)</f>
        <v>0</v>
      </c>
      <c r="AA39" s="64">
        <f>SUM(AA40:AA44)</f>
        <v>0</v>
      </c>
      <c r="AB39" s="63">
        <f t="shared" si="11"/>
        <v>0</v>
      </c>
      <c r="AC39" s="64">
        <f t="shared" si="12"/>
        <v>0</v>
      </c>
      <c r="AD39" s="64">
        <f t="shared" si="13"/>
        <v>0</v>
      </c>
      <c r="AE39" s="64">
        <f t="shared" si="14"/>
        <v>0</v>
      </c>
      <c r="AF39" s="63">
        <f t="shared" si="15"/>
        <v>0</v>
      </c>
    </row>
    <row r="40" spans="1:32" s="54" customFormat="1" ht="22.5" customHeight="1" x14ac:dyDescent="0.2">
      <c r="A40" s="1"/>
      <c r="B40" s="62"/>
      <c r="C40" s="61">
        <v>1</v>
      </c>
      <c r="D40" s="60" t="s">
        <v>8</v>
      </c>
      <c r="E40" s="70">
        <v>0</v>
      </c>
      <c r="F40" s="70">
        <v>0</v>
      </c>
      <c r="G40" s="70">
        <v>0</v>
      </c>
      <c r="H40" s="5">
        <f t="shared" si="16"/>
        <v>0</v>
      </c>
      <c r="I40" s="70"/>
      <c r="J40" s="70"/>
      <c r="K40" s="70"/>
      <c r="L40" s="5">
        <f t="shared" si="1"/>
        <v>0</v>
      </c>
      <c r="M40" s="70">
        <f t="shared" si="2"/>
        <v>0</v>
      </c>
      <c r="N40" s="70">
        <f t="shared" si="3"/>
        <v>0</v>
      </c>
      <c r="O40" s="70">
        <f t="shared" si="4"/>
        <v>0</v>
      </c>
      <c r="P40" s="5">
        <f t="shared" si="5"/>
        <v>0</v>
      </c>
      <c r="Q40" s="70"/>
      <c r="R40" s="70"/>
      <c r="S40" s="70"/>
      <c r="T40" s="5">
        <f t="shared" si="6"/>
        <v>0</v>
      </c>
      <c r="U40" s="70">
        <f t="shared" si="7"/>
        <v>0</v>
      </c>
      <c r="V40" s="70">
        <f t="shared" si="8"/>
        <v>0</v>
      </c>
      <c r="W40" s="70">
        <f t="shared" si="9"/>
        <v>0</v>
      </c>
      <c r="X40" s="5">
        <f t="shared" si="10"/>
        <v>0</v>
      </c>
      <c r="Y40" s="70"/>
      <c r="Z40" s="70"/>
      <c r="AA40" s="70"/>
      <c r="AB40" s="5">
        <f t="shared" si="11"/>
        <v>0</v>
      </c>
      <c r="AC40" s="70">
        <f t="shared" si="12"/>
        <v>0</v>
      </c>
      <c r="AD40" s="70">
        <f t="shared" si="13"/>
        <v>0</v>
      </c>
      <c r="AE40" s="70">
        <f t="shared" si="14"/>
        <v>0</v>
      </c>
      <c r="AF40" s="5">
        <f t="shared" si="15"/>
        <v>0</v>
      </c>
    </row>
    <row r="41" spans="1:32" s="54" customFormat="1" ht="30" customHeight="1" x14ac:dyDescent="0.2">
      <c r="A41" s="1"/>
      <c r="B41" s="62"/>
      <c r="C41" s="61">
        <v>2</v>
      </c>
      <c r="D41" s="60" t="s">
        <v>6</v>
      </c>
      <c r="E41" s="70">
        <v>0</v>
      </c>
      <c r="F41" s="70">
        <v>0</v>
      </c>
      <c r="G41" s="70">
        <v>0</v>
      </c>
      <c r="H41" s="5">
        <f t="shared" si="16"/>
        <v>0</v>
      </c>
      <c r="I41" s="70"/>
      <c r="J41" s="70"/>
      <c r="K41" s="70"/>
      <c r="L41" s="5">
        <f t="shared" si="1"/>
        <v>0</v>
      </c>
      <c r="M41" s="70">
        <f t="shared" si="2"/>
        <v>0</v>
      </c>
      <c r="N41" s="70">
        <f t="shared" si="3"/>
        <v>0</v>
      </c>
      <c r="O41" s="70">
        <f t="shared" si="4"/>
        <v>0</v>
      </c>
      <c r="P41" s="5">
        <f t="shared" si="5"/>
        <v>0</v>
      </c>
      <c r="Q41" s="70"/>
      <c r="R41" s="70"/>
      <c r="S41" s="70"/>
      <c r="T41" s="5">
        <f t="shared" si="6"/>
        <v>0</v>
      </c>
      <c r="U41" s="70">
        <f t="shared" si="7"/>
        <v>0</v>
      </c>
      <c r="V41" s="70">
        <f t="shared" si="8"/>
        <v>0</v>
      </c>
      <c r="W41" s="70">
        <f t="shared" si="9"/>
        <v>0</v>
      </c>
      <c r="X41" s="5">
        <f t="shared" si="10"/>
        <v>0</v>
      </c>
      <c r="Y41" s="70"/>
      <c r="Z41" s="70"/>
      <c r="AA41" s="70"/>
      <c r="AB41" s="5">
        <f t="shared" si="11"/>
        <v>0</v>
      </c>
      <c r="AC41" s="70">
        <f t="shared" si="12"/>
        <v>0</v>
      </c>
      <c r="AD41" s="70">
        <f t="shared" si="13"/>
        <v>0</v>
      </c>
      <c r="AE41" s="70">
        <f t="shared" si="14"/>
        <v>0</v>
      </c>
      <c r="AF41" s="5">
        <f t="shared" si="15"/>
        <v>0</v>
      </c>
    </row>
    <row r="42" spans="1:32" s="54" customFormat="1" ht="22.5" customHeight="1" x14ac:dyDescent="0.2">
      <c r="A42" s="1"/>
      <c r="B42" s="62"/>
      <c r="C42" s="61">
        <v>3</v>
      </c>
      <c r="D42" s="60" t="s">
        <v>4</v>
      </c>
      <c r="E42" s="70">
        <v>0</v>
      </c>
      <c r="F42" s="70">
        <v>0</v>
      </c>
      <c r="G42" s="70">
        <v>0</v>
      </c>
      <c r="H42" s="5">
        <f t="shared" si="16"/>
        <v>0</v>
      </c>
      <c r="I42" s="70"/>
      <c r="J42" s="70"/>
      <c r="K42" s="70"/>
      <c r="L42" s="5">
        <f t="shared" si="1"/>
        <v>0</v>
      </c>
      <c r="M42" s="70">
        <f t="shared" si="2"/>
        <v>0</v>
      </c>
      <c r="N42" s="70">
        <f t="shared" si="3"/>
        <v>0</v>
      </c>
      <c r="O42" s="70">
        <f t="shared" si="4"/>
        <v>0</v>
      </c>
      <c r="P42" s="5">
        <f t="shared" si="5"/>
        <v>0</v>
      </c>
      <c r="Q42" s="70"/>
      <c r="R42" s="70"/>
      <c r="S42" s="70"/>
      <c r="T42" s="5">
        <f t="shared" si="6"/>
        <v>0</v>
      </c>
      <c r="U42" s="70">
        <f t="shared" si="7"/>
        <v>0</v>
      </c>
      <c r="V42" s="70">
        <f t="shared" si="8"/>
        <v>0</v>
      </c>
      <c r="W42" s="70">
        <f t="shared" si="9"/>
        <v>0</v>
      </c>
      <c r="X42" s="5">
        <f t="shared" si="10"/>
        <v>0</v>
      </c>
      <c r="Y42" s="70"/>
      <c r="Z42" s="70"/>
      <c r="AA42" s="70"/>
      <c r="AB42" s="5">
        <f t="shared" si="11"/>
        <v>0</v>
      </c>
      <c r="AC42" s="70">
        <f t="shared" si="12"/>
        <v>0</v>
      </c>
      <c r="AD42" s="70">
        <f t="shared" si="13"/>
        <v>0</v>
      </c>
      <c r="AE42" s="70">
        <f t="shared" si="14"/>
        <v>0</v>
      </c>
      <c r="AF42" s="5">
        <f t="shared" si="15"/>
        <v>0</v>
      </c>
    </row>
    <row r="43" spans="1:32" s="54" customFormat="1" ht="22.5" customHeight="1" x14ac:dyDescent="0.2">
      <c r="A43" s="1"/>
      <c r="B43" s="62"/>
      <c r="C43" s="61">
        <v>4</v>
      </c>
      <c r="D43" s="60" t="s">
        <v>2</v>
      </c>
      <c r="E43" s="70">
        <v>0</v>
      </c>
      <c r="F43" s="70">
        <v>0</v>
      </c>
      <c r="G43" s="70">
        <v>0</v>
      </c>
      <c r="H43" s="5">
        <f t="shared" si="16"/>
        <v>0</v>
      </c>
      <c r="I43" s="70"/>
      <c r="J43" s="70"/>
      <c r="K43" s="70"/>
      <c r="L43" s="5">
        <f t="shared" si="1"/>
        <v>0</v>
      </c>
      <c r="M43" s="70">
        <f t="shared" si="2"/>
        <v>0</v>
      </c>
      <c r="N43" s="70">
        <f t="shared" si="3"/>
        <v>0</v>
      </c>
      <c r="O43" s="70">
        <f t="shared" si="4"/>
        <v>0</v>
      </c>
      <c r="P43" s="5">
        <f t="shared" si="5"/>
        <v>0</v>
      </c>
      <c r="Q43" s="70"/>
      <c r="R43" s="70"/>
      <c r="S43" s="70"/>
      <c r="T43" s="5">
        <f t="shared" si="6"/>
        <v>0</v>
      </c>
      <c r="U43" s="70">
        <f t="shared" si="7"/>
        <v>0</v>
      </c>
      <c r="V43" s="70">
        <f t="shared" si="8"/>
        <v>0</v>
      </c>
      <c r="W43" s="70">
        <f t="shared" si="9"/>
        <v>0</v>
      </c>
      <c r="X43" s="5">
        <f t="shared" si="10"/>
        <v>0</v>
      </c>
      <c r="Y43" s="70"/>
      <c r="Z43" s="70"/>
      <c r="AA43" s="70"/>
      <c r="AB43" s="5">
        <f t="shared" si="11"/>
        <v>0</v>
      </c>
      <c r="AC43" s="70">
        <f t="shared" si="12"/>
        <v>0</v>
      </c>
      <c r="AD43" s="70">
        <f t="shared" si="13"/>
        <v>0</v>
      </c>
      <c r="AE43" s="70">
        <f t="shared" si="14"/>
        <v>0</v>
      </c>
      <c r="AF43" s="5">
        <f t="shared" si="15"/>
        <v>0</v>
      </c>
    </row>
    <row r="44" spans="1:32" s="54" customFormat="1" ht="22.5" customHeight="1" collapsed="1" x14ac:dyDescent="0.2">
      <c r="A44" s="1"/>
      <c r="B44" s="69"/>
      <c r="C44" s="68">
        <v>5</v>
      </c>
      <c r="D44" s="67" t="s">
        <v>0</v>
      </c>
      <c r="E44" s="66">
        <v>0</v>
      </c>
      <c r="F44" s="66">
        <v>0</v>
      </c>
      <c r="G44" s="66">
        <v>0</v>
      </c>
      <c r="H44" s="65">
        <f t="shared" si="16"/>
        <v>0</v>
      </c>
      <c r="I44" s="66"/>
      <c r="J44" s="66"/>
      <c r="K44" s="66"/>
      <c r="L44" s="65">
        <f t="shared" si="1"/>
        <v>0</v>
      </c>
      <c r="M44" s="66">
        <f t="shared" si="2"/>
        <v>0</v>
      </c>
      <c r="N44" s="66">
        <f t="shared" si="3"/>
        <v>0</v>
      </c>
      <c r="O44" s="66">
        <f t="shared" si="4"/>
        <v>0</v>
      </c>
      <c r="P44" s="65">
        <f t="shared" si="5"/>
        <v>0</v>
      </c>
      <c r="Q44" s="66"/>
      <c r="R44" s="66"/>
      <c r="S44" s="66"/>
      <c r="T44" s="65">
        <f t="shared" si="6"/>
        <v>0</v>
      </c>
      <c r="U44" s="66">
        <f t="shared" si="7"/>
        <v>0</v>
      </c>
      <c r="V44" s="66">
        <f t="shared" si="8"/>
        <v>0</v>
      </c>
      <c r="W44" s="66">
        <f t="shared" si="9"/>
        <v>0</v>
      </c>
      <c r="X44" s="65">
        <f t="shared" si="10"/>
        <v>0</v>
      </c>
      <c r="Y44" s="66"/>
      <c r="Z44" s="66"/>
      <c r="AA44" s="66"/>
      <c r="AB44" s="65">
        <f t="shared" si="11"/>
        <v>0</v>
      </c>
      <c r="AC44" s="66">
        <f t="shared" si="12"/>
        <v>0</v>
      </c>
      <c r="AD44" s="66">
        <f t="shared" si="13"/>
        <v>0</v>
      </c>
      <c r="AE44" s="66">
        <f t="shared" si="14"/>
        <v>0</v>
      </c>
      <c r="AF44" s="65">
        <f t="shared" si="15"/>
        <v>0</v>
      </c>
    </row>
    <row r="45" spans="1:32" ht="24.95" hidden="1" customHeight="1" outlineLevel="1" x14ac:dyDescent="0.2">
      <c r="B45" s="62"/>
      <c r="C45" s="61"/>
      <c r="D45" s="60"/>
      <c r="E45" s="64">
        <v>0</v>
      </c>
      <c r="F45" s="64">
        <v>0</v>
      </c>
      <c r="G45" s="64">
        <v>0</v>
      </c>
      <c r="H45" s="63">
        <f t="shared" si="16"/>
        <v>0</v>
      </c>
      <c r="I45" s="64"/>
      <c r="J45" s="64"/>
      <c r="K45" s="64"/>
      <c r="L45" s="63">
        <f t="shared" si="1"/>
        <v>0</v>
      </c>
      <c r="M45" s="64">
        <f t="shared" si="2"/>
        <v>0</v>
      </c>
      <c r="N45" s="64">
        <f t="shared" si="3"/>
        <v>0</v>
      </c>
      <c r="O45" s="64">
        <f t="shared" si="4"/>
        <v>0</v>
      </c>
      <c r="P45" s="63">
        <f t="shared" si="5"/>
        <v>0</v>
      </c>
      <c r="Q45" s="64"/>
      <c r="R45" s="64"/>
      <c r="S45" s="64"/>
      <c r="T45" s="63">
        <f t="shared" si="6"/>
        <v>0</v>
      </c>
      <c r="U45" s="64">
        <f t="shared" si="7"/>
        <v>0</v>
      </c>
      <c r="V45" s="64">
        <f t="shared" si="8"/>
        <v>0</v>
      </c>
      <c r="W45" s="64">
        <f t="shared" si="9"/>
        <v>0</v>
      </c>
      <c r="X45" s="63">
        <f t="shared" si="10"/>
        <v>0</v>
      </c>
      <c r="Y45" s="64"/>
      <c r="Z45" s="64"/>
      <c r="AA45" s="64"/>
      <c r="AB45" s="63">
        <f t="shared" si="11"/>
        <v>0</v>
      </c>
      <c r="AC45" s="64">
        <f t="shared" si="12"/>
        <v>0</v>
      </c>
      <c r="AD45" s="64">
        <f t="shared" si="13"/>
        <v>0</v>
      </c>
      <c r="AE45" s="64">
        <f t="shared" si="14"/>
        <v>0</v>
      </c>
      <c r="AF45" s="63">
        <f t="shared" si="15"/>
        <v>0</v>
      </c>
    </row>
    <row r="46" spans="1:32" s="54" customFormat="1" ht="17.100000000000001" hidden="1" customHeight="1" outlineLevel="1" x14ac:dyDescent="0.2">
      <c r="A46" s="1"/>
      <c r="B46" s="62"/>
      <c r="C46" s="61"/>
      <c r="D46" s="60"/>
      <c r="E46" s="59">
        <v>0</v>
      </c>
      <c r="F46" s="59">
        <v>0</v>
      </c>
      <c r="G46" s="59">
        <v>0</v>
      </c>
      <c r="H46" s="58">
        <f t="shared" si="16"/>
        <v>0</v>
      </c>
      <c r="I46" s="59"/>
      <c r="J46" s="59"/>
      <c r="K46" s="59"/>
      <c r="L46" s="58">
        <f t="shared" si="1"/>
        <v>0</v>
      </c>
      <c r="M46" s="59">
        <f t="shared" si="2"/>
        <v>0</v>
      </c>
      <c r="N46" s="59">
        <f t="shared" si="3"/>
        <v>0</v>
      </c>
      <c r="O46" s="59">
        <f t="shared" si="4"/>
        <v>0</v>
      </c>
      <c r="P46" s="58">
        <f t="shared" si="5"/>
        <v>0</v>
      </c>
      <c r="Q46" s="59"/>
      <c r="R46" s="59"/>
      <c r="S46" s="59"/>
      <c r="T46" s="58">
        <f t="shared" si="6"/>
        <v>0</v>
      </c>
      <c r="U46" s="59">
        <f t="shared" si="7"/>
        <v>0</v>
      </c>
      <c r="V46" s="59">
        <f t="shared" si="8"/>
        <v>0</v>
      </c>
      <c r="W46" s="59">
        <f t="shared" si="9"/>
        <v>0</v>
      </c>
      <c r="X46" s="58">
        <f t="shared" si="10"/>
        <v>0</v>
      </c>
      <c r="Y46" s="59"/>
      <c r="Z46" s="59"/>
      <c r="AA46" s="59"/>
      <c r="AB46" s="58">
        <f t="shared" si="11"/>
        <v>0</v>
      </c>
      <c r="AC46" s="59">
        <f t="shared" si="12"/>
        <v>0</v>
      </c>
      <c r="AD46" s="59">
        <f t="shared" si="13"/>
        <v>0</v>
      </c>
      <c r="AE46" s="59">
        <f t="shared" si="14"/>
        <v>0</v>
      </c>
      <c r="AF46" s="58">
        <f t="shared" si="15"/>
        <v>0</v>
      </c>
    </row>
    <row r="47" spans="1:32" s="54" customFormat="1" ht="18" customHeight="1" collapsed="1" thickBot="1" x14ac:dyDescent="0.25">
      <c r="A47" s="1"/>
      <c r="B47" s="57"/>
      <c r="C47" s="56"/>
      <c r="D47" s="56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</row>
    <row r="48" spans="1:32" ht="28.5" customHeight="1" thickBot="1" x14ac:dyDescent="0.25">
      <c r="B48" s="53" t="s">
        <v>14</v>
      </c>
      <c r="C48" s="52"/>
      <c r="D48" s="52"/>
      <c r="E48" s="51">
        <f>+E10+E16+E21+E26+E29+E35+E39</f>
        <v>1453215</v>
      </c>
      <c r="F48" s="51">
        <f>+F10+F16+F21+F26+F29+F35+F39</f>
        <v>103140</v>
      </c>
      <c r="G48" s="51">
        <f>+G10+G16+G21+G26+G29+G35+G39</f>
        <v>0</v>
      </c>
      <c r="H48" s="51">
        <f t="shared" ref="H48:H55" si="17">+G48+F48+E48</f>
        <v>1556355</v>
      </c>
      <c r="I48" s="51">
        <f t="shared" ref="I48:K48" si="18">+I10+I16+I21+I26+I29+I35+I39</f>
        <v>4436</v>
      </c>
      <c r="J48" s="51">
        <f t="shared" si="18"/>
        <v>8</v>
      </c>
      <c r="K48" s="51">
        <f t="shared" si="18"/>
        <v>0</v>
      </c>
      <c r="L48" s="51">
        <f t="shared" ref="L48:L55" si="19">+K48+J48+I48</f>
        <v>4444</v>
      </c>
      <c r="M48" s="51">
        <f t="shared" ref="M48:O48" si="20">+M10+M16+M21+M26+M29+M35+M39</f>
        <v>1457651</v>
      </c>
      <c r="N48" s="51">
        <f t="shared" si="20"/>
        <v>103148</v>
      </c>
      <c r="O48" s="51">
        <f t="shared" si="20"/>
        <v>0</v>
      </c>
      <c r="P48" s="51">
        <f t="shared" ref="P48:P55" si="21">+O48+N48+M48</f>
        <v>1560799</v>
      </c>
      <c r="Q48" s="51">
        <f t="shared" ref="Q48:S48" si="22">+Q10+Q16+Q21+Q26+Q29+Q35+Q39</f>
        <v>0</v>
      </c>
      <c r="R48" s="51">
        <f t="shared" si="22"/>
        <v>0</v>
      </c>
      <c r="S48" s="51">
        <f t="shared" si="22"/>
        <v>0</v>
      </c>
      <c r="T48" s="51">
        <f t="shared" ref="T48:T55" si="23">+S48+R48+Q48</f>
        <v>0</v>
      </c>
      <c r="U48" s="51">
        <f t="shared" ref="U48:W48" si="24">+U10+U16+U21+U26+U29+U35+U39</f>
        <v>1457651</v>
      </c>
      <c r="V48" s="51">
        <f t="shared" si="24"/>
        <v>103148</v>
      </c>
      <c r="W48" s="51">
        <f t="shared" si="24"/>
        <v>0</v>
      </c>
      <c r="X48" s="51">
        <f t="shared" ref="X48:X55" si="25">+W48+V48+U48</f>
        <v>1560799</v>
      </c>
      <c r="Y48" s="51">
        <f t="shared" ref="Y48:AA48" si="26">+Y10+Y16+Y21+Y26+Y29+Y35+Y39</f>
        <v>0</v>
      </c>
      <c r="Z48" s="51">
        <f t="shared" si="26"/>
        <v>0</v>
      </c>
      <c r="AA48" s="51">
        <f t="shared" si="26"/>
        <v>0</v>
      </c>
      <c r="AB48" s="51">
        <f t="shared" ref="AB48:AB55" si="27">+AA48+Z48+Y48</f>
        <v>0</v>
      </c>
      <c r="AC48" s="51">
        <f t="shared" ref="AC48:AE48" si="28">+AC10+AC16+AC21+AC26+AC29+AC35+AC39</f>
        <v>1457651</v>
      </c>
      <c r="AD48" s="51">
        <f t="shared" si="28"/>
        <v>103148</v>
      </c>
      <c r="AE48" s="51">
        <f t="shared" si="28"/>
        <v>0</v>
      </c>
      <c r="AF48" s="51">
        <f t="shared" ref="AF48:AF55" si="29">+AE48+AD48+AC48</f>
        <v>1560799</v>
      </c>
    </row>
    <row r="49" spans="2:37" ht="24.95" hidden="1" customHeight="1" outlineLevel="1" x14ac:dyDescent="0.2">
      <c r="B49" s="50"/>
      <c r="C49" s="49"/>
      <c r="D49" s="49"/>
      <c r="E49" s="48">
        <f>SUM(E50:E52,E54:E55)</f>
        <v>1453215</v>
      </c>
      <c r="F49" s="48">
        <f>SUM(F50:F52,F54:F55)</f>
        <v>103140</v>
      </c>
      <c r="G49" s="48">
        <f>SUM(G50:G52,G54:G55)</f>
        <v>0</v>
      </c>
      <c r="H49" s="48">
        <f t="shared" si="17"/>
        <v>1556355</v>
      </c>
      <c r="I49" s="48">
        <f t="shared" ref="I49:K49" si="30">SUM(I50:I52,I54:I55)</f>
        <v>4436</v>
      </c>
      <c r="J49" s="48">
        <f t="shared" si="30"/>
        <v>8</v>
      </c>
      <c r="K49" s="48">
        <f t="shared" si="30"/>
        <v>0</v>
      </c>
      <c r="L49" s="48">
        <f t="shared" si="19"/>
        <v>4444</v>
      </c>
      <c r="M49" s="48">
        <f t="shared" ref="M49:O49" si="31">SUM(M50:M52,M54:M55)</f>
        <v>1457651</v>
      </c>
      <c r="N49" s="48">
        <f t="shared" si="31"/>
        <v>103148</v>
      </c>
      <c r="O49" s="48">
        <f t="shared" si="31"/>
        <v>0</v>
      </c>
      <c r="P49" s="48">
        <f t="shared" si="21"/>
        <v>1560799</v>
      </c>
      <c r="Q49" s="48">
        <f t="shared" ref="Q49:S49" si="32">SUM(Q50:Q52,Q54:Q55)</f>
        <v>0</v>
      </c>
      <c r="R49" s="48">
        <f t="shared" si="32"/>
        <v>0</v>
      </c>
      <c r="S49" s="48">
        <f t="shared" si="32"/>
        <v>0</v>
      </c>
      <c r="T49" s="48">
        <f t="shared" si="23"/>
        <v>0</v>
      </c>
      <c r="U49" s="48">
        <f t="shared" ref="U49:W49" si="33">SUM(U50:U52,U54:U55)</f>
        <v>1457651</v>
      </c>
      <c r="V49" s="48">
        <f t="shared" si="33"/>
        <v>103148</v>
      </c>
      <c r="W49" s="48">
        <f t="shared" si="33"/>
        <v>0</v>
      </c>
      <c r="X49" s="48">
        <f t="shared" si="25"/>
        <v>1560799</v>
      </c>
      <c r="Y49" s="48">
        <f t="shared" ref="Y49:AA49" si="34">SUM(Y50:Y52,Y54:Y55)</f>
        <v>0</v>
      </c>
      <c r="Z49" s="48">
        <f t="shared" si="34"/>
        <v>0</v>
      </c>
      <c r="AA49" s="48">
        <f t="shared" si="34"/>
        <v>0</v>
      </c>
      <c r="AB49" s="48">
        <f t="shared" si="27"/>
        <v>0</v>
      </c>
      <c r="AC49" s="48">
        <f t="shared" ref="AC49:AE49" si="35">SUM(AC50:AC52,AC54:AC55)</f>
        <v>1457651</v>
      </c>
      <c r="AD49" s="48">
        <f t="shared" si="35"/>
        <v>103148</v>
      </c>
      <c r="AE49" s="48">
        <f t="shared" si="35"/>
        <v>0</v>
      </c>
      <c r="AF49" s="48">
        <f t="shared" si="29"/>
        <v>1560799</v>
      </c>
    </row>
    <row r="50" spans="2:37" ht="23.25" customHeight="1" collapsed="1" x14ac:dyDescent="0.2">
      <c r="B50" s="47"/>
      <c r="C50" s="46" t="s">
        <v>9</v>
      </c>
      <c r="D50" s="45" t="s">
        <v>8</v>
      </c>
      <c r="E50" s="44">
        <f t="shared" ref="E50:S55" si="36">SUMIF($D$10:$D$47,$D$50:$D$55,E$10:E$47)</f>
        <v>1057655</v>
      </c>
      <c r="F50" s="44">
        <f t="shared" si="36"/>
        <v>84394</v>
      </c>
      <c r="G50" s="44">
        <f t="shared" si="36"/>
        <v>0</v>
      </c>
      <c r="H50" s="44">
        <f t="shared" si="17"/>
        <v>1142049</v>
      </c>
      <c r="I50" s="44">
        <f t="shared" si="36"/>
        <v>2528</v>
      </c>
      <c r="J50" s="44">
        <f t="shared" si="36"/>
        <v>0</v>
      </c>
      <c r="K50" s="44">
        <f t="shared" si="36"/>
        <v>0</v>
      </c>
      <c r="L50" s="44">
        <f t="shared" si="19"/>
        <v>2528</v>
      </c>
      <c r="M50" s="44">
        <f t="shared" si="36"/>
        <v>1060183</v>
      </c>
      <c r="N50" s="44">
        <f t="shared" si="36"/>
        <v>84394</v>
      </c>
      <c r="O50" s="44">
        <f t="shared" si="36"/>
        <v>0</v>
      </c>
      <c r="P50" s="44">
        <f t="shared" si="21"/>
        <v>1144577</v>
      </c>
      <c r="Q50" s="44">
        <f t="shared" si="36"/>
        <v>0</v>
      </c>
      <c r="R50" s="44">
        <f t="shared" si="36"/>
        <v>0</v>
      </c>
      <c r="S50" s="44">
        <f t="shared" si="36"/>
        <v>0</v>
      </c>
      <c r="T50" s="44">
        <f t="shared" si="23"/>
        <v>0</v>
      </c>
      <c r="U50" s="44">
        <f t="shared" ref="I50:Y55" si="37">SUMIF($D$10:$D$47,$D$50:$D$55,U$10:U$47)</f>
        <v>1060183</v>
      </c>
      <c r="V50" s="44">
        <f t="shared" si="37"/>
        <v>84394</v>
      </c>
      <c r="W50" s="44">
        <f t="shared" si="37"/>
        <v>0</v>
      </c>
      <c r="X50" s="44">
        <f t="shared" si="25"/>
        <v>1144577</v>
      </c>
      <c r="Y50" s="44">
        <f t="shared" ref="Y50:AA55" si="38">SUMIF($D$10:$D$47,$D$50:$D$55,Y$10:Y$47)</f>
        <v>0</v>
      </c>
      <c r="Z50" s="44">
        <f t="shared" si="38"/>
        <v>0</v>
      </c>
      <c r="AA50" s="44">
        <f t="shared" si="38"/>
        <v>0</v>
      </c>
      <c r="AB50" s="44">
        <f t="shared" si="27"/>
        <v>0</v>
      </c>
      <c r="AC50" s="44">
        <f t="shared" ref="AC50:AE55" si="39">SUMIF($D$10:$D$47,$D$50:$D$55,AC$10:AC$47)</f>
        <v>1060183</v>
      </c>
      <c r="AD50" s="44">
        <f t="shared" si="39"/>
        <v>84394</v>
      </c>
      <c r="AE50" s="44">
        <f t="shared" si="39"/>
        <v>0</v>
      </c>
      <c r="AF50" s="44">
        <f t="shared" si="29"/>
        <v>1144577</v>
      </c>
    </row>
    <row r="51" spans="2:37" ht="30" x14ac:dyDescent="0.2">
      <c r="B51" s="37"/>
      <c r="C51" s="36" t="s">
        <v>7</v>
      </c>
      <c r="D51" s="35" t="s">
        <v>6</v>
      </c>
      <c r="E51" s="5">
        <f t="shared" si="36"/>
        <v>155719</v>
      </c>
      <c r="F51" s="5">
        <f t="shared" si="36"/>
        <v>10971</v>
      </c>
      <c r="G51" s="5">
        <f t="shared" si="36"/>
        <v>0</v>
      </c>
      <c r="H51" s="5">
        <f t="shared" si="17"/>
        <v>166690</v>
      </c>
      <c r="I51" s="5">
        <f t="shared" si="37"/>
        <v>0</v>
      </c>
      <c r="J51" s="5">
        <f t="shared" si="37"/>
        <v>0</v>
      </c>
      <c r="K51" s="5">
        <f t="shared" si="37"/>
        <v>0</v>
      </c>
      <c r="L51" s="5">
        <f t="shared" si="19"/>
        <v>0</v>
      </c>
      <c r="M51" s="5">
        <f t="shared" si="37"/>
        <v>155719</v>
      </c>
      <c r="N51" s="5">
        <f t="shared" si="37"/>
        <v>10971</v>
      </c>
      <c r="O51" s="5">
        <f t="shared" si="37"/>
        <v>0</v>
      </c>
      <c r="P51" s="5">
        <f t="shared" si="21"/>
        <v>166690</v>
      </c>
      <c r="Q51" s="5">
        <f t="shared" si="37"/>
        <v>0</v>
      </c>
      <c r="R51" s="5">
        <f t="shared" si="37"/>
        <v>0</v>
      </c>
      <c r="S51" s="5">
        <f t="shared" si="37"/>
        <v>0</v>
      </c>
      <c r="T51" s="5">
        <f t="shared" si="23"/>
        <v>0</v>
      </c>
      <c r="U51" s="5">
        <f t="shared" si="37"/>
        <v>155719</v>
      </c>
      <c r="V51" s="5">
        <f t="shared" si="37"/>
        <v>10971</v>
      </c>
      <c r="W51" s="5">
        <f t="shared" si="37"/>
        <v>0</v>
      </c>
      <c r="X51" s="5">
        <f t="shared" si="25"/>
        <v>166690</v>
      </c>
      <c r="Y51" s="5">
        <f t="shared" si="37"/>
        <v>0</v>
      </c>
      <c r="Z51" s="5">
        <f t="shared" si="38"/>
        <v>0</v>
      </c>
      <c r="AA51" s="5">
        <f t="shared" si="38"/>
        <v>0</v>
      </c>
      <c r="AB51" s="5">
        <f t="shared" si="27"/>
        <v>0</v>
      </c>
      <c r="AC51" s="5">
        <f t="shared" si="39"/>
        <v>155719</v>
      </c>
      <c r="AD51" s="5">
        <f t="shared" si="39"/>
        <v>10971</v>
      </c>
      <c r="AE51" s="5">
        <f t="shared" si="39"/>
        <v>0</v>
      </c>
      <c r="AF51" s="5">
        <f t="shared" si="29"/>
        <v>166690</v>
      </c>
    </row>
    <row r="52" spans="2:37" ht="23.25" customHeight="1" x14ac:dyDescent="0.2">
      <c r="B52" s="37"/>
      <c r="C52" s="36" t="s">
        <v>5</v>
      </c>
      <c r="D52" s="35" t="s">
        <v>4</v>
      </c>
      <c r="E52" s="5">
        <f t="shared" si="36"/>
        <v>239841</v>
      </c>
      <c r="F52" s="5">
        <f t="shared" si="36"/>
        <v>7775</v>
      </c>
      <c r="G52" s="5">
        <f t="shared" si="36"/>
        <v>0</v>
      </c>
      <c r="H52" s="5">
        <f t="shared" si="17"/>
        <v>247616</v>
      </c>
      <c r="I52" s="5">
        <f t="shared" si="37"/>
        <v>1908</v>
      </c>
      <c r="J52" s="5">
        <f t="shared" si="37"/>
        <v>8</v>
      </c>
      <c r="K52" s="5">
        <f t="shared" si="37"/>
        <v>0</v>
      </c>
      <c r="L52" s="5">
        <f t="shared" si="19"/>
        <v>1916</v>
      </c>
      <c r="M52" s="5">
        <f t="shared" si="37"/>
        <v>241749</v>
      </c>
      <c r="N52" s="5">
        <f t="shared" si="37"/>
        <v>7783</v>
      </c>
      <c r="O52" s="5">
        <f t="shared" si="37"/>
        <v>0</v>
      </c>
      <c r="P52" s="5">
        <f t="shared" si="21"/>
        <v>249532</v>
      </c>
      <c r="Q52" s="5">
        <f t="shared" si="37"/>
        <v>0</v>
      </c>
      <c r="R52" s="5">
        <f t="shared" si="37"/>
        <v>0</v>
      </c>
      <c r="S52" s="5">
        <f t="shared" si="37"/>
        <v>0</v>
      </c>
      <c r="T52" s="5">
        <f t="shared" si="23"/>
        <v>0</v>
      </c>
      <c r="U52" s="5">
        <f t="shared" si="37"/>
        <v>241749</v>
      </c>
      <c r="V52" s="5">
        <f t="shared" si="37"/>
        <v>7783</v>
      </c>
      <c r="W52" s="5">
        <f t="shared" si="37"/>
        <v>0</v>
      </c>
      <c r="X52" s="5">
        <f t="shared" si="25"/>
        <v>249532</v>
      </c>
      <c r="Y52" s="5">
        <f t="shared" si="38"/>
        <v>0</v>
      </c>
      <c r="Z52" s="5">
        <f t="shared" si="38"/>
        <v>0</v>
      </c>
      <c r="AA52" s="5">
        <f t="shared" si="38"/>
        <v>0</v>
      </c>
      <c r="AB52" s="5">
        <f t="shared" si="27"/>
        <v>0</v>
      </c>
      <c r="AC52" s="5">
        <f t="shared" si="39"/>
        <v>241749</v>
      </c>
      <c r="AD52" s="5">
        <f t="shared" si="39"/>
        <v>7783</v>
      </c>
      <c r="AE52" s="5">
        <f t="shared" si="39"/>
        <v>0</v>
      </c>
      <c r="AF52" s="5">
        <f t="shared" si="29"/>
        <v>249532</v>
      </c>
    </row>
    <row r="53" spans="2:37" s="38" customFormat="1" ht="21.75" hidden="1" customHeight="1" outlineLevel="1" x14ac:dyDescent="0.2">
      <c r="B53" s="43"/>
      <c r="C53" s="42"/>
      <c r="D53" s="41" t="s">
        <v>13</v>
      </c>
      <c r="E53" s="39">
        <f t="shared" si="36"/>
        <v>0</v>
      </c>
      <c r="F53" s="39">
        <f t="shared" si="36"/>
        <v>0</v>
      </c>
      <c r="G53" s="39">
        <f t="shared" si="36"/>
        <v>0</v>
      </c>
      <c r="H53" s="40">
        <f t="shared" si="17"/>
        <v>0</v>
      </c>
      <c r="I53" s="39">
        <f t="shared" si="37"/>
        <v>0</v>
      </c>
      <c r="J53" s="39">
        <f t="shared" si="37"/>
        <v>0</v>
      </c>
      <c r="K53" s="39">
        <f t="shared" si="37"/>
        <v>0</v>
      </c>
      <c r="L53" s="40">
        <f t="shared" si="19"/>
        <v>0</v>
      </c>
      <c r="M53" s="39">
        <f t="shared" si="37"/>
        <v>0</v>
      </c>
      <c r="N53" s="39">
        <f t="shared" si="37"/>
        <v>0</v>
      </c>
      <c r="O53" s="39">
        <f t="shared" si="37"/>
        <v>0</v>
      </c>
      <c r="P53" s="40">
        <f t="shared" si="21"/>
        <v>0</v>
      </c>
      <c r="Q53" s="39">
        <f t="shared" si="37"/>
        <v>0</v>
      </c>
      <c r="R53" s="39">
        <f t="shared" si="37"/>
        <v>0</v>
      </c>
      <c r="S53" s="39">
        <f t="shared" si="37"/>
        <v>0</v>
      </c>
      <c r="T53" s="40">
        <f t="shared" si="23"/>
        <v>0</v>
      </c>
      <c r="U53" s="39">
        <f t="shared" si="37"/>
        <v>0</v>
      </c>
      <c r="V53" s="39">
        <f t="shared" si="37"/>
        <v>0</v>
      </c>
      <c r="W53" s="39">
        <f t="shared" si="37"/>
        <v>0</v>
      </c>
      <c r="X53" s="40">
        <f t="shared" si="25"/>
        <v>0</v>
      </c>
      <c r="Y53" s="39">
        <f t="shared" si="38"/>
        <v>0</v>
      </c>
      <c r="Z53" s="39">
        <f t="shared" si="38"/>
        <v>0</v>
      </c>
      <c r="AA53" s="39">
        <f t="shared" si="38"/>
        <v>0</v>
      </c>
      <c r="AB53" s="40">
        <f t="shared" si="27"/>
        <v>0</v>
      </c>
      <c r="AC53" s="39">
        <f t="shared" si="39"/>
        <v>0</v>
      </c>
      <c r="AD53" s="39">
        <f t="shared" si="39"/>
        <v>0</v>
      </c>
      <c r="AE53" s="39">
        <f t="shared" si="39"/>
        <v>0</v>
      </c>
      <c r="AF53" s="40">
        <f t="shared" si="29"/>
        <v>0</v>
      </c>
      <c r="AH53" s="1"/>
      <c r="AI53" s="1"/>
      <c r="AJ53" s="1"/>
      <c r="AK53" s="1"/>
    </row>
    <row r="54" spans="2:37" ht="23.25" customHeight="1" collapsed="1" x14ac:dyDescent="0.2">
      <c r="B54" s="37"/>
      <c r="C54" s="36" t="s">
        <v>3</v>
      </c>
      <c r="D54" s="35" t="s">
        <v>2</v>
      </c>
      <c r="E54" s="5">
        <f t="shared" si="36"/>
        <v>0</v>
      </c>
      <c r="F54" s="5">
        <f t="shared" si="36"/>
        <v>0</v>
      </c>
      <c r="G54" s="5">
        <f t="shared" si="36"/>
        <v>0</v>
      </c>
      <c r="H54" s="5">
        <f t="shared" si="17"/>
        <v>0</v>
      </c>
      <c r="I54" s="5">
        <f t="shared" si="37"/>
        <v>0</v>
      </c>
      <c r="J54" s="5">
        <f t="shared" si="37"/>
        <v>0</v>
      </c>
      <c r="K54" s="5">
        <f t="shared" si="37"/>
        <v>0</v>
      </c>
      <c r="L54" s="5">
        <f t="shared" si="19"/>
        <v>0</v>
      </c>
      <c r="M54" s="5">
        <f t="shared" si="37"/>
        <v>0</v>
      </c>
      <c r="N54" s="5">
        <f t="shared" si="37"/>
        <v>0</v>
      </c>
      <c r="O54" s="5">
        <f t="shared" si="37"/>
        <v>0</v>
      </c>
      <c r="P54" s="5">
        <f t="shared" si="21"/>
        <v>0</v>
      </c>
      <c r="Q54" s="5">
        <f t="shared" si="37"/>
        <v>0</v>
      </c>
      <c r="R54" s="5">
        <f t="shared" si="37"/>
        <v>0</v>
      </c>
      <c r="S54" s="5">
        <f t="shared" si="37"/>
        <v>0</v>
      </c>
      <c r="T54" s="5">
        <f t="shared" si="23"/>
        <v>0</v>
      </c>
      <c r="U54" s="5">
        <f t="shared" si="37"/>
        <v>0</v>
      </c>
      <c r="V54" s="5">
        <f t="shared" si="37"/>
        <v>0</v>
      </c>
      <c r="W54" s="5">
        <f t="shared" si="37"/>
        <v>0</v>
      </c>
      <c r="X54" s="5">
        <f t="shared" si="25"/>
        <v>0</v>
      </c>
      <c r="Y54" s="5">
        <f t="shared" si="38"/>
        <v>0</v>
      </c>
      <c r="Z54" s="5">
        <f t="shared" si="38"/>
        <v>0</v>
      </c>
      <c r="AA54" s="5">
        <f t="shared" si="38"/>
        <v>0</v>
      </c>
      <c r="AB54" s="5">
        <f t="shared" si="27"/>
        <v>0</v>
      </c>
      <c r="AC54" s="5">
        <f t="shared" si="39"/>
        <v>0</v>
      </c>
      <c r="AD54" s="5">
        <f t="shared" si="39"/>
        <v>0</v>
      </c>
      <c r="AE54" s="5">
        <f t="shared" si="39"/>
        <v>0</v>
      </c>
      <c r="AF54" s="5">
        <f t="shared" si="29"/>
        <v>0</v>
      </c>
    </row>
    <row r="55" spans="2:37" ht="23.25" customHeight="1" thickBot="1" x14ac:dyDescent="0.25">
      <c r="B55" s="34"/>
      <c r="C55" s="33" t="s">
        <v>1</v>
      </c>
      <c r="D55" s="32" t="s">
        <v>0</v>
      </c>
      <c r="E55" s="31">
        <f t="shared" si="36"/>
        <v>0</v>
      </c>
      <c r="F55" s="31">
        <f t="shared" si="36"/>
        <v>0</v>
      </c>
      <c r="G55" s="31">
        <f t="shared" si="36"/>
        <v>0</v>
      </c>
      <c r="H55" s="31">
        <f t="shared" si="17"/>
        <v>0</v>
      </c>
      <c r="I55" s="31">
        <f t="shared" si="37"/>
        <v>0</v>
      </c>
      <c r="J55" s="31">
        <f t="shared" si="37"/>
        <v>0</v>
      </c>
      <c r="K55" s="31">
        <f t="shared" si="37"/>
        <v>0</v>
      </c>
      <c r="L55" s="31">
        <f t="shared" si="19"/>
        <v>0</v>
      </c>
      <c r="M55" s="31">
        <f t="shared" si="37"/>
        <v>0</v>
      </c>
      <c r="N55" s="31">
        <f t="shared" si="37"/>
        <v>0</v>
      </c>
      <c r="O55" s="31">
        <f t="shared" si="37"/>
        <v>0</v>
      </c>
      <c r="P55" s="31">
        <f t="shared" si="21"/>
        <v>0</v>
      </c>
      <c r="Q55" s="31">
        <f t="shared" si="37"/>
        <v>0</v>
      </c>
      <c r="R55" s="31">
        <f t="shared" si="37"/>
        <v>0</v>
      </c>
      <c r="S55" s="31">
        <f t="shared" si="37"/>
        <v>0</v>
      </c>
      <c r="T55" s="31">
        <f t="shared" si="23"/>
        <v>0</v>
      </c>
      <c r="U55" s="31">
        <f t="shared" si="37"/>
        <v>0</v>
      </c>
      <c r="V55" s="31">
        <f t="shared" si="37"/>
        <v>0</v>
      </c>
      <c r="W55" s="31">
        <f t="shared" si="37"/>
        <v>0</v>
      </c>
      <c r="X55" s="31">
        <f t="shared" si="25"/>
        <v>0</v>
      </c>
      <c r="Y55" s="31">
        <f t="shared" si="38"/>
        <v>0</v>
      </c>
      <c r="Z55" s="31">
        <f t="shared" si="38"/>
        <v>0</v>
      </c>
      <c r="AA55" s="31">
        <f t="shared" si="38"/>
        <v>0</v>
      </c>
      <c r="AB55" s="31">
        <f t="shared" si="27"/>
        <v>0</v>
      </c>
      <c r="AC55" s="31">
        <f t="shared" si="39"/>
        <v>0</v>
      </c>
      <c r="AD55" s="31">
        <f t="shared" si="39"/>
        <v>0</v>
      </c>
      <c r="AE55" s="31">
        <f t="shared" si="39"/>
        <v>0</v>
      </c>
      <c r="AF55" s="31">
        <f t="shared" si="29"/>
        <v>0</v>
      </c>
    </row>
    <row r="56" spans="2:37" ht="17.100000000000001" customHeight="1" x14ac:dyDescent="0.2">
      <c r="B56" s="30" t="s">
        <v>42</v>
      </c>
      <c r="C56" s="29"/>
      <c r="D56" s="29"/>
      <c r="F56" s="14"/>
      <c r="J56" s="14"/>
      <c r="N56" s="14"/>
      <c r="P56" s="105" t="s">
        <v>32</v>
      </c>
      <c r="R56" s="14"/>
      <c r="V56" s="14"/>
      <c r="X56" s="105" t="s">
        <v>32</v>
      </c>
      <c r="Z56" s="14"/>
      <c r="AD56" s="14"/>
      <c r="AF56" s="105"/>
    </row>
    <row r="57" spans="2:37" ht="17.100000000000001" customHeight="1" x14ac:dyDescent="0.2"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pans="2:37" ht="12.75" hidden="1" customHeight="1" outlineLevel="1" x14ac:dyDescent="0.2"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</row>
    <row r="59" spans="2:37" ht="12.75" hidden="1" customHeight="1" outlineLevel="1" x14ac:dyDescent="0.2"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 spans="2:37" ht="17.25" hidden="1" customHeight="1" outlineLevel="1" x14ac:dyDescent="0.2">
      <c r="B60" s="28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</row>
    <row r="61" spans="2:37" ht="15.75" hidden="1" customHeight="1" outlineLevel="1" x14ac:dyDescent="0.2">
      <c r="B61" s="15" t="s">
        <v>12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pans="2:37" ht="22.5" hidden="1" customHeight="1" outlineLevel="1" x14ac:dyDescent="0.2">
      <c r="C62" s="26" t="s">
        <v>9</v>
      </c>
      <c r="D62" s="25" t="s">
        <v>8</v>
      </c>
      <c r="E62" s="22">
        <v>1057655</v>
      </c>
      <c r="F62" s="22">
        <v>84394</v>
      </c>
      <c r="G62" s="22">
        <v>0</v>
      </c>
      <c r="H62" s="22">
        <v>1142049</v>
      </c>
      <c r="I62" s="22">
        <v>2528</v>
      </c>
      <c r="J62" s="22">
        <v>0</v>
      </c>
      <c r="K62" s="22">
        <v>0</v>
      </c>
      <c r="L62" s="22">
        <v>2528</v>
      </c>
      <c r="M62" s="22">
        <v>1060183</v>
      </c>
      <c r="N62" s="22">
        <v>84394</v>
      </c>
      <c r="O62" s="22">
        <v>0</v>
      </c>
      <c r="P62" s="22">
        <v>1144577</v>
      </c>
      <c r="Q62" s="22">
        <v>0</v>
      </c>
      <c r="R62" s="22">
        <v>0</v>
      </c>
      <c r="S62" s="22">
        <v>0</v>
      </c>
      <c r="T62" s="22">
        <v>0</v>
      </c>
      <c r="U62" s="22">
        <v>1060183</v>
      </c>
      <c r="V62" s="22">
        <v>84394</v>
      </c>
      <c r="W62" s="22">
        <v>0</v>
      </c>
      <c r="X62" s="22">
        <v>1144577</v>
      </c>
      <c r="Y62" s="22">
        <v>0</v>
      </c>
      <c r="Z62" s="22">
        <v>0</v>
      </c>
      <c r="AA62" s="22">
        <v>0</v>
      </c>
      <c r="AB62" s="22">
        <v>0</v>
      </c>
      <c r="AC62" s="22">
        <v>1060183</v>
      </c>
      <c r="AD62" s="22">
        <v>84394</v>
      </c>
      <c r="AE62" s="22">
        <v>0</v>
      </c>
      <c r="AF62" s="22">
        <v>1144577</v>
      </c>
    </row>
    <row r="63" spans="2:37" ht="28.5" hidden="1" customHeight="1" outlineLevel="1" x14ac:dyDescent="0.2">
      <c r="C63" s="21"/>
      <c r="D63" s="20" t="s">
        <v>10</v>
      </c>
      <c r="E63" s="16">
        <f t="shared" ref="E63:H63" si="40">+E62-E50</f>
        <v>0</v>
      </c>
      <c r="F63" s="16">
        <f t="shared" si="40"/>
        <v>0</v>
      </c>
      <c r="G63" s="16">
        <f t="shared" si="40"/>
        <v>0</v>
      </c>
      <c r="H63" s="16">
        <f t="shared" si="40"/>
        <v>0</v>
      </c>
      <c r="I63" s="16">
        <f t="shared" ref="I63:X63" si="41">+I62-I50</f>
        <v>0</v>
      </c>
      <c r="J63" s="16">
        <f t="shared" si="41"/>
        <v>0</v>
      </c>
      <c r="K63" s="16">
        <f t="shared" si="41"/>
        <v>0</v>
      </c>
      <c r="L63" s="16">
        <f t="shared" si="41"/>
        <v>0</v>
      </c>
      <c r="M63" s="16">
        <f t="shared" si="41"/>
        <v>0</v>
      </c>
      <c r="N63" s="16">
        <f t="shared" si="41"/>
        <v>0</v>
      </c>
      <c r="O63" s="16">
        <f t="shared" si="41"/>
        <v>0</v>
      </c>
      <c r="P63" s="16">
        <f t="shared" si="41"/>
        <v>0</v>
      </c>
      <c r="Q63" s="16">
        <f t="shared" si="41"/>
        <v>0</v>
      </c>
      <c r="R63" s="16">
        <f t="shared" si="41"/>
        <v>0</v>
      </c>
      <c r="S63" s="16">
        <f t="shared" si="41"/>
        <v>0</v>
      </c>
      <c r="T63" s="16">
        <f t="shared" si="41"/>
        <v>0</v>
      </c>
      <c r="U63" s="16">
        <f t="shared" si="41"/>
        <v>0</v>
      </c>
      <c r="V63" s="16">
        <f t="shared" si="41"/>
        <v>0</v>
      </c>
      <c r="W63" s="16">
        <f t="shared" si="41"/>
        <v>0</v>
      </c>
      <c r="X63" s="16">
        <f t="shared" si="41"/>
        <v>0</v>
      </c>
      <c r="Y63" s="16">
        <f t="shared" ref="Y63:AF63" si="42">+Y62-Y50</f>
        <v>0</v>
      </c>
      <c r="Z63" s="16">
        <f t="shared" si="42"/>
        <v>0</v>
      </c>
      <c r="AA63" s="16">
        <f t="shared" si="42"/>
        <v>0</v>
      </c>
      <c r="AB63" s="16">
        <f t="shared" si="42"/>
        <v>0</v>
      </c>
      <c r="AC63" s="16">
        <f t="shared" si="42"/>
        <v>0</v>
      </c>
      <c r="AD63" s="16">
        <f t="shared" si="42"/>
        <v>0</v>
      </c>
      <c r="AE63" s="16">
        <f t="shared" si="42"/>
        <v>0</v>
      </c>
      <c r="AF63" s="16">
        <f t="shared" si="42"/>
        <v>0</v>
      </c>
    </row>
    <row r="64" spans="2:37" ht="30" hidden="1" customHeight="1" outlineLevel="1" x14ac:dyDescent="0.2">
      <c r="C64" s="26" t="s">
        <v>7</v>
      </c>
      <c r="D64" s="25" t="s">
        <v>6</v>
      </c>
      <c r="E64" s="22">
        <v>155719</v>
      </c>
      <c r="F64" s="22">
        <v>10971</v>
      </c>
      <c r="G64" s="22">
        <v>0</v>
      </c>
      <c r="H64" s="22">
        <v>166690</v>
      </c>
      <c r="I64" s="22">
        <v>0</v>
      </c>
      <c r="J64" s="22">
        <v>0</v>
      </c>
      <c r="K64" s="22">
        <v>0</v>
      </c>
      <c r="L64" s="22">
        <v>0</v>
      </c>
      <c r="M64" s="22">
        <v>155719</v>
      </c>
      <c r="N64" s="22">
        <v>10971</v>
      </c>
      <c r="O64" s="22">
        <v>0</v>
      </c>
      <c r="P64" s="22">
        <v>166690</v>
      </c>
      <c r="Q64" s="22">
        <v>0</v>
      </c>
      <c r="R64" s="22">
        <v>0</v>
      </c>
      <c r="S64" s="22">
        <v>0</v>
      </c>
      <c r="T64" s="22">
        <v>0</v>
      </c>
      <c r="U64" s="22">
        <v>155719</v>
      </c>
      <c r="V64" s="22">
        <v>10971</v>
      </c>
      <c r="W64" s="22">
        <v>0</v>
      </c>
      <c r="X64" s="22">
        <v>166690</v>
      </c>
      <c r="Y64" s="22">
        <v>0</v>
      </c>
      <c r="Z64" s="22">
        <v>0</v>
      </c>
      <c r="AA64" s="22">
        <v>0</v>
      </c>
      <c r="AB64" s="22">
        <v>0</v>
      </c>
      <c r="AC64" s="22">
        <v>155719</v>
      </c>
      <c r="AD64" s="22">
        <v>10971</v>
      </c>
      <c r="AE64" s="22">
        <v>0</v>
      </c>
      <c r="AF64" s="22">
        <v>166690</v>
      </c>
    </row>
    <row r="65" spans="3:32" ht="15.75" hidden="1" customHeight="1" outlineLevel="1" x14ac:dyDescent="0.2">
      <c r="C65" s="21"/>
      <c r="D65" s="20" t="s">
        <v>10</v>
      </c>
      <c r="E65" s="16">
        <f t="shared" ref="E65:H65" si="43">+E64-E51</f>
        <v>0</v>
      </c>
      <c r="F65" s="16">
        <f t="shared" si="43"/>
        <v>0</v>
      </c>
      <c r="G65" s="16">
        <f t="shared" si="43"/>
        <v>0</v>
      </c>
      <c r="H65" s="16">
        <f t="shared" si="43"/>
        <v>0</v>
      </c>
      <c r="I65" s="16">
        <f t="shared" ref="I65:X65" si="44">+I64-I51</f>
        <v>0</v>
      </c>
      <c r="J65" s="16">
        <f t="shared" si="44"/>
        <v>0</v>
      </c>
      <c r="K65" s="16">
        <f t="shared" si="44"/>
        <v>0</v>
      </c>
      <c r="L65" s="16">
        <f t="shared" si="44"/>
        <v>0</v>
      </c>
      <c r="M65" s="16">
        <f t="shared" si="44"/>
        <v>0</v>
      </c>
      <c r="N65" s="16">
        <f t="shared" si="44"/>
        <v>0</v>
      </c>
      <c r="O65" s="16">
        <f t="shared" si="44"/>
        <v>0</v>
      </c>
      <c r="P65" s="16">
        <f t="shared" si="44"/>
        <v>0</v>
      </c>
      <c r="Q65" s="16">
        <f t="shared" si="44"/>
        <v>0</v>
      </c>
      <c r="R65" s="16">
        <f t="shared" si="44"/>
        <v>0</v>
      </c>
      <c r="S65" s="16">
        <f t="shared" si="44"/>
        <v>0</v>
      </c>
      <c r="T65" s="16">
        <f t="shared" si="44"/>
        <v>0</v>
      </c>
      <c r="U65" s="16">
        <f t="shared" si="44"/>
        <v>0</v>
      </c>
      <c r="V65" s="16">
        <f t="shared" si="44"/>
        <v>0</v>
      </c>
      <c r="W65" s="16">
        <f t="shared" si="44"/>
        <v>0</v>
      </c>
      <c r="X65" s="16">
        <f t="shared" si="44"/>
        <v>0</v>
      </c>
      <c r="Y65" s="16">
        <f t="shared" ref="Y65:AF65" si="45">+Y64-Y51</f>
        <v>0</v>
      </c>
      <c r="Z65" s="16">
        <f t="shared" si="45"/>
        <v>0</v>
      </c>
      <c r="AA65" s="16">
        <f t="shared" si="45"/>
        <v>0</v>
      </c>
      <c r="AB65" s="16">
        <f t="shared" si="45"/>
        <v>0</v>
      </c>
      <c r="AC65" s="16">
        <f t="shared" si="45"/>
        <v>0</v>
      </c>
      <c r="AD65" s="16">
        <f t="shared" si="45"/>
        <v>0</v>
      </c>
      <c r="AE65" s="16">
        <f t="shared" si="45"/>
        <v>0</v>
      </c>
      <c r="AF65" s="16">
        <f t="shared" si="45"/>
        <v>0</v>
      </c>
    </row>
    <row r="66" spans="3:32" ht="15.75" hidden="1" customHeight="1" outlineLevel="1" x14ac:dyDescent="0.2">
      <c r="C66" s="26" t="s">
        <v>5</v>
      </c>
      <c r="D66" s="25" t="s">
        <v>4</v>
      </c>
      <c r="E66" s="22">
        <v>239841</v>
      </c>
      <c r="F66" s="22">
        <v>7775</v>
      </c>
      <c r="G66" s="22">
        <v>0</v>
      </c>
      <c r="H66" s="22">
        <v>247616</v>
      </c>
      <c r="I66" s="22">
        <v>1908</v>
      </c>
      <c r="J66" s="22">
        <v>8</v>
      </c>
      <c r="K66" s="22">
        <v>0</v>
      </c>
      <c r="L66" s="22">
        <v>1916</v>
      </c>
      <c r="M66" s="22">
        <v>241749</v>
      </c>
      <c r="N66" s="22">
        <v>7783</v>
      </c>
      <c r="O66" s="22">
        <v>0</v>
      </c>
      <c r="P66" s="22">
        <v>249532</v>
      </c>
      <c r="Q66" s="22">
        <v>0</v>
      </c>
      <c r="R66" s="22">
        <v>0</v>
      </c>
      <c r="S66" s="22">
        <v>0</v>
      </c>
      <c r="T66" s="22">
        <v>0</v>
      </c>
      <c r="U66" s="22">
        <v>241749</v>
      </c>
      <c r="V66" s="22">
        <v>7783</v>
      </c>
      <c r="W66" s="22">
        <v>0</v>
      </c>
      <c r="X66" s="22">
        <v>249532</v>
      </c>
      <c r="Y66" s="22">
        <v>0</v>
      </c>
      <c r="Z66" s="22">
        <v>0</v>
      </c>
      <c r="AA66" s="22">
        <v>0</v>
      </c>
      <c r="AB66" s="22">
        <v>0</v>
      </c>
      <c r="AC66" s="22">
        <v>241749</v>
      </c>
      <c r="AD66" s="22">
        <v>7783</v>
      </c>
      <c r="AE66" s="22">
        <v>0</v>
      </c>
      <c r="AF66" s="22">
        <v>249532</v>
      </c>
    </row>
    <row r="67" spans="3:32" ht="15.75" hidden="1" customHeight="1" outlineLevel="1" x14ac:dyDescent="0.2">
      <c r="C67" s="27"/>
      <c r="D67" s="20" t="s">
        <v>10</v>
      </c>
      <c r="E67" s="16">
        <f t="shared" ref="E67:H67" si="46">+E66-E52</f>
        <v>0</v>
      </c>
      <c r="F67" s="16">
        <f t="shared" si="46"/>
        <v>0</v>
      </c>
      <c r="G67" s="16">
        <f t="shared" si="46"/>
        <v>0</v>
      </c>
      <c r="H67" s="16">
        <f t="shared" si="46"/>
        <v>0</v>
      </c>
      <c r="I67" s="16">
        <f t="shared" ref="I67:X67" si="47">+I66-I52</f>
        <v>0</v>
      </c>
      <c r="J67" s="16">
        <f t="shared" si="47"/>
        <v>0</v>
      </c>
      <c r="K67" s="16">
        <f t="shared" si="47"/>
        <v>0</v>
      </c>
      <c r="L67" s="16">
        <f t="shared" si="47"/>
        <v>0</v>
      </c>
      <c r="M67" s="16">
        <f t="shared" si="47"/>
        <v>0</v>
      </c>
      <c r="N67" s="16">
        <f t="shared" si="47"/>
        <v>0</v>
      </c>
      <c r="O67" s="16">
        <f t="shared" si="47"/>
        <v>0</v>
      </c>
      <c r="P67" s="16">
        <f t="shared" si="47"/>
        <v>0</v>
      </c>
      <c r="Q67" s="16">
        <f t="shared" si="47"/>
        <v>0</v>
      </c>
      <c r="R67" s="16">
        <f t="shared" si="47"/>
        <v>0</v>
      </c>
      <c r="S67" s="16">
        <f t="shared" si="47"/>
        <v>0</v>
      </c>
      <c r="T67" s="16">
        <f t="shared" si="47"/>
        <v>0</v>
      </c>
      <c r="U67" s="16">
        <f t="shared" si="47"/>
        <v>0</v>
      </c>
      <c r="V67" s="16">
        <f t="shared" si="47"/>
        <v>0</v>
      </c>
      <c r="W67" s="16">
        <f t="shared" si="47"/>
        <v>0</v>
      </c>
      <c r="X67" s="16">
        <f t="shared" si="47"/>
        <v>0</v>
      </c>
      <c r="Y67" s="16">
        <f t="shared" ref="Y67:AF67" si="48">+Y66-Y52</f>
        <v>0</v>
      </c>
      <c r="Z67" s="16">
        <f t="shared" si="48"/>
        <v>0</v>
      </c>
      <c r="AA67" s="16">
        <f t="shared" si="48"/>
        <v>0</v>
      </c>
      <c r="AB67" s="16">
        <f t="shared" si="48"/>
        <v>0</v>
      </c>
      <c r="AC67" s="16">
        <f t="shared" si="48"/>
        <v>0</v>
      </c>
      <c r="AD67" s="16">
        <f t="shared" si="48"/>
        <v>0</v>
      </c>
      <c r="AE67" s="16">
        <f t="shared" si="48"/>
        <v>0</v>
      </c>
      <c r="AF67" s="16">
        <f t="shared" si="48"/>
        <v>0</v>
      </c>
    </row>
    <row r="68" spans="3:32" ht="15.75" hidden="1" customHeight="1" outlineLevel="1" x14ac:dyDescent="0.2">
      <c r="C68" s="26" t="s">
        <v>3</v>
      </c>
      <c r="D68" s="25" t="s">
        <v>2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</row>
    <row r="69" spans="3:32" ht="15.75" hidden="1" customHeight="1" outlineLevel="1" x14ac:dyDescent="0.2">
      <c r="C69" s="21"/>
      <c r="D69" s="20" t="s">
        <v>10</v>
      </c>
      <c r="E69" s="16">
        <f t="shared" ref="E69:H69" si="49">+E68-E54</f>
        <v>0</v>
      </c>
      <c r="F69" s="16">
        <f t="shared" si="49"/>
        <v>0</v>
      </c>
      <c r="G69" s="16">
        <f t="shared" si="49"/>
        <v>0</v>
      </c>
      <c r="H69" s="16">
        <f t="shared" si="49"/>
        <v>0</v>
      </c>
      <c r="I69" s="16">
        <f t="shared" ref="I69:X69" si="50">+I68-I54</f>
        <v>0</v>
      </c>
      <c r="J69" s="16">
        <f t="shared" si="50"/>
        <v>0</v>
      </c>
      <c r="K69" s="16">
        <f t="shared" si="50"/>
        <v>0</v>
      </c>
      <c r="L69" s="16">
        <f t="shared" si="50"/>
        <v>0</v>
      </c>
      <c r="M69" s="16">
        <f t="shared" si="50"/>
        <v>0</v>
      </c>
      <c r="N69" s="16">
        <f t="shared" si="50"/>
        <v>0</v>
      </c>
      <c r="O69" s="16">
        <f t="shared" si="50"/>
        <v>0</v>
      </c>
      <c r="P69" s="16">
        <f t="shared" si="50"/>
        <v>0</v>
      </c>
      <c r="Q69" s="16">
        <f t="shared" si="50"/>
        <v>0</v>
      </c>
      <c r="R69" s="16">
        <f t="shared" si="50"/>
        <v>0</v>
      </c>
      <c r="S69" s="16">
        <f t="shared" si="50"/>
        <v>0</v>
      </c>
      <c r="T69" s="16">
        <f t="shared" si="50"/>
        <v>0</v>
      </c>
      <c r="U69" s="16">
        <f t="shared" si="50"/>
        <v>0</v>
      </c>
      <c r="V69" s="16">
        <f t="shared" si="50"/>
        <v>0</v>
      </c>
      <c r="W69" s="16">
        <f t="shared" si="50"/>
        <v>0</v>
      </c>
      <c r="X69" s="16">
        <f t="shared" si="50"/>
        <v>0</v>
      </c>
      <c r="Y69" s="16">
        <f t="shared" ref="Y69:AF69" si="51">+Y68-Y54</f>
        <v>0</v>
      </c>
      <c r="Z69" s="16">
        <f t="shared" si="51"/>
        <v>0</v>
      </c>
      <c r="AA69" s="16">
        <f t="shared" si="51"/>
        <v>0</v>
      </c>
      <c r="AB69" s="16">
        <f t="shared" si="51"/>
        <v>0</v>
      </c>
      <c r="AC69" s="16">
        <f t="shared" si="51"/>
        <v>0</v>
      </c>
      <c r="AD69" s="16">
        <f t="shared" si="51"/>
        <v>0</v>
      </c>
      <c r="AE69" s="16">
        <f t="shared" si="51"/>
        <v>0</v>
      </c>
      <c r="AF69" s="16">
        <f t="shared" si="51"/>
        <v>0</v>
      </c>
    </row>
    <row r="70" spans="3:32" ht="16.5" hidden="1" customHeight="1" outlineLevel="1" x14ac:dyDescent="0.2">
      <c r="C70" s="24" t="s">
        <v>1</v>
      </c>
      <c r="D70" s="23" t="s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</row>
    <row r="71" spans="3:32" ht="15.75" hidden="1" customHeight="1" outlineLevel="1" x14ac:dyDescent="0.2">
      <c r="C71" s="21"/>
      <c r="D71" s="20" t="s">
        <v>10</v>
      </c>
      <c r="E71" s="16">
        <f t="shared" ref="E71:H71" si="52">+E70-E55</f>
        <v>0</v>
      </c>
      <c r="F71" s="16">
        <f t="shared" si="52"/>
        <v>0</v>
      </c>
      <c r="G71" s="16">
        <f t="shared" si="52"/>
        <v>0</v>
      </c>
      <c r="H71" s="16">
        <f t="shared" si="52"/>
        <v>0</v>
      </c>
      <c r="I71" s="16">
        <f t="shared" ref="I71:X71" si="53">+I70-I55</f>
        <v>0</v>
      </c>
      <c r="J71" s="16">
        <f t="shared" si="53"/>
        <v>0</v>
      </c>
      <c r="K71" s="16">
        <f t="shared" si="53"/>
        <v>0</v>
      </c>
      <c r="L71" s="16">
        <f t="shared" si="53"/>
        <v>0</v>
      </c>
      <c r="M71" s="16">
        <f t="shared" si="53"/>
        <v>0</v>
      </c>
      <c r="N71" s="16">
        <f t="shared" si="53"/>
        <v>0</v>
      </c>
      <c r="O71" s="16">
        <f t="shared" si="53"/>
        <v>0</v>
      </c>
      <c r="P71" s="16">
        <f t="shared" si="53"/>
        <v>0</v>
      </c>
      <c r="Q71" s="16">
        <f t="shared" si="53"/>
        <v>0</v>
      </c>
      <c r="R71" s="16">
        <f t="shared" si="53"/>
        <v>0</v>
      </c>
      <c r="S71" s="16">
        <f t="shared" si="53"/>
        <v>0</v>
      </c>
      <c r="T71" s="16">
        <f t="shared" si="53"/>
        <v>0</v>
      </c>
      <c r="U71" s="16">
        <f t="shared" si="53"/>
        <v>0</v>
      </c>
      <c r="V71" s="16">
        <f t="shared" si="53"/>
        <v>0</v>
      </c>
      <c r="W71" s="16">
        <f t="shared" si="53"/>
        <v>0</v>
      </c>
      <c r="X71" s="16">
        <f t="shared" si="53"/>
        <v>0</v>
      </c>
      <c r="Y71" s="16">
        <f t="shared" ref="Y71:AF71" si="54">+Y70-Y55</f>
        <v>0</v>
      </c>
      <c r="Z71" s="16">
        <f t="shared" si="54"/>
        <v>0</v>
      </c>
      <c r="AA71" s="16">
        <f t="shared" si="54"/>
        <v>0</v>
      </c>
      <c r="AB71" s="16">
        <f t="shared" si="54"/>
        <v>0</v>
      </c>
      <c r="AC71" s="16">
        <f t="shared" si="54"/>
        <v>0</v>
      </c>
      <c r="AD71" s="16">
        <f t="shared" si="54"/>
        <v>0</v>
      </c>
      <c r="AE71" s="16">
        <f t="shared" si="54"/>
        <v>0</v>
      </c>
      <c r="AF71" s="16">
        <f t="shared" si="54"/>
        <v>0</v>
      </c>
    </row>
    <row r="72" spans="3:32" ht="22.5" hidden="1" customHeight="1" outlineLevel="1" x14ac:dyDescent="0.2">
      <c r="D72" s="19" t="s">
        <v>11</v>
      </c>
      <c r="E72" s="18">
        <f t="shared" ref="E72:H72" si="55">+E70+E68+E66+E64+E62</f>
        <v>1453215</v>
      </c>
      <c r="F72" s="18">
        <f t="shared" si="55"/>
        <v>103140</v>
      </c>
      <c r="G72" s="18">
        <f t="shared" si="55"/>
        <v>0</v>
      </c>
      <c r="H72" s="18">
        <f t="shared" si="55"/>
        <v>1556355</v>
      </c>
      <c r="I72" s="18">
        <f t="shared" ref="I72:X72" si="56">+I70+I68+I66+I64+I62</f>
        <v>4436</v>
      </c>
      <c r="J72" s="18">
        <f t="shared" si="56"/>
        <v>8</v>
      </c>
      <c r="K72" s="18">
        <f t="shared" si="56"/>
        <v>0</v>
      </c>
      <c r="L72" s="18">
        <f t="shared" si="56"/>
        <v>4444</v>
      </c>
      <c r="M72" s="18">
        <f t="shared" si="56"/>
        <v>1457651</v>
      </c>
      <c r="N72" s="18">
        <f t="shared" si="56"/>
        <v>103148</v>
      </c>
      <c r="O72" s="18">
        <f t="shared" si="56"/>
        <v>0</v>
      </c>
      <c r="P72" s="18">
        <f t="shared" si="56"/>
        <v>1560799</v>
      </c>
      <c r="Q72" s="18">
        <f t="shared" si="56"/>
        <v>0</v>
      </c>
      <c r="R72" s="18">
        <f t="shared" si="56"/>
        <v>0</v>
      </c>
      <c r="S72" s="18">
        <f t="shared" si="56"/>
        <v>0</v>
      </c>
      <c r="T72" s="18">
        <f t="shared" si="56"/>
        <v>0</v>
      </c>
      <c r="U72" s="18">
        <f t="shared" si="56"/>
        <v>1457651</v>
      </c>
      <c r="V72" s="18">
        <f t="shared" si="56"/>
        <v>103148</v>
      </c>
      <c r="W72" s="18">
        <f t="shared" si="56"/>
        <v>0</v>
      </c>
      <c r="X72" s="18">
        <f t="shared" si="56"/>
        <v>1560799</v>
      </c>
      <c r="Y72" s="18">
        <f t="shared" ref="Y72:AF72" si="57">+Y70+Y68+Y66+Y64+Y62</f>
        <v>0</v>
      </c>
      <c r="Z72" s="18">
        <f t="shared" si="57"/>
        <v>0</v>
      </c>
      <c r="AA72" s="18">
        <f t="shared" si="57"/>
        <v>0</v>
      </c>
      <c r="AB72" s="18">
        <f t="shared" si="57"/>
        <v>0</v>
      </c>
      <c r="AC72" s="18">
        <f t="shared" si="57"/>
        <v>1457651</v>
      </c>
      <c r="AD72" s="18">
        <f t="shared" si="57"/>
        <v>103148</v>
      </c>
      <c r="AE72" s="18">
        <f t="shared" si="57"/>
        <v>0</v>
      </c>
      <c r="AF72" s="18">
        <f t="shared" si="57"/>
        <v>1560799</v>
      </c>
    </row>
    <row r="73" spans="3:32" ht="15.75" hidden="1" customHeight="1" outlineLevel="1" x14ac:dyDescent="0.2">
      <c r="D73" s="17" t="s">
        <v>10</v>
      </c>
      <c r="E73" s="16">
        <f t="shared" ref="E73:H73" si="58">+E72-E49</f>
        <v>0</v>
      </c>
      <c r="F73" s="16">
        <f t="shared" si="58"/>
        <v>0</v>
      </c>
      <c r="G73" s="16">
        <f t="shared" si="58"/>
        <v>0</v>
      </c>
      <c r="H73" s="16">
        <f t="shared" si="58"/>
        <v>0</v>
      </c>
      <c r="I73" s="16">
        <f t="shared" ref="I73:X73" si="59">+I72-I49</f>
        <v>0</v>
      </c>
      <c r="J73" s="16">
        <f t="shared" si="59"/>
        <v>0</v>
      </c>
      <c r="K73" s="16">
        <f t="shared" si="59"/>
        <v>0</v>
      </c>
      <c r="L73" s="16">
        <f t="shared" si="59"/>
        <v>0</v>
      </c>
      <c r="M73" s="16">
        <f t="shared" si="59"/>
        <v>0</v>
      </c>
      <c r="N73" s="16">
        <f t="shared" si="59"/>
        <v>0</v>
      </c>
      <c r="O73" s="16">
        <f t="shared" si="59"/>
        <v>0</v>
      </c>
      <c r="P73" s="16">
        <f t="shared" si="59"/>
        <v>0</v>
      </c>
      <c r="Q73" s="16">
        <f t="shared" si="59"/>
        <v>0</v>
      </c>
      <c r="R73" s="16">
        <f t="shared" si="59"/>
        <v>0</v>
      </c>
      <c r="S73" s="16">
        <f t="shared" si="59"/>
        <v>0</v>
      </c>
      <c r="T73" s="16">
        <f t="shared" si="59"/>
        <v>0</v>
      </c>
      <c r="U73" s="16">
        <f t="shared" si="59"/>
        <v>0</v>
      </c>
      <c r="V73" s="16">
        <f t="shared" si="59"/>
        <v>0</v>
      </c>
      <c r="W73" s="16">
        <f t="shared" si="59"/>
        <v>0</v>
      </c>
      <c r="X73" s="16">
        <f t="shared" si="59"/>
        <v>0</v>
      </c>
      <c r="Y73" s="16">
        <f t="shared" ref="Y73:AF73" si="60">+Y72-Y49</f>
        <v>0</v>
      </c>
      <c r="Z73" s="16">
        <f t="shared" si="60"/>
        <v>0</v>
      </c>
      <c r="AA73" s="16">
        <f t="shared" si="60"/>
        <v>0</v>
      </c>
      <c r="AB73" s="16">
        <f t="shared" si="60"/>
        <v>0</v>
      </c>
      <c r="AC73" s="16">
        <f t="shared" si="60"/>
        <v>0</v>
      </c>
      <c r="AD73" s="16">
        <f t="shared" si="60"/>
        <v>0</v>
      </c>
      <c r="AE73" s="16">
        <f t="shared" si="60"/>
        <v>0</v>
      </c>
      <c r="AF73" s="16">
        <f t="shared" si="60"/>
        <v>0</v>
      </c>
    </row>
    <row r="74" spans="3:32" ht="12.75" hidden="1" customHeight="1" outlineLevel="1" x14ac:dyDescent="0.2"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</row>
    <row r="75" spans="3:32" ht="12.75" hidden="1" customHeight="1" outlineLevel="1" x14ac:dyDescent="0.2"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</row>
    <row r="76" spans="3:32" ht="12.75" hidden="1" customHeight="1" outlineLevel="1" x14ac:dyDescent="0.2"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</row>
    <row r="77" spans="3:32" ht="15.75" hidden="1" customHeight="1" outlineLevel="1" x14ac:dyDescent="0.2">
      <c r="C77" s="15" t="s">
        <v>31</v>
      </c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</row>
    <row r="78" spans="3:32" ht="24.75" hidden="1" customHeight="1" outlineLevel="1" x14ac:dyDescent="0.2">
      <c r="C78" s="13" t="s">
        <v>9</v>
      </c>
      <c r="D78" s="12" t="s">
        <v>8</v>
      </c>
      <c r="E78" s="11">
        <v>1057655</v>
      </c>
      <c r="F78" s="11">
        <v>84394</v>
      </c>
      <c r="G78" s="11">
        <v>0</v>
      </c>
      <c r="H78" s="11">
        <v>1142049</v>
      </c>
      <c r="I78" s="11">
        <v>2528</v>
      </c>
      <c r="J78" s="11">
        <v>0</v>
      </c>
      <c r="K78" s="11">
        <v>0</v>
      </c>
      <c r="L78" s="11">
        <v>2528</v>
      </c>
      <c r="M78" s="11">
        <v>1060183</v>
      </c>
      <c r="N78" s="11">
        <v>84394</v>
      </c>
      <c r="O78" s="11">
        <v>0</v>
      </c>
      <c r="P78" s="11">
        <v>1144577</v>
      </c>
      <c r="Q78" s="11">
        <v>0</v>
      </c>
      <c r="R78" s="11">
        <v>0</v>
      </c>
      <c r="S78" s="11">
        <v>0</v>
      </c>
      <c r="T78" s="11">
        <v>0</v>
      </c>
      <c r="U78" s="11">
        <v>1060183</v>
      </c>
      <c r="V78" s="11">
        <v>84394</v>
      </c>
      <c r="W78" s="11">
        <v>0</v>
      </c>
      <c r="X78" s="11">
        <v>1144577</v>
      </c>
      <c r="Y78" s="11">
        <v>0</v>
      </c>
      <c r="Z78" s="11">
        <v>0</v>
      </c>
      <c r="AA78" s="11">
        <v>0</v>
      </c>
      <c r="AB78" s="11">
        <v>0</v>
      </c>
      <c r="AC78" s="11">
        <v>1060183</v>
      </c>
      <c r="AD78" s="11">
        <v>84394</v>
      </c>
      <c r="AE78" s="11">
        <v>0</v>
      </c>
      <c r="AF78" s="11">
        <v>1144577</v>
      </c>
    </row>
    <row r="79" spans="3:32" ht="20.25" hidden="1" customHeight="1" outlineLevel="1" x14ac:dyDescent="0.2">
      <c r="C79" s="10"/>
      <c r="D79" s="9"/>
      <c r="E79" s="8">
        <f t="shared" ref="E79:H79" si="61">+E78-E50</f>
        <v>0</v>
      </c>
      <c r="F79" s="8">
        <f t="shared" si="61"/>
        <v>0</v>
      </c>
      <c r="G79" s="8">
        <f t="shared" si="61"/>
        <v>0</v>
      </c>
      <c r="H79" s="8">
        <f t="shared" si="61"/>
        <v>0</v>
      </c>
      <c r="I79" s="8">
        <f t="shared" ref="I79:X79" si="62">+I78-I50</f>
        <v>0</v>
      </c>
      <c r="J79" s="8">
        <f t="shared" si="62"/>
        <v>0</v>
      </c>
      <c r="K79" s="8">
        <f t="shared" si="62"/>
        <v>0</v>
      </c>
      <c r="L79" s="8">
        <f t="shared" si="62"/>
        <v>0</v>
      </c>
      <c r="M79" s="8">
        <f t="shared" si="62"/>
        <v>0</v>
      </c>
      <c r="N79" s="8">
        <f t="shared" si="62"/>
        <v>0</v>
      </c>
      <c r="O79" s="8">
        <f t="shared" si="62"/>
        <v>0</v>
      </c>
      <c r="P79" s="8">
        <f t="shared" si="62"/>
        <v>0</v>
      </c>
      <c r="Q79" s="8">
        <f t="shared" si="62"/>
        <v>0</v>
      </c>
      <c r="R79" s="8">
        <f t="shared" si="62"/>
        <v>0</v>
      </c>
      <c r="S79" s="8">
        <f t="shared" si="62"/>
        <v>0</v>
      </c>
      <c r="T79" s="8">
        <f t="shared" si="62"/>
        <v>0</v>
      </c>
      <c r="U79" s="8">
        <f t="shared" si="62"/>
        <v>0</v>
      </c>
      <c r="V79" s="8">
        <f t="shared" si="62"/>
        <v>0</v>
      </c>
      <c r="W79" s="8">
        <f t="shared" si="62"/>
        <v>0</v>
      </c>
      <c r="X79" s="8">
        <f t="shared" si="62"/>
        <v>0</v>
      </c>
      <c r="Y79" s="8">
        <f t="shared" ref="Y79:AF79" si="63">+Y78-Y50</f>
        <v>0</v>
      </c>
      <c r="Z79" s="8">
        <f t="shared" si="63"/>
        <v>0</v>
      </c>
      <c r="AA79" s="8">
        <f t="shared" si="63"/>
        <v>0</v>
      </c>
      <c r="AB79" s="8">
        <f t="shared" si="63"/>
        <v>0</v>
      </c>
      <c r="AC79" s="8">
        <f t="shared" si="63"/>
        <v>0</v>
      </c>
      <c r="AD79" s="8">
        <f t="shared" si="63"/>
        <v>0</v>
      </c>
      <c r="AE79" s="8">
        <f t="shared" si="63"/>
        <v>0</v>
      </c>
      <c r="AF79" s="8">
        <f t="shared" si="63"/>
        <v>0</v>
      </c>
    </row>
    <row r="80" spans="3:32" ht="30" hidden="1" customHeight="1" outlineLevel="1" x14ac:dyDescent="0.2">
      <c r="C80" s="7" t="s">
        <v>7</v>
      </c>
      <c r="D80" s="6" t="s">
        <v>6</v>
      </c>
      <c r="E80" s="5">
        <v>155719</v>
      </c>
      <c r="F80" s="5">
        <v>10971</v>
      </c>
      <c r="G80" s="5">
        <v>0</v>
      </c>
      <c r="H80" s="5">
        <v>166690</v>
      </c>
      <c r="I80" s="5">
        <v>0</v>
      </c>
      <c r="J80" s="5">
        <v>0</v>
      </c>
      <c r="K80" s="5">
        <v>0</v>
      </c>
      <c r="L80" s="5">
        <v>0</v>
      </c>
      <c r="M80" s="5">
        <v>155719</v>
      </c>
      <c r="N80" s="5">
        <v>10971</v>
      </c>
      <c r="O80" s="5">
        <v>0</v>
      </c>
      <c r="P80" s="5">
        <v>166690</v>
      </c>
      <c r="Q80" s="5">
        <v>0</v>
      </c>
      <c r="R80" s="5">
        <v>0</v>
      </c>
      <c r="S80" s="5">
        <v>0</v>
      </c>
      <c r="T80" s="5">
        <v>0</v>
      </c>
      <c r="U80" s="5">
        <v>155719</v>
      </c>
      <c r="V80" s="5">
        <v>10971</v>
      </c>
      <c r="W80" s="5">
        <v>0</v>
      </c>
      <c r="X80" s="5">
        <v>166690</v>
      </c>
      <c r="Y80" s="5">
        <v>0</v>
      </c>
      <c r="Z80" s="5">
        <v>0</v>
      </c>
      <c r="AA80" s="5">
        <v>0</v>
      </c>
      <c r="AB80" s="5">
        <v>0</v>
      </c>
      <c r="AC80" s="5">
        <v>155719</v>
      </c>
      <c r="AD80" s="5">
        <v>10971</v>
      </c>
      <c r="AE80" s="5">
        <v>0</v>
      </c>
      <c r="AF80" s="5">
        <v>166690</v>
      </c>
    </row>
    <row r="81" spans="3:32" ht="15.75" hidden="1" customHeight="1" outlineLevel="1" x14ac:dyDescent="0.2">
      <c r="C81" s="10"/>
      <c r="D81" s="9"/>
      <c r="E81" s="8">
        <f t="shared" ref="E81:H81" si="64">+E80-E51</f>
        <v>0</v>
      </c>
      <c r="F81" s="8">
        <f t="shared" si="64"/>
        <v>0</v>
      </c>
      <c r="G81" s="8">
        <f t="shared" si="64"/>
        <v>0</v>
      </c>
      <c r="H81" s="8">
        <f t="shared" si="64"/>
        <v>0</v>
      </c>
      <c r="I81" s="8">
        <f t="shared" ref="I81:X81" si="65">+I80-I51</f>
        <v>0</v>
      </c>
      <c r="J81" s="8">
        <f t="shared" si="65"/>
        <v>0</v>
      </c>
      <c r="K81" s="8">
        <f t="shared" si="65"/>
        <v>0</v>
      </c>
      <c r="L81" s="8">
        <f t="shared" si="65"/>
        <v>0</v>
      </c>
      <c r="M81" s="8">
        <f t="shared" si="65"/>
        <v>0</v>
      </c>
      <c r="N81" s="8">
        <f t="shared" si="65"/>
        <v>0</v>
      </c>
      <c r="O81" s="8">
        <f t="shared" si="65"/>
        <v>0</v>
      </c>
      <c r="P81" s="8">
        <f t="shared" si="65"/>
        <v>0</v>
      </c>
      <c r="Q81" s="8">
        <f t="shared" si="65"/>
        <v>0</v>
      </c>
      <c r="R81" s="8">
        <f t="shared" si="65"/>
        <v>0</v>
      </c>
      <c r="S81" s="8">
        <f t="shared" si="65"/>
        <v>0</v>
      </c>
      <c r="T81" s="8">
        <f t="shared" si="65"/>
        <v>0</v>
      </c>
      <c r="U81" s="8">
        <f t="shared" si="65"/>
        <v>0</v>
      </c>
      <c r="V81" s="8">
        <f t="shared" si="65"/>
        <v>0</v>
      </c>
      <c r="W81" s="8">
        <f t="shared" si="65"/>
        <v>0</v>
      </c>
      <c r="X81" s="8">
        <f t="shared" si="65"/>
        <v>0</v>
      </c>
      <c r="Y81" s="8">
        <f t="shared" ref="Y81:AF81" si="66">+Y80-Y51</f>
        <v>0</v>
      </c>
      <c r="Z81" s="8">
        <f t="shared" si="66"/>
        <v>0</v>
      </c>
      <c r="AA81" s="8">
        <f t="shared" si="66"/>
        <v>0</v>
      </c>
      <c r="AB81" s="8">
        <f t="shared" si="66"/>
        <v>0</v>
      </c>
      <c r="AC81" s="8">
        <f t="shared" si="66"/>
        <v>0</v>
      </c>
      <c r="AD81" s="8">
        <f t="shared" si="66"/>
        <v>0</v>
      </c>
      <c r="AE81" s="8">
        <f t="shared" si="66"/>
        <v>0</v>
      </c>
      <c r="AF81" s="8">
        <f t="shared" si="66"/>
        <v>0</v>
      </c>
    </row>
    <row r="82" spans="3:32" ht="15.75" hidden="1" customHeight="1" outlineLevel="1" x14ac:dyDescent="0.2">
      <c r="C82" s="7" t="s">
        <v>5</v>
      </c>
      <c r="D82" s="6" t="s">
        <v>4</v>
      </c>
      <c r="E82" s="5">
        <v>239841</v>
      </c>
      <c r="F82" s="5">
        <v>7775</v>
      </c>
      <c r="G82" s="5">
        <v>0</v>
      </c>
      <c r="H82" s="5">
        <v>247616</v>
      </c>
      <c r="I82" s="5">
        <v>1908</v>
      </c>
      <c r="J82" s="5">
        <v>8</v>
      </c>
      <c r="K82" s="5">
        <v>0</v>
      </c>
      <c r="L82" s="5">
        <v>1916</v>
      </c>
      <c r="M82" s="5">
        <v>241749</v>
      </c>
      <c r="N82" s="5">
        <v>7783</v>
      </c>
      <c r="O82" s="5">
        <v>0</v>
      </c>
      <c r="P82" s="5">
        <v>249532</v>
      </c>
      <c r="Q82" s="5">
        <v>0</v>
      </c>
      <c r="R82" s="5">
        <v>0</v>
      </c>
      <c r="S82" s="5">
        <v>0</v>
      </c>
      <c r="T82" s="5">
        <v>0</v>
      </c>
      <c r="U82" s="5">
        <v>241749</v>
      </c>
      <c r="V82" s="5">
        <v>7783</v>
      </c>
      <c r="W82" s="5">
        <v>0</v>
      </c>
      <c r="X82" s="5">
        <v>249532</v>
      </c>
      <c r="Y82" s="5">
        <v>0</v>
      </c>
      <c r="Z82" s="5">
        <v>0</v>
      </c>
      <c r="AA82" s="5">
        <v>0</v>
      </c>
      <c r="AB82" s="5">
        <v>0</v>
      </c>
      <c r="AC82" s="5">
        <v>241749</v>
      </c>
      <c r="AD82" s="5">
        <v>7783</v>
      </c>
      <c r="AE82" s="5">
        <v>0</v>
      </c>
      <c r="AF82" s="5">
        <v>249532</v>
      </c>
    </row>
    <row r="83" spans="3:32" ht="15.75" hidden="1" customHeight="1" outlineLevel="1" x14ac:dyDescent="0.2">
      <c r="C83" s="10"/>
      <c r="D83" s="9"/>
      <c r="E83" s="8">
        <f t="shared" ref="E83:H83" si="67">+E82-E52</f>
        <v>0</v>
      </c>
      <c r="F83" s="8">
        <f t="shared" si="67"/>
        <v>0</v>
      </c>
      <c r="G83" s="8">
        <f t="shared" si="67"/>
        <v>0</v>
      </c>
      <c r="H83" s="8">
        <f t="shared" si="67"/>
        <v>0</v>
      </c>
      <c r="I83" s="8">
        <f t="shared" ref="I83:X83" si="68">+I82-I52</f>
        <v>0</v>
      </c>
      <c r="J83" s="8">
        <f t="shared" si="68"/>
        <v>0</v>
      </c>
      <c r="K83" s="8">
        <f t="shared" si="68"/>
        <v>0</v>
      </c>
      <c r="L83" s="8">
        <f t="shared" si="68"/>
        <v>0</v>
      </c>
      <c r="M83" s="8">
        <f t="shared" si="68"/>
        <v>0</v>
      </c>
      <c r="N83" s="8">
        <f t="shared" si="68"/>
        <v>0</v>
      </c>
      <c r="O83" s="8">
        <f t="shared" si="68"/>
        <v>0</v>
      </c>
      <c r="P83" s="8">
        <f t="shared" si="68"/>
        <v>0</v>
      </c>
      <c r="Q83" s="8">
        <f t="shared" si="68"/>
        <v>0</v>
      </c>
      <c r="R83" s="8">
        <f t="shared" si="68"/>
        <v>0</v>
      </c>
      <c r="S83" s="8">
        <f t="shared" si="68"/>
        <v>0</v>
      </c>
      <c r="T83" s="8">
        <f t="shared" si="68"/>
        <v>0</v>
      </c>
      <c r="U83" s="8">
        <f t="shared" si="68"/>
        <v>0</v>
      </c>
      <c r="V83" s="8">
        <f t="shared" si="68"/>
        <v>0</v>
      </c>
      <c r="W83" s="8">
        <f t="shared" si="68"/>
        <v>0</v>
      </c>
      <c r="X83" s="8">
        <f t="shared" si="68"/>
        <v>0</v>
      </c>
      <c r="Y83" s="8">
        <f t="shared" ref="Y83:AF83" si="69">+Y82-Y52</f>
        <v>0</v>
      </c>
      <c r="Z83" s="8">
        <f t="shared" si="69"/>
        <v>0</v>
      </c>
      <c r="AA83" s="8">
        <f t="shared" si="69"/>
        <v>0</v>
      </c>
      <c r="AB83" s="8">
        <f t="shared" si="69"/>
        <v>0</v>
      </c>
      <c r="AC83" s="8">
        <f t="shared" si="69"/>
        <v>0</v>
      </c>
      <c r="AD83" s="8">
        <f t="shared" si="69"/>
        <v>0</v>
      </c>
      <c r="AE83" s="8">
        <f t="shared" si="69"/>
        <v>0</v>
      </c>
      <c r="AF83" s="8">
        <f t="shared" si="69"/>
        <v>0</v>
      </c>
    </row>
    <row r="84" spans="3:32" ht="15.75" hidden="1" customHeight="1" outlineLevel="1" x14ac:dyDescent="0.2">
      <c r="C84" s="7" t="s">
        <v>3</v>
      </c>
      <c r="D84" s="6" t="s">
        <v>2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</row>
    <row r="85" spans="3:32" ht="15.75" hidden="1" customHeight="1" outlineLevel="1" x14ac:dyDescent="0.2">
      <c r="C85" s="10"/>
      <c r="D85" s="9"/>
      <c r="E85" s="8">
        <f t="shared" ref="E85:H85" si="70">+E84-E54</f>
        <v>0</v>
      </c>
      <c r="F85" s="8">
        <f t="shared" si="70"/>
        <v>0</v>
      </c>
      <c r="G85" s="8">
        <f t="shared" si="70"/>
        <v>0</v>
      </c>
      <c r="H85" s="8">
        <f t="shared" si="70"/>
        <v>0</v>
      </c>
      <c r="I85" s="8">
        <f t="shared" ref="I85:X85" si="71">+I84-I54</f>
        <v>0</v>
      </c>
      <c r="J85" s="8">
        <f t="shared" si="71"/>
        <v>0</v>
      </c>
      <c r="K85" s="8">
        <f t="shared" si="71"/>
        <v>0</v>
      </c>
      <c r="L85" s="8">
        <f t="shared" si="71"/>
        <v>0</v>
      </c>
      <c r="M85" s="8">
        <f t="shared" si="71"/>
        <v>0</v>
      </c>
      <c r="N85" s="8">
        <f t="shared" si="71"/>
        <v>0</v>
      </c>
      <c r="O85" s="8">
        <f t="shared" si="71"/>
        <v>0</v>
      </c>
      <c r="P85" s="8">
        <f t="shared" si="71"/>
        <v>0</v>
      </c>
      <c r="Q85" s="8">
        <f t="shared" si="71"/>
        <v>0</v>
      </c>
      <c r="R85" s="8">
        <f t="shared" si="71"/>
        <v>0</v>
      </c>
      <c r="S85" s="8">
        <f t="shared" si="71"/>
        <v>0</v>
      </c>
      <c r="T85" s="8">
        <f t="shared" si="71"/>
        <v>0</v>
      </c>
      <c r="U85" s="8">
        <f t="shared" si="71"/>
        <v>0</v>
      </c>
      <c r="V85" s="8">
        <f t="shared" si="71"/>
        <v>0</v>
      </c>
      <c r="W85" s="8">
        <f t="shared" si="71"/>
        <v>0</v>
      </c>
      <c r="X85" s="8">
        <f t="shared" si="71"/>
        <v>0</v>
      </c>
      <c r="Y85" s="8">
        <f t="shared" ref="Y85:AF85" si="72">+Y84-Y54</f>
        <v>0</v>
      </c>
      <c r="Z85" s="8">
        <f t="shared" si="72"/>
        <v>0</v>
      </c>
      <c r="AA85" s="8">
        <f t="shared" si="72"/>
        <v>0</v>
      </c>
      <c r="AB85" s="8">
        <f t="shared" si="72"/>
        <v>0</v>
      </c>
      <c r="AC85" s="8">
        <f t="shared" si="72"/>
        <v>0</v>
      </c>
      <c r="AD85" s="8">
        <f t="shared" si="72"/>
        <v>0</v>
      </c>
      <c r="AE85" s="8">
        <f t="shared" si="72"/>
        <v>0</v>
      </c>
      <c r="AF85" s="8">
        <f t="shared" si="72"/>
        <v>0</v>
      </c>
    </row>
    <row r="86" spans="3:32" ht="15.75" hidden="1" customHeight="1" outlineLevel="1" x14ac:dyDescent="0.2">
      <c r="C86" s="7" t="s">
        <v>1</v>
      </c>
      <c r="D86" s="6" t="s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</row>
    <row r="87" spans="3:32" ht="16.5" hidden="1" customHeight="1" outlineLevel="1" thickBot="1" x14ac:dyDescent="0.25">
      <c r="C87" s="4"/>
      <c r="D87" s="3"/>
      <c r="E87" s="2">
        <f t="shared" ref="E87:H87" si="73">+E86-E55</f>
        <v>0</v>
      </c>
      <c r="F87" s="2">
        <f t="shared" si="73"/>
        <v>0</v>
      </c>
      <c r="G87" s="2">
        <f t="shared" si="73"/>
        <v>0</v>
      </c>
      <c r="H87" s="2">
        <f t="shared" si="73"/>
        <v>0</v>
      </c>
      <c r="I87" s="2">
        <f t="shared" ref="I87:X87" si="74">+I86-I55</f>
        <v>0</v>
      </c>
      <c r="J87" s="2">
        <f t="shared" si="74"/>
        <v>0</v>
      </c>
      <c r="K87" s="2">
        <f t="shared" si="74"/>
        <v>0</v>
      </c>
      <c r="L87" s="2">
        <f t="shared" si="74"/>
        <v>0</v>
      </c>
      <c r="M87" s="2">
        <f t="shared" si="74"/>
        <v>0</v>
      </c>
      <c r="N87" s="2">
        <f t="shared" si="74"/>
        <v>0</v>
      </c>
      <c r="O87" s="2">
        <f t="shared" si="74"/>
        <v>0</v>
      </c>
      <c r="P87" s="2">
        <f t="shared" si="74"/>
        <v>0</v>
      </c>
      <c r="Q87" s="2">
        <f t="shared" si="74"/>
        <v>0</v>
      </c>
      <c r="R87" s="2">
        <f t="shared" si="74"/>
        <v>0</v>
      </c>
      <c r="S87" s="2">
        <f t="shared" si="74"/>
        <v>0</v>
      </c>
      <c r="T87" s="2">
        <f t="shared" si="74"/>
        <v>0</v>
      </c>
      <c r="U87" s="2">
        <f t="shared" si="74"/>
        <v>0</v>
      </c>
      <c r="V87" s="2">
        <f t="shared" si="74"/>
        <v>0</v>
      </c>
      <c r="W87" s="2">
        <f t="shared" si="74"/>
        <v>0</v>
      </c>
      <c r="X87" s="2">
        <f t="shared" si="74"/>
        <v>0</v>
      </c>
      <c r="Y87" s="2">
        <f t="shared" ref="Y87:AF87" si="75">+Y86-Y55</f>
        <v>0</v>
      </c>
      <c r="Z87" s="2">
        <f t="shared" si="75"/>
        <v>0</v>
      </c>
      <c r="AA87" s="2">
        <f t="shared" si="75"/>
        <v>0</v>
      </c>
      <c r="AB87" s="2">
        <f t="shared" si="75"/>
        <v>0</v>
      </c>
      <c r="AC87" s="2">
        <f t="shared" si="75"/>
        <v>0</v>
      </c>
      <c r="AD87" s="2">
        <f t="shared" si="75"/>
        <v>0</v>
      </c>
      <c r="AE87" s="2">
        <f t="shared" si="75"/>
        <v>0</v>
      </c>
      <c r="AF87" s="2">
        <f t="shared" si="75"/>
        <v>0</v>
      </c>
    </row>
    <row r="88" spans="3:32" collapsed="1" x14ac:dyDescent="0.2"/>
  </sheetData>
  <sheetProtection algorithmName="SHA-512" hashValue="ms1bP74slkbCOVvdeZXNi047ryOG+7JZZ5191fKeAUtqOVALfo6R2OVh663U+l7UluHr6CYPYgLryLaTFo08Vw==" saltValue="1kRppB1GT8z6BC/DN8Ilyg==" spinCount="100000" sheet="1" objects="1" scenarios="1" selectLockedCells="1" selectUnlockedCells="1"/>
  <autoFilter ref="C1:C87"/>
  <mergeCells count="17">
    <mergeCell ref="AC6:AF7"/>
    <mergeCell ref="Y6:AB7"/>
    <mergeCell ref="E6:H7"/>
    <mergeCell ref="B6:D7"/>
    <mergeCell ref="C39:D39"/>
    <mergeCell ref="C29:D29"/>
    <mergeCell ref="B8:D8"/>
    <mergeCell ref="C26:D26"/>
    <mergeCell ref="C16:D16"/>
    <mergeCell ref="C35:D35"/>
    <mergeCell ref="C21:D21"/>
    <mergeCell ref="C10:D10"/>
    <mergeCell ref="B4:P4"/>
    <mergeCell ref="U6:X7"/>
    <mergeCell ref="M6:P7"/>
    <mergeCell ref="I6:L7"/>
    <mergeCell ref="Q6:T7"/>
  </mergeCells>
  <printOptions horizontalCentered="1"/>
  <pageMargins left="0.70866141732283472" right="0.35433070866141736" top="0.70866141732283472" bottom="0.39370078740157483" header="0.55118110236220474" footer="0.23622047244094491"/>
  <pageSetup paperSize="9" scale="42" orientation="portrait" r:id="rId1"/>
  <headerFooter>
    <oddHeader>&amp;R&amp;"Arial,Félkövér"&amp;A &amp;"Arial,Normál"a __/_____. (__. __.) Önkormányzati rendelethez</oddHeader>
    <oddFooter>&amp;R&amp;N. oldal / &amp;P. oldal</oddFooter>
  </headerFooter>
  <rowBreaks count="1" manualBreakCount="1">
    <brk id="34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6. melléklet</vt:lpstr>
      <vt:lpstr>'6. melléklet'!Nyomtatási_cím</vt:lpstr>
      <vt:lpstr>'6.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2025-01-29T08:39:10Z</cp:lastPrinted>
  <dcterms:created xsi:type="dcterms:W3CDTF">2021-10-26T09:50:30Z</dcterms:created>
  <dcterms:modified xsi:type="dcterms:W3CDTF">2025-05-05T09:19:31Z</dcterms:modified>
</cp:coreProperties>
</file>